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-15" windowWidth="12405" windowHeight="12375"/>
  </bookViews>
  <sheets>
    <sheet name="목차" sheetId="3" r:id="rId1"/>
    <sheet name="표1" sheetId="1" r:id="rId2"/>
    <sheet name="표2" sheetId="2" r:id="rId3"/>
    <sheet name="표3" sheetId="5" r:id="rId4"/>
    <sheet name="표4-1" sheetId="7" r:id="rId5"/>
    <sheet name="표4-2,3" sheetId="8" r:id="rId6"/>
    <sheet name="표5(2010)" sheetId="9" r:id="rId7"/>
    <sheet name="표5(2011)" sheetId="10" r:id="rId8"/>
    <sheet name="표5(2012)" sheetId="11" r:id="rId9"/>
    <sheet name="표5(2013)" sheetId="12" r:id="rId10"/>
    <sheet name="표5(2014)" sheetId="14" r:id="rId11"/>
    <sheet name="표8" sheetId="13" r:id="rId12"/>
  </sheets>
  <externalReferences>
    <externalReference r:id="rId13"/>
  </externalReferences>
  <definedNames>
    <definedName name="_xlnm.Print_Area" localSheetId="1">표1!$A$1:$N$26</definedName>
    <definedName name="_xlnm.Print_Area" localSheetId="2">표2!$A$1:$L$23</definedName>
    <definedName name="_xlnm.Print_Area" localSheetId="3">표3!$A$1:$L$418</definedName>
    <definedName name="_xlnm.Print_Area" localSheetId="4">'표4-1'!$B$1:$P$352</definedName>
    <definedName name="_xlnm.Print_Area" localSheetId="5">'표4-2,3'!$C$1:$Q$352</definedName>
    <definedName name="_xlnm.Print_Area" localSheetId="6">'표5(2010)'!$A$1:$N$429</definedName>
    <definedName name="_xlnm.Print_Area" localSheetId="11">표8!$B$1:$L$558</definedName>
  </definedNames>
  <calcPr calcId="145621"/>
</workbook>
</file>

<file path=xl/calcChain.xml><?xml version="1.0" encoding="utf-8"?>
<calcChain xmlns="http://schemas.openxmlformats.org/spreadsheetml/2006/main">
  <c r="I510" i="13" l="1"/>
  <c r="J510" i="13"/>
  <c r="K510" i="13"/>
  <c r="L510" i="13"/>
  <c r="I511" i="13"/>
  <c r="J511" i="13"/>
  <c r="K511" i="13"/>
  <c r="L511" i="13"/>
  <c r="I512" i="13"/>
  <c r="J512" i="13"/>
  <c r="K512" i="13"/>
  <c r="L512" i="13"/>
  <c r="I513" i="13"/>
  <c r="J513" i="13"/>
  <c r="K513" i="13"/>
  <c r="L513" i="13"/>
  <c r="I514" i="13"/>
  <c r="J514" i="13"/>
  <c r="K514" i="13"/>
  <c r="L514" i="13"/>
  <c r="I515" i="13"/>
  <c r="J515" i="13"/>
  <c r="K515" i="13"/>
  <c r="L515" i="13"/>
  <c r="H514" i="13"/>
  <c r="H513" i="13"/>
  <c r="H512" i="13"/>
  <c r="H511" i="13"/>
  <c r="H510" i="13"/>
  <c r="I475" i="13"/>
  <c r="J475" i="13"/>
  <c r="K475" i="13"/>
  <c r="L475" i="13"/>
  <c r="I476" i="13"/>
  <c r="J476" i="13"/>
  <c r="K476" i="13"/>
  <c r="L476" i="13"/>
  <c r="I477" i="13"/>
  <c r="J477" i="13"/>
  <c r="K477" i="13"/>
  <c r="L477" i="13"/>
  <c r="I478" i="13"/>
  <c r="J478" i="13"/>
  <c r="K478" i="13"/>
  <c r="L478" i="13"/>
  <c r="I479" i="13"/>
  <c r="J479" i="13"/>
  <c r="K479" i="13"/>
  <c r="L479" i="13"/>
  <c r="I480" i="13"/>
  <c r="J480" i="13"/>
  <c r="K480" i="13"/>
  <c r="L480" i="13"/>
  <c r="H479" i="13"/>
  <c r="H478" i="13"/>
  <c r="H477" i="13"/>
  <c r="H476" i="13"/>
  <c r="H475" i="13"/>
  <c r="I440" i="13"/>
  <c r="J440" i="13"/>
  <c r="K440" i="13"/>
  <c r="L440" i="13"/>
  <c r="I441" i="13"/>
  <c r="J441" i="13"/>
  <c r="K441" i="13"/>
  <c r="K445" i="13" s="1"/>
  <c r="L441" i="13"/>
  <c r="L445" i="13" s="1"/>
  <c r="I442" i="13"/>
  <c r="J442" i="13"/>
  <c r="K442" i="13"/>
  <c r="L442" i="13"/>
  <c r="I443" i="13"/>
  <c r="J443" i="13"/>
  <c r="K443" i="13"/>
  <c r="L443" i="13"/>
  <c r="I444" i="13"/>
  <c r="J444" i="13"/>
  <c r="K444" i="13"/>
  <c r="L444" i="13"/>
  <c r="I445" i="13"/>
  <c r="J445" i="13"/>
  <c r="H444" i="13"/>
  <c r="H443" i="13"/>
  <c r="H442" i="13"/>
  <c r="H441" i="13"/>
  <c r="H440" i="13"/>
  <c r="I405" i="13"/>
  <c r="J405" i="13"/>
  <c r="K405" i="13"/>
  <c r="L405" i="13"/>
  <c r="I406" i="13"/>
  <c r="J406" i="13"/>
  <c r="K406" i="13"/>
  <c r="L406" i="13"/>
  <c r="I407" i="13"/>
  <c r="J407" i="13"/>
  <c r="K407" i="13"/>
  <c r="L407" i="13"/>
  <c r="I408" i="13"/>
  <c r="J408" i="13"/>
  <c r="K408" i="13"/>
  <c r="L408" i="13"/>
  <c r="I409" i="13"/>
  <c r="J409" i="13"/>
  <c r="K409" i="13"/>
  <c r="L409" i="13"/>
  <c r="I410" i="13"/>
  <c r="J410" i="13"/>
  <c r="K410" i="13"/>
  <c r="L410" i="13"/>
  <c r="H409" i="13"/>
  <c r="H408" i="13"/>
  <c r="H407" i="13"/>
  <c r="H406" i="13"/>
  <c r="H405" i="13"/>
  <c r="I370" i="13"/>
  <c r="J370" i="13"/>
  <c r="K370" i="13"/>
  <c r="L370" i="13"/>
  <c r="I371" i="13"/>
  <c r="J371" i="13"/>
  <c r="K371" i="13"/>
  <c r="L371" i="13"/>
  <c r="L375" i="13" s="1"/>
  <c r="I372" i="13"/>
  <c r="J372" i="13"/>
  <c r="K372" i="13"/>
  <c r="L372" i="13"/>
  <c r="I373" i="13"/>
  <c r="J373" i="13"/>
  <c r="K373" i="13"/>
  <c r="L373" i="13"/>
  <c r="I374" i="13"/>
  <c r="J374" i="13"/>
  <c r="K374" i="13"/>
  <c r="L374" i="13"/>
  <c r="I375" i="13"/>
  <c r="J375" i="13"/>
  <c r="K375" i="13"/>
  <c r="H374" i="13"/>
  <c r="H373" i="13"/>
  <c r="H372" i="13"/>
  <c r="H371" i="13"/>
  <c r="H370" i="13"/>
  <c r="I335" i="13"/>
  <c r="J335" i="13"/>
  <c r="K335" i="13"/>
  <c r="L335" i="13"/>
  <c r="I336" i="13"/>
  <c r="J336" i="13"/>
  <c r="K336" i="13"/>
  <c r="L336" i="13"/>
  <c r="I337" i="13"/>
  <c r="J337" i="13"/>
  <c r="K337" i="13"/>
  <c r="L337" i="13"/>
  <c r="I338" i="13"/>
  <c r="J338" i="13"/>
  <c r="K338" i="13"/>
  <c r="L338" i="13"/>
  <c r="I339" i="13"/>
  <c r="J339" i="13"/>
  <c r="K339" i="13"/>
  <c r="L339" i="13"/>
  <c r="I340" i="13"/>
  <c r="J340" i="13"/>
  <c r="K340" i="13"/>
  <c r="L340" i="13"/>
  <c r="H339" i="13"/>
  <c r="H338" i="13"/>
  <c r="H337" i="13"/>
  <c r="H336" i="13"/>
  <c r="H335" i="13"/>
  <c r="I300" i="13"/>
  <c r="J300" i="13"/>
  <c r="K300" i="13"/>
  <c r="L300" i="13"/>
  <c r="I301" i="13"/>
  <c r="J301" i="13"/>
  <c r="K301" i="13"/>
  <c r="L301" i="13"/>
  <c r="I302" i="13"/>
  <c r="J302" i="13"/>
  <c r="K302" i="13"/>
  <c r="L302" i="13"/>
  <c r="I303" i="13"/>
  <c r="J303" i="13"/>
  <c r="K303" i="13"/>
  <c r="L303" i="13"/>
  <c r="I304" i="13"/>
  <c r="J304" i="13"/>
  <c r="K304" i="13"/>
  <c r="L304" i="13"/>
  <c r="I305" i="13"/>
  <c r="J305" i="13"/>
  <c r="K305" i="13"/>
  <c r="L305" i="13"/>
  <c r="H304" i="13"/>
  <c r="H303" i="13"/>
  <c r="H302" i="13"/>
  <c r="H301" i="13"/>
  <c r="H300" i="13"/>
  <c r="I266" i="13"/>
  <c r="J266" i="13"/>
  <c r="K266" i="13"/>
  <c r="L266" i="13"/>
  <c r="I267" i="13"/>
  <c r="J267" i="13"/>
  <c r="K267" i="13"/>
  <c r="L267" i="13"/>
  <c r="I268" i="13"/>
  <c r="J268" i="13"/>
  <c r="K268" i="13"/>
  <c r="L268" i="13"/>
  <c r="I269" i="13"/>
  <c r="J269" i="13"/>
  <c r="K269" i="13"/>
  <c r="L269" i="13"/>
  <c r="I270" i="13"/>
  <c r="J270" i="13"/>
  <c r="K270" i="13"/>
  <c r="L270" i="13"/>
  <c r="I271" i="13"/>
  <c r="J271" i="13"/>
  <c r="K271" i="13"/>
  <c r="L271" i="13"/>
  <c r="H270" i="13"/>
  <c r="H269" i="13"/>
  <c r="H268" i="13"/>
  <c r="H267" i="13"/>
  <c r="H266" i="13"/>
  <c r="I231" i="13"/>
  <c r="J231" i="13"/>
  <c r="K231" i="13"/>
  <c r="L231" i="13"/>
  <c r="I232" i="13"/>
  <c r="J232" i="13"/>
  <c r="K232" i="13"/>
  <c r="K236" i="13" s="1"/>
  <c r="L232" i="13"/>
  <c r="L236" i="13" s="1"/>
  <c r="I233" i="13"/>
  <c r="J233" i="13"/>
  <c r="K233" i="13"/>
  <c r="L233" i="13"/>
  <c r="I234" i="13"/>
  <c r="J234" i="13"/>
  <c r="K234" i="13"/>
  <c r="L234" i="13"/>
  <c r="I235" i="13"/>
  <c r="J235" i="13"/>
  <c r="K235" i="13"/>
  <c r="L235" i="13"/>
  <c r="I236" i="13"/>
  <c r="J236" i="13"/>
  <c r="H235" i="13"/>
  <c r="H234" i="13"/>
  <c r="H233" i="13"/>
  <c r="H232" i="13"/>
  <c r="H231" i="13"/>
  <c r="I196" i="13"/>
  <c r="K196" i="13"/>
  <c r="L196" i="13"/>
  <c r="L201" i="13" s="1"/>
  <c r="I197" i="13"/>
  <c r="K197" i="13"/>
  <c r="L197" i="13"/>
  <c r="I198" i="13"/>
  <c r="K198" i="13"/>
  <c r="L198" i="13"/>
  <c r="I199" i="13"/>
  <c r="K199" i="13"/>
  <c r="K201" i="13" s="1"/>
  <c r="L199" i="13"/>
  <c r="I200" i="13"/>
  <c r="K200" i="13"/>
  <c r="L200" i="13"/>
  <c r="I201" i="13"/>
  <c r="H200" i="13"/>
  <c r="H199" i="13"/>
  <c r="H198" i="13"/>
  <c r="H197" i="13"/>
  <c r="H196" i="13"/>
  <c r="I161" i="13"/>
  <c r="J161" i="13"/>
  <c r="K161" i="13"/>
  <c r="L161" i="13"/>
  <c r="I162" i="13"/>
  <c r="J162" i="13"/>
  <c r="K162" i="13"/>
  <c r="L162" i="13"/>
  <c r="I163" i="13"/>
  <c r="J163" i="13"/>
  <c r="K163" i="13"/>
  <c r="L163" i="13"/>
  <c r="I164" i="13"/>
  <c r="J164" i="13"/>
  <c r="K164" i="13"/>
  <c r="L164" i="13"/>
  <c r="I165" i="13"/>
  <c r="J165" i="13"/>
  <c r="K165" i="13"/>
  <c r="L165" i="13"/>
  <c r="I166" i="13"/>
  <c r="J166" i="13"/>
  <c r="K166" i="13"/>
  <c r="L166" i="13"/>
  <c r="H165" i="13"/>
  <c r="H164" i="13"/>
  <c r="H163" i="13"/>
  <c r="H162" i="13"/>
  <c r="H161" i="13"/>
  <c r="I126" i="13"/>
  <c r="J126" i="13"/>
  <c r="K126" i="13"/>
  <c r="L126" i="13"/>
  <c r="I127" i="13"/>
  <c r="J127" i="13"/>
  <c r="K127" i="13"/>
  <c r="L127" i="13"/>
  <c r="L131" i="13" s="1"/>
  <c r="I128" i="13"/>
  <c r="J128" i="13"/>
  <c r="K128" i="13"/>
  <c r="L128" i="13"/>
  <c r="I129" i="13"/>
  <c r="J129" i="13"/>
  <c r="K129" i="13"/>
  <c r="L129" i="13"/>
  <c r="I130" i="13"/>
  <c r="J130" i="13"/>
  <c r="K130" i="13"/>
  <c r="L130" i="13"/>
  <c r="I131" i="13"/>
  <c r="J131" i="13"/>
  <c r="K131" i="13"/>
  <c r="H130" i="13"/>
  <c r="H129" i="13"/>
  <c r="H128" i="13"/>
  <c r="H127" i="13"/>
  <c r="H126" i="13"/>
  <c r="I91" i="13"/>
  <c r="I96" i="13" s="1"/>
  <c r="J91" i="13"/>
  <c r="K91" i="13"/>
  <c r="L91" i="13"/>
  <c r="L96" i="13" s="1"/>
  <c r="I92" i="13"/>
  <c r="J92" i="13"/>
  <c r="K92" i="13"/>
  <c r="K96" i="13" s="1"/>
  <c r="L92" i="13"/>
  <c r="I93" i="13"/>
  <c r="J93" i="13"/>
  <c r="K93" i="13"/>
  <c r="L93" i="13"/>
  <c r="I94" i="13"/>
  <c r="J94" i="13"/>
  <c r="K94" i="13"/>
  <c r="L94" i="13"/>
  <c r="I95" i="13"/>
  <c r="J95" i="13"/>
  <c r="K95" i="13"/>
  <c r="L95" i="13"/>
  <c r="J96" i="13"/>
  <c r="H95" i="13"/>
  <c r="H94" i="13"/>
  <c r="H93" i="13"/>
  <c r="H92" i="13"/>
  <c r="H91" i="13"/>
  <c r="I56" i="13"/>
  <c r="J56" i="13"/>
  <c r="K56" i="13"/>
  <c r="L56" i="13"/>
  <c r="I57" i="13"/>
  <c r="J57" i="13"/>
  <c r="K57" i="13"/>
  <c r="L57" i="13"/>
  <c r="I58" i="13"/>
  <c r="J58" i="13"/>
  <c r="K58" i="13"/>
  <c r="L58" i="13"/>
  <c r="I59" i="13"/>
  <c r="J59" i="13"/>
  <c r="K59" i="13"/>
  <c r="L59" i="13"/>
  <c r="I60" i="13"/>
  <c r="J60" i="13"/>
  <c r="K60" i="13"/>
  <c r="L60" i="13"/>
  <c r="I61" i="13"/>
  <c r="J61" i="13"/>
  <c r="K61" i="13"/>
  <c r="L61" i="13"/>
  <c r="H60" i="13"/>
  <c r="H59" i="13"/>
  <c r="H58" i="13"/>
  <c r="H57" i="13"/>
  <c r="H56" i="13"/>
  <c r="I22" i="13"/>
  <c r="J22" i="13"/>
  <c r="K22" i="13"/>
  <c r="L22" i="13"/>
  <c r="I23" i="13"/>
  <c r="J23" i="13"/>
  <c r="K23" i="13"/>
  <c r="L23" i="13"/>
  <c r="I24" i="13"/>
  <c r="J24" i="13"/>
  <c r="K24" i="13"/>
  <c r="L24" i="13"/>
  <c r="I25" i="13"/>
  <c r="J25" i="13"/>
  <c r="K25" i="13"/>
  <c r="L25" i="13"/>
  <c r="I26" i="13"/>
  <c r="J26" i="13"/>
  <c r="K26" i="13"/>
  <c r="L26" i="13"/>
  <c r="I27" i="13"/>
  <c r="J27" i="13"/>
  <c r="K27" i="13"/>
  <c r="L27" i="13"/>
  <c r="H26" i="13"/>
  <c r="H25" i="13"/>
  <c r="H24" i="13"/>
  <c r="H23" i="13"/>
  <c r="H22" i="13"/>
  <c r="H505" i="13"/>
  <c r="J505" i="13"/>
  <c r="K505" i="13"/>
  <c r="L505" i="13"/>
  <c r="I505" i="13"/>
  <c r="H504" i="13"/>
  <c r="J504" i="13"/>
  <c r="K504" i="13"/>
  <c r="L504" i="13"/>
  <c r="I504" i="13"/>
  <c r="H503" i="13"/>
  <c r="J503" i="13"/>
  <c r="K503" i="13"/>
  <c r="L503" i="13"/>
  <c r="I503" i="13"/>
  <c r="H501" i="13"/>
  <c r="J501" i="13"/>
  <c r="K501" i="13"/>
  <c r="L501" i="13"/>
  <c r="I501" i="13"/>
  <c r="H470" i="13"/>
  <c r="J470" i="13"/>
  <c r="K470" i="13"/>
  <c r="L470" i="13"/>
  <c r="I470" i="13"/>
  <c r="H469" i="13"/>
  <c r="J469" i="13"/>
  <c r="K469" i="13"/>
  <c r="L469" i="13"/>
  <c r="I469" i="13"/>
  <c r="H468" i="13"/>
  <c r="J468" i="13"/>
  <c r="K468" i="13"/>
  <c r="L468" i="13"/>
  <c r="I468" i="13"/>
  <c r="J466" i="13"/>
  <c r="K466" i="13"/>
  <c r="L466" i="13"/>
  <c r="I466" i="13"/>
  <c r="H435" i="13"/>
  <c r="J435" i="13"/>
  <c r="K435" i="13"/>
  <c r="L435" i="13"/>
  <c r="I435" i="13"/>
  <c r="H434" i="13"/>
  <c r="J434" i="13"/>
  <c r="K434" i="13"/>
  <c r="L434" i="13"/>
  <c r="I434" i="13"/>
  <c r="H433" i="13"/>
  <c r="H431" i="13"/>
  <c r="J433" i="13"/>
  <c r="K433" i="13"/>
  <c r="L433" i="13"/>
  <c r="I433" i="13"/>
  <c r="J431" i="13"/>
  <c r="K431" i="13"/>
  <c r="L431" i="13"/>
  <c r="I431" i="13"/>
  <c r="H400" i="13"/>
  <c r="H399" i="13"/>
  <c r="H398" i="13"/>
  <c r="H396" i="13"/>
  <c r="J400" i="13"/>
  <c r="K400" i="13"/>
  <c r="L400" i="13"/>
  <c r="I400" i="13"/>
  <c r="J399" i="13"/>
  <c r="K399" i="13"/>
  <c r="L399" i="13"/>
  <c r="I399" i="13"/>
  <c r="J398" i="13"/>
  <c r="K398" i="13"/>
  <c r="L398" i="13"/>
  <c r="I398" i="13"/>
  <c r="J396" i="13"/>
  <c r="K396" i="13"/>
  <c r="L396" i="13"/>
  <c r="I396" i="13"/>
  <c r="H365" i="13"/>
  <c r="J365" i="13"/>
  <c r="K365" i="13"/>
  <c r="L365" i="13"/>
  <c r="I365" i="13"/>
  <c r="H364" i="13"/>
  <c r="J364" i="13"/>
  <c r="K364" i="13"/>
  <c r="L364" i="13"/>
  <c r="I364" i="13"/>
  <c r="H363" i="13"/>
  <c r="J363" i="13"/>
  <c r="K363" i="13"/>
  <c r="L363" i="13"/>
  <c r="I363" i="13"/>
  <c r="H361" i="13"/>
  <c r="J361" i="13"/>
  <c r="K361" i="13"/>
  <c r="L361" i="13"/>
  <c r="I361" i="13"/>
  <c r="H330" i="13"/>
  <c r="J330" i="13"/>
  <c r="K330" i="13"/>
  <c r="L330" i="13"/>
  <c r="I330" i="13"/>
  <c r="H329" i="13"/>
  <c r="J329" i="13"/>
  <c r="K329" i="13"/>
  <c r="L329" i="13"/>
  <c r="I329" i="13"/>
  <c r="H328" i="13"/>
  <c r="J328" i="13"/>
  <c r="K328" i="13"/>
  <c r="L328" i="13"/>
  <c r="I328" i="13"/>
  <c r="J326" i="13"/>
  <c r="K326" i="13"/>
  <c r="L326" i="13"/>
  <c r="I326" i="13"/>
  <c r="H295" i="13"/>
  <c r="J295" i="13"/>
  <c r="K295" i="13"/>
  <c r="L295" i="13"/>
  <c r="I295" i="13"/>
  <c r="H294" i="13"/>
  <c r="J294" i="13"/>
  <c r="K294" i="13"/>
  <c r="L294" i="13"/>
  <c r="I294" i="13"/>
  <c r="H293" i="13"/>
  <c r="J293" i="13"/>
  <c r="K293" i="13"/>
  <c r="L293" i="13"/>
  <c r="I293" i="13"/>
  <c r="H291" i="13"/>
  <c r="J291" i="13"/>
  <c r="K291" i="13"/>
  <c r="L291" i="13"/>
  <c r="I291" i="13"/>
  <c r="H261" i="13"/>
  <c r="J261" i="13"/>
  <c r="K261" i="13"/>
  <c r="L261" i="13"/>
  <c r="I261" i="13"/>
  <c r="H260" i="13"/>
  <c r="J260" i="13"/>
  <c r="K260" i="13"/>
  <c r="L260" i="13"/>
  <c r="I260" i="13"/>
  <c r="H259" i="13"/>
  <c r="J259" i="13"/>
  <c r="K259" i="13"/>
  <c r="L259" i="13"/>
  <c r="I259" i="13"/>
  <c r="H257" i="13"/>
  <c r="J257" i="13"/>
  <c r="K257" i="13"/>
  <c r="L257" i="13"/>
  <c r="I257" i="13"/>
  <c r="H226" i="13"/>
  <c r="J226" i="13"/>
  <c r="K226" i="13"/>
  <c r="L226" i="13"/>
  <c r="I226" i="13"/>
  <c r="H225" i="13"/>
  <c r="J225" i="13"/>
  <c r="K225" i="13"/>
  <c r="L225" i="13"/>
  <c r="I225" i="13"/>
  <c r="H224" i="13"/>
  <c r="J224" i="13"/>
  <c r="K224" i="13"/>
  <c r="L224" i="13"/>
  <c r="I224" i="13"/>
  <c r="H222" i="13"/>
  <c r="J222" i="13"/>
  <c r="K222" i="13"/>
  <c r="L222" i="13"/>
  <c r="I222" i="13"/>
  <c r="H191" i="13"/>
  <c r="J191" i="13"/>
  <c r="K191" i="13"/>
  <c r="L191" i="13"/>
  <c r="I191" i="13"/>
  <c r="H190" i="13"/>
  <c r="J190" i="13"/>
  <c r="K190" i="13"/>
  <c r="L190" i="13"/>
  <c r="I190" i="13"/>
  <c r="H189" i="13"/>
  <c r="J189" i="13"/>
  <c r="K189" i="13"/>
  <c r="L189" i="13"/>
  <c r="I189" i="13"/>
  <c r="H187" i="13"/>
  <c r="J187" i="13"/>
  <c r="K187" i="13"/>
  <c r="L187" i="13"/>
  <c r="I187" i="13"/>
  <c r="H156" i="13"/>
  <c r="J156" i="13"/>
  <c r="K156" i="13"/>
  <c r="L156" i="13"/>
  <c r="I156" i="13"/>
  <c r="H155" i="13"/>
  <c r="J155" i="13"/>
  <c r="K155" i="13"/>
  <c r="L155" i="13"/>
  <c r="I155" i="13"/>
  <c r="H154" i="13"/>
  <c r="J154" i="13"/>
  <c r="K154" i="13"/>
  <c r="L154" i="13"/>
  <c r="I154" i="13"/>
  <c r="H152" i="13"/>
  <c r="J152" i="13"/>
  <c r="K152" i="13"/>
  <c r="L152" i="13"/>
  <c r="I152" i="13"/>
  <c r="H121" i="13"/>
  <c r="J121" i="13"/>
  <c r="K121" i="13"/>
  <c r="L121" i="13"/>
  <c r="I121" i="13"/>
  <c r="H120" i="13"/>
  <c r="J120" i="13"/>
  <c r="K120" i="13"/>
  <c r="L120" i="13"/>
  <c r="I120" i="13"/>
  <c r="H119" i="13"/>
  <c r="J119" i="13"/>
  <c r="K119" i="13"/>
  <c r="L119" i="13"/>
  <c r="I119" i="13"/>
  <c r="H117" i="13"/>
  <c r="J117" i="13"/>
  <c r="K117" i="13"/>
  <c r="L117" i="13"/>
  <c r="I117" i="13"/>
  <c r="H86" i="13"/>
  <c r="J86" i="13"/>
  <c r="K86" i="13"/>
  <c r="L86" i="13"/>
  <c r="I86" i="13"/>
  <c r="H85" i="13"/>
  <c r="J85" i="13"/>
  <c r="K85" i="13"/>
  <c r="L85" i="13"/>
  <c r="I85" i="13"/>
  <c r="H84" i="13"/>
  <c r="J84" i="13"/>
  <c r="K84" i="13"/>
  <c r="L84" i="13"/>
  <c r="I84" i="13"/>
  <c r="H82" i="13"/>
  <c r="J82" i="13"/>
  <c r="K82" i="13"/>
  <c r="L82" i="13"/>
  <c r="I82" i="13"/>
  <c r="H51" i="13"/>
  <c r="J51" i="13"/>
  <c r="K51" i="13"/>
  <c r="L51" i="13"/>
  <c r="I51" i="13"/>
  <c r="J50" i="13"/>
  <c r="K50" i="13"/>
  <c r="L50" i="13"/>
  <c r="H50" i="13"/>
  <c r="I50" i="13"/>
  <c r="H49" i="13"/>
  <c r="J49" i="13"/>
  <c r="K49" i="13"/>
  <c r="L49" i="13"/>
  <c r="I49" i="13"/>
  <c r="H47" i="13"/>
  <c r="J47" i="13"/>
  <c r="K47" i="13"/>
  <c r="L47" i="13"/>
  <c r="I47" i="13"/>
  <c r="H17" i="13"/>
  <c r="J17" i="13"/>
  <c r="K17" i="13"/>
  <c r="L17" i="13"/>
  <c r="I17" i="13"/>
  <c r="H16" i="13"/>
  <c r="J16" i="13"/>
  <c r="K16" i="13"/>
  <c r="L16" i="13"/>
  <c r="I16" i="13"/>
  <c r="H15" i="13"/>
  <c r="J15" i="13"/>
  <c r="K15" i="13"/>
  <c r="L15" i="13"/>
  <c r="I15" i="13"/>
  <c r="H13" i="13"/>
  <c r="J13" i="13"/>
  <c r="K13" i="13"/>
  <c r="L13" i="13"/>
  <c r="I13" i="13"/>
  <c r="I534" i="13"/>
  <c r="I535" i="13"/>
  <c r="H535" i="13"/>
  <c r="H534" i="13"/>
  <c r="I499" i="13"/>
  <c r="J499" i="13"/>
  <c r="K499" i="13"/>
  <c r="L499" i="13"/>
  <c r="I500" i="13"/>
  <c r="J500" i="13"/>
  <c r="K500" i="13"/>
  <c r="L500" i="13"/>
  <c r="H500" i="13"/>
  <c r="H499" i="13"/>
  <c r="I464" i="13"/>
  <c r="J464" i="13"/>
  <c r="K464" i="13"/>
  <c r="L464" i="13"/>
  <c r="I465" i="13"/>
  <c r="J465" i="13"/>
  <c r="K465" i="13"/>
  <c r="L465" i="13"/>
  <c r="H465" i="13"/>
  <c r="H464" i="13"/>
  <c r="I429" i="13"/>
  <c r="J429" i="13"/>
  <c r="K429" i="13"/>
  <c r="L429" i="13"/>
  <c r="I430" i="13"/>
  <c r="J430" i="13"/>
  <c r="K430" i="13"/>
  <c r="L430" i="13"/>
  <c r="H430" i="13"/>
  <c r="H429" i="13"/>
  <c r="I394" i="13"/>
  <c r="J394" i="13"/>
  <c r="K394" i="13"/>
  <c r="L394" i="13"/>
  <c r="I395" i="13"/>
  <c r="J395" i="13"/>
  <c r="K395" i="13"/>
  <c r="L395" i="13"/>
  <c r="H395" i="13"/>
  <c r="H394" i="13"/>
  <c r="I359" i="13"/>
  <c r="J359" i="13"/>
  <c r="K359" i="13"/>
  <c r="L359" i="13"/>
  <c r="I360" i="13"/>
  <c r="J360" i="13"/>
  <c r="K360" i="13"/>
  <c r="L360" i="13"/>
  <c r="H360" i="13"/>
  <c r="H359" i="13"/>
  <c r="I324" i="13"/>
  <c r="J324" i="13"/>
  <c r="K324" i="13"/>
  <c r="L324" i="13"/>
  <c r="I325" i="13"/>
  <c r="J325" i="13"/>
  <c r="K325" i="13"/>
  <c r="L325" i="13"/>
  <c r="H325" i="13"/>
  <c r="H324" i="13"/>
  <c r="I289" i="13"/>
  <c r="J289" i="13"/>
  <c r="K289" i="13"/>
  <c r="L289" i="13"/>
  <c r="I290" i="13"/>
  <c r="J290" i="13"/>
  <c r="K290" i="13"/>
  <c r="L290" i="13"/>
  <c r="H290" i="13"/>
  <c r="H289" i="13"/>
  <c r="I255" i="13"/>
  <c r="J255" i="13"/>
  <c r="K255" i="13"/>
  <c r="L255" i="13"/>
  <c r="I256" i="13"/>
  <c r="J256" i="13"/>
  <c r="K256" i="13"/>
  <c r="L256" i="13"/>
  <c r="H256" i="13"/>
  <c r="H255" i="13"/>
  <c r="I220" i="13"/>
  <c r="J220" i="13"/>
  <c r="K220" i="13"/>
  <c r="L220" i="13"/>
  <c r="I221" i="13"/>
  <c r="J221" i="13"/>
  <c r="K221" i="13"/>
  <c r="L221" i="13"/>
  <c r="H221" i="13"/>
  <c r="H220" i="13"/>
  <c r="I185" i="13"/>
  <c r="J185" i="13"/>
  <c r="K185" i="13"/>
  <c r="L185" i="13"/>
  <c r="I186" i="13"/>
  <c r="J186" i="13"/>
  <c r="K186" i="13"/>
  <c r="L186" i="13"/>
  <c r="H186" i="13"/>
  <c r="H185" i="13"/>
  <c r="I150" i="13"/>
  <c r="J150" i="13"/>
  <c r="K150" i="13"/>
  <c r="L150" i="13"/>
  <c r="I151" i="13"/>
  <c r="J151" i="13"/>
  <c r="K151" i="13"/>
  <c r="L151" i="13"/>
  <c r="H151" i="13"/>
  <c r="H150" i="13"/>
  <c r="I115" i="13"/>
  <c r="J115" i="13"/>
  <c r="K115" i="13"/>
  <c r="L115" i="13"/>
  <c r="I116" i="13"/>
  <c r="J116" i="13"/>
  <c r="K116" i="13"/>
  <c r="L116" i="13"/>
  <c r="H116" i="13"/>
  <c r="H115" i="13"/>
  <c r="I80" i="13"/>
  <c r="J80" i="13"/>
  <c r="K80" i="13"/>
  <c r="L80" i="13"/>
  <c r="I81" i="13"/>
  <c r="J81" i="13"/>
  <c r="K81" i="13"/>
  <c r="L81" i="13"/>
  <c r="H81" i="13"/>
  <c r="H80" i="13"/>
  <c r="I45" i="13"/>
  <c r="J45" i="13"/>
  <c r="K45" i="13"/>
  <c r="L45" i="13"/>
  <c r="I46" i="13"/>
  <c r="J46" i="13"/>
  <c r="K46" i="13"/>
  <c r="L46" i="13"/>
  <c r="H45" i="13"/>
  <c r="H46" i="13"/>
  <c r="I11" i="13"/>
  <c r="J11" i="13"/>
  <c r="K11" i="13"/>
  <c r="L11" i="13"/>
  <c r="I12" i="13"/>
  <c r="J12" i="13"/>
  <c r="K12" i="13"/>
  <c r="L12" i="13"/>
  <c r="H12" i="13"/>
  <c r="H11" i="13"/>
  <c r="I531" i="13"/>
  <c r="I530" i="13"/>
  <c r="H531" i="13"/>
  <c r="H530" i="13"/>
  <c r="I496" i="13"/>
  <c r="J496" i="13"/>
  <c r="K496" i="13"/>
  <c r="L496" i="13"/>
  <c r="H496" i="13"/>
  <c r="L495" i="13"/>
  <c r="I495" i="13"/>
  <c r="J495" i="13"/>
  <c r="K495" i="13"/>
  <c r="H495" i="13"/>
  <c r="I461" i="13"/>
  <c r="J461" i="13"/>
  <c r="K461" i="13"/>
  <c r="L461" i="13"/>
  <c r="H461" i="13"/>
  <c r="L460" i="13"/>
  <c r="I460" i="13"/>
  <c r="J460" i="13"/>
  <c r="K460" i="13"/>
  <c r="H460" i="13"/>
  <c r="I426" i="13"/>
  <c r="J426" i="13"/>
  <c r="K426" i="13"/>
  <c r="L426" i="13"/>
  <c r="H426" i="13"/>
  <c r="L425" i="13"/>
  <c r="I425" i="13"/>
  <c r="J425" i="13"/>
  <c r="K425" i="13"/>
  <c r="H425" i="13"/>
  <c r="I391" i="13"/>
  <c r="J391" i="13"/>
  <c r="K391" i="13"/>
  <c r="L391" i="13"/>
  <c r="H391" i="13"/>
  <c r="L390" i="13"/>
  <c r="I390" i="13"/>
  <c r="J390" i="13"/>
  <c r="K390" i="13"/>
  <c r="H390" i="13"/>
  <c r="I356" i="13"/>
  <c r="J356" i="13"/>
  <c r="K356" i="13"/>
  <c r="L356" i="13"/>
  <c r="H356" i="13"/>
  <c r="L355" i="13"/>
  <c r="I355" i="13"/>
  <c r="J355" i="13"/>
  <c r="K355" i="13"/>
  <c r="H355" i="13"/>
  <c r="I321" i="13"/>
  <c r="J321" i="13"/>
  <c r="K321" i="13"/>
  <c r="L321" i="13"/>
  <c r="H321" i="13"/>
  <c r="L320" i="13"/>
  <c r="I320" i="13"/>
  <c r="J320" i="13"/>
  <c r="K320" i="13"/>
  <c r="H320" i="13"/>
  <c r="I286" i="13"/>
  <c r="J286" i="13"/>
  <c r="K286" i="13"/>
  <c r="L286" i="13"/>
  <c r="H286" i="13"/>
  <c r="L285" i="13"/>
  <c r="I285" i="13"/>
  <c r="J285" i="13"/>
  <c r="K285" i="13"/>
  <c r="H285" i="13"/>
  <c r="I252" i="13"/>
  <c r="J252" i="13"/>
  <c r="K252" i="13"/>
  <c r="L252" i="13"/>
  <c r="H252" i="13"/>
  <c r="L251" i="13"/>
  <c r="I251" i="13"/>
  <c r="J251" i="13"/>
  <c r="K251" i="13"/>
  <c r="H251" i="13"/>
  <c r="I217" i="13"/>
  <c r="J217" i="13"/>
  <c r="K217" i="13"/>
  <c r="L217" i="13"/>
  <c r="H217" i="13"/>
  <c r="L216" i="13"/>
  <c r="I216" i="13"/>
  <c r="J216" i="13"/>
  <c r="K216" i="13"/>
  <c r="H216" i="13"/>
  <c r="I182" i="13"/>
  <c r="J182" i="13"/>
  <c r="K182" i="13"/>
  <c r="L182" i="13"/>
  <c r="H182" i="13"/>
  <c r="L181" i="13"/>
  <c r="I181" i="13"/>
  <c r="J181" i="13"/>
  <c r="K181" i="13"/>
  <c r="H181" i="13"/>
  <c r="I147" i="13"/>
  <c r="J147" i="13"/>
  <c r="K147" i="13"/>
  <c r="L147" i="13"/>
  <c r="H147" i="13"/>
  <c r="L146" i="13"/>
  <c r="I146" i="13"/>
  <c r="J146" i="13"/>
  <c r="K146" i="13"/>
  <c r="H146" i="13"/>
  <c r="I112" i="13"/>
  <c r="J112" i="13"/>
  <c r="K112" i="13"/>
  <c r="L112" i="13"/>
  <c r="H112" i="13"/>
  <c r="L111" i="13"/>
  <c r="I111" i="13"/>
  <c r="J111" i="13"/>
  <c r="K111" i="13"/>
  <c r="H111" i="13"/>
  <c r="I77" i="13"/>
  <c r="J77" i="13"/>
  <c r="K77" i="13"/>
  <c r="L77" i="13"/>
  <c r="H77" i="13"/>
  <c r="L76" i="13"/>
  <c r="I76" i="13"/>
  <c r="J76" i="13"/>
  <c r="K76" i="13"/>
  <c r="H76" i="13"/>
  <c r="I42" i="13"/>
  <c r="J42" i="13"/>
  <c r="K42" i="13"/>
  <c r="L42" i="13"/>
  <c r="H42" i="13"/>
  <c r="L41" i="13"/>
  <c r="I41" i="13"/>
  <c r="J41" i="13"/>
  <c r="K41" i="13"/>
  <c r="H41" i="13"/>
  <c r="L8" i="13"/>
  <c r="I8" i="13"/>
  <c r="J8" i="13"/>
  <c r="K8" i="13"/>
  <c r="H8" i="13"/>
  <c r="L7" i="13"/>
  <c r="K7" i="13"/>
  <c r="J7" i="13"/>
  <c r="I7" i="13"/>
  <c r="H7" i="13"/>
  <c r="L402" i="14" l="1"/>
  <c r="K402" i="14"/>
  <c r="J402" i="14"/>
  <c r="I402" i="14"/>
  <c r="H402" i="14"/>
  <c r="G402" i="14"/>
  <c r="F402" i="14"/>
  <c r="E402" i="14"/>
  <c r="L375" i="14"/>
  <c r="K375" i="14"/>
  <c r="J375" i="14"/>
  <c r="I375" i="14"/>
  <c r="H375" i="14"/>
  <c r="G375" i="14"/>
  <c r="F375" i="14"/>
  <c r="E375" i="14"/>
  <c r="L348" i="14"/>
  <c r="K348" i="14"/>
  <c r="J348" i="14"/>
  <c r="I348" i="14"/>
  <c r="H348" i="14"/>
  <c r="G348" i="14"/>
  <c r="F348" i="14"/>
  <c r="E348" i="14"/>
  <c r="L321" i="14"/>
  <c r="K321" i="14"/>
  <c r="J321" i="14"/>
  <c r="I321" i="14"/>
  <c r="H321" i="14"/>
  <c r="G321" i="14"/>
  <c r="F321" i="14"/>
  <c r="E321" i="14"/>
  <c r="L294" i="14"/>
  <c r="K294" i="14"/>
  <c r="J294" i="14"/>
  <c r="I294" i="14"/>
  <c r="H294" i="14"/>
  <c r="G294" i="14"/>
  <c r="F294" i="14"/>
  <c r="E294" i="14"/>
  <c r="L267" i="14"/>
  <c r="K267" i="14"/>
  <c r="J267" i="14"/>
  <c r="I267" i="14"/>
  <c r="H267" i="14"/>
  <c r="G267" i="14"/>
  <c r="F267" i="14"/>
  <c r="E267" i="14"/>
  <c r="L235" i="14"/>
  <c r="K235" i="14"/>
  <c r="J235" i="14"/>
  <c r="I235" i="14"/>
  <c r="H235" i="14"/>
  <c r="G235" i="14"/>
  <c r="F235" i="14"/>
  <c r="E235" i="14"/>
  <c r="L209" i="14"/>
  <c r="K209" i="14"/>
  <c r="J209" i="14"/>
  <c r="I209" i="14"/>
  <c r="H209" i="14"/>
  <c r="G209" i="14"/>
  <c r="F209" i="14"/>
  <c r="E209" i="14"/>
  <c r="L183" i="14"/>
  <c r="K183" i="14"/>
  <c r="J183" i="14"/>
  <c r="I183" i="14"/>
  <c r="H183" i="14"/>
  <c r="G183" i="14"/>
  <c r="F183" i="14"/>
  <c r="E183" i="14"/>
  <c r="L157" i="14"/>
  <c r="K157" i="14"/>
  <c r="J157" i="14"/>
  <c r="I157" i="14"/>
  <c r="H157" i="14"/>
  <c r="G157" i="14"/>
  <c r="F157" i="14"/>
  <c r="E157" i="14"/>
  <c r="L130" i="14"/>
  <c r="K130" i="14"/>
  <c r="J130" i="14"/>
  <c r="I130" i="14"/>
  <c r="H130" i="14"/>
  <c r="G130" i="14"/>
  <c r="F130" i="14"/>
  <c r="E130" i="14"/>
  <c r="L103" i="14"/>
  <c r="K103" i="14"/>
  <c r="J103" i="14"/>
  <c r="I103" i="14"/>
  <c r="H103" i="14"/>
  <c r="G103" i="14"/>
  <c r="F103" i="14"/>
  <c r="E103" i="14"/>
  <c r="L76" i="14"/>
  <c r="K76" i="14"/>
  <c r="J76" i="14"/>
  <c r="I76" i="14"/>
  <c r="H76" i="14"/>
  <c r="G76" i="14"/>
  <c r="F76" i="14"/>
  <c r="E76" i="14"/>
  <c r="L49" i="14"/>
  <c r="K49" i="14"/>
  <c r="J49" i="14"/>
  <c r="I49" i="14"/>
  <c r="H49" i="14"/>
  <c r="G49" i="14"/>
  <c r="F49" i="14"/>
  <c r="E49" i="14"/>
  <c r="L22" i="14"/>
  <c r="K22" i="14"/>
  <c r="J22" i="14"/>
  <c r="I22" i="14"/>
  <c r="H22" i="14"/>
  <c r="G22" i="14"/>
  <c r="F22" i="14"/>
  <c r="E22" i="14"/>
  <c r="I549" i="13"/>
  <c r="H549" i="13"/>
  <c r="I548" i="13"/>
  <c r="H548" i="13"/>
  <c r="I547" i="13"/>
  <c r="H547" i="13"/>
  <c r="I546" i="13"/>
  <c r="H546" i="13"/>
  <c r="I545" i="13"/>
  <c r="H545" i="13"/>
  <c r="H541" i="13"/>
  <c r="I540" i="13"/>
  <c r="H540" i="13"/>
  <c r="I539" i="13"/>
  <c r="H539" i="13"/>
  <c r="I538" i="13"/>
  <c r="H538" i="13"/>
  <c r="H537" i="13"/>
  <c r="I536" i="13"/>
  <c r="H536" i="13"/>
  <c r="H515" i="13"/>
  <c r="H506" i="13"/>
  <c r="H502" i="13"/>
  <c r="H480" i="13"/>
  <c r="H471" i="13"/>
  <c r="H467" i="13"/>
  <c r="H466" i="13"/>
  <c r="H445" i="13"/>
  <c r="H436" i="13"/>
  <c r="H432" i="13"/>
  <c r="H410" i="13"/>
  <c r="H401" i="13"/>
  <c r="H397" i="13"/>
  <c r="H375" i="13"/>
  <c r="H366" i="13"/>
  <c r="H362" i="13"/>
  <c r="H340" i="13"/>
  <c r="H331" i="13"/>
  <c r="H327" i="13"/>
  <c r="H326" i="13"/>
  <c r="H305" i="13"/>
  <c r="H296" i="13"/>
  <c r="H292" i="13"/>
  <c r="H271" i="13"/>
  <c r="H262" i="13"/>
  <c r="H258" i="13"/>
  <c r="H236" i="13"/>
  <c r="H227" i="13"/>
  <c r="H223" i="13"/>
  <c r="H201" i="13"/>
  <c r="H192" i="13"/>
  <c r="H188" i="13"/>
  <c r="H166" i="13"/>
  <c r="H157" i="13"/>
  <c r="H153" i="13"/>
  <c r="H131" i="13"/>
  <c r="H122" i="13"/>
  <c r="H118" i="13"/>
  <c r="H96" i="13"/>
  <c r="H87" i="13"/>
  <c r="H83" i="13"/>
  <c r="H61" i="13"/>
  <c r="H52" i="13"/>
  <c r="H48" i="13"/>
  <c r="H27" i="13"/>
  <c r="H18" i="13"/>
  <c r="L402" i="12"/>
  <c r="K402" i="12"/>
  <c r="J402" i="12"/>
  <c r="I402" i="12"/>
  <c r="H402" i="12"/>
  <c r="G402" i="12"/>
  <c r="F402" i="12"/>
  <c r="E402" i="12"/>
  <c r="L375" i="12"/>
  <c r="K375" i="12"/>
  <c r="J375" i="12"/>
  <c r="I375" i="12"/>
  <c r="H375" i="12"/>
  <c r="G375" i="12"/>
  <c r="F375" i="12"/>
  <c r="E375" i="12"/>
  <c r="L348" i="12"/>
  <c r="K348" i="12"/>
  <c r="J348" i="12"/>
  <c r="I348" i="12"/>
  <c r="H348" i="12"/>
  <c r="G348" i="12"/>
  <c r="F348" i="12"/>
  <c r="E348" i="12"/>
  <c r="L321" i="12"/>
  <c r="K321" i="12"/>
  <c r="J321" i="12"/>
  <c r="I321" i="12"/>
  <c r="H321" i="12"/>
  <c r="G321" i="12"/>
  <c r="F321" i="12"/>
  <c r="E321" i="12"/>
  <c r="L294" i="12"/>
  <c r="K294" i="12"/>
  <c r="J294" i="12"/>
  <c r="I294" i="12"/>
  <c r="H294" i="12"/>
  <c r="G294" i="12"/>
  <c r="F294" i="12"/>
  <c r="E294" i="12"/>
  <c r="L267" i="12"/>
  <c r="K267" i="12"/>
  <c r="J267" i="12"/>
  <c r="I267" i="12"/>
  <c r="H267" i="12"/>
  <c r="G267" i="12"/>
  <c r="F267" i="12"/>
  <c r="E267" i="12"/>
  <c r="L235" i="12"/>
  <c r="K235" i="12"/>
  <c r="J235" i="12"/>
  <c r="I235" i="12"/>
  <c r="H235" i="12"/>
  <c r="G235" i="12"/>
  <c r="F235" i="12"/>
  <c r="E235" i="12"/>
  <c r="L209" i="12"/>
  <c r="K209" i="12"/>
  <c r="J209" i="12"/>
  <c r="I209" i="12"/>
  <c r="H209" i="12"/>
  <c r="G209" i="12"/>
  <c r="F209" i="12"/>
  <c r="E209" i="12"/>
  <c r="L183" i="12"/>
  <c r="K183" i="12"/>
  <c r="J183" i="12"/>
  <c r="I183" i="12"/>
  <c r="H183" i="12"/>
  <c r="G183" i="12"/>
  <c r="F183" i="12"/>
  <c r="E183" i="12"/>
  <c r="L157" i="12"/>
  <c r="K157" i="12"/>
  <c r="J157" i="12"/>
  <c r="I157" i="12"/>
  <c r="H157" i="12"/>
  <c r="G157" i="12"/>
  <c r="F157" i="12"/>
  <c r="E157" i="12"/>
  <c r="L130" i="12"/>
  <c r="K130" i="12"/>
  <c r="J130" i="12"/>
  <c r="I130" i="12"/>
  <c r="H130" i="12"/>
  <c r="G130" i="12"/>
  <c r="F130" i="12"/>
  <c r="E130" i="12"/>
  <c r="L103" i="12"/>
  <c r="K103" i="12"/>
  <c r="J103" i="12"/>
  <c r="I103" i="12"/>
  <c r="H103" i="12"/>
  <c r="G103" i="12"/>
  <c r="F103" i="12"/>
  <c r="E103" i="12"/>
  <c r="L76" i="12"/>
  <c r="K76" i="12"/>
  <c r="J76" i="12"/>
  <c r="I76" i="12"/>
  <c r="H76" i="12"/>
  <c r="G76" i="12"/>
  <c r="F76" i="12"/>
  <c r="E76" i="12"/>
  <c r="L49" i="12"/>
  <c r="K49" i="12"/>
  <c r="J49" i="12"/>
  <c r="I49" i="12"/>
  <c r="H49" i="12"/>
  <c r="G49" i="12"/>
  <c r="F49" i="12"/>
  <c r="E49" i="12"/>
  <c r="L22" i="12"/>
  <c r="K22" i="12"/>
  <c r="J22" i="12"/>
  <c r="I22" i="12"/>
  <c r="H22" i="12"/>
  <c r="G22" i="12"/>
  <c r="F22" i="12"/>
  <c r="E22" i="12"/>
  <c r="L402" i="11"/>
  <c r="K402" i="11"/>
  <c r="J402" i="11"/>
  <c r="I402" i="11"/>
  <c r="H402" i="11"/>
  <c r="G402" i="11"/>
  <c r="F402" i="11"/>
  <c r="E402" i="11"/>
  <c r="L375" i="11"/>
  <c r="K375" i="11"/>
  <c r="J375" i="11"/>
  <c r="I375" i="11"/>
  <c r="H375" i="11"/>
  <c r="G375" i="11"/>
  <c r="F375" i="11"/>
  <c r="E375" i="11"/>
  <c r="L348" i="11"/>
  <c r="K348" i="11"/>
  <c r="J348" i="11"/>
  <c r="I348" i="11"/>
  <c r="H348" i="11"/>
  <c r="G348" i="11"/>
  <c r="F348" i="11"/>
  <c r="E348" i="11"/>
  <c r="L321" i="11"/>
  <c r="K321" i="11"/>
  <c r="J321" i="11"/>
  <c r="I321" i="11"/>
  <c r="H321" i="11"/>
  <c r="G321" i="11"/>
  <c r="F321" i="11"/>
  <c r="E321" i="11"/>
  <c r="L294" i="11"/>
  <c r="K294" i="11"/>
  <c r="J294" i="11"/>
  <c r="I294" i="11"/>
  <c r="H294" i="11"/>
  <c r="G294" i="11"/>
  <c r="F294" i="11"/>
  <c r="E294" i="11"/>
  <c r="L267" i="11"/>
  <c r="K267" i="11"/>
  <c r="J267" i="11"/>
  <c r="I267" i="11"/>
  <c r="H267" i="11"/>
  <c r="G267" i="11"/>
  <c r="F267" i="11"/>
  <c r="E267" i="11"/>
  <c r="L235" i="11"/>
  <c r="K235" i="11"/>
  <c r="J235" i="11"/>
  <c r="I235" i="11"/>
  <c r="H235" i="11"/>
  <c r="G235" i="11"/>
  <c r="F235" i="11"/>
  <c r="E235" i="11"/>
  <c r="L209" i="11"/>
  <c r="K209" i="11"/>
  <c r="J209" i="11"/>
  <c r="I209" i="11"/>
  <c r="H209" i="11"/>
  <c r="G209" i="11"/>
  <c r="F209" i="11"/>
  <c r="E209" i="11"/>
  <c r="L183" i="11"/>
  <c r="K183" i="11"/>
  <c r="J183" i="11"/>
  <c r="I183" i="11"/>
  <c r="H183" i="11"/>
  <c r="G183" i="11"/>
  <c r="F183" i="11"/>
  <c r="E183" i="11"/>
  <c r="L157" i="11"/>
  <c r="K157" i="11"/>
  <c r="J157" i="11"/>
  <c r="I157" i="11"/>
  <c r="H157" i="11"/>
  <c r="G157" i="11"/>
  <c r="F157" i="11"/>
  <c r="E157" i="11"/>
  <c r="L130" i="11"/>
  <c r="K130" i="11"/>
  <c r="J130" i="11"/>
  <c r="I130" i="11"/>
  <c r="H130" i="11"/>
  <c r="G130" i="11"/>
  <c r="F130" i="11"/>
  <c r="E130" i="11"/>
  <c r="L103" i="11"/>
  <c r="K103" i="11"/>
  <c r="J103" i="11"/>
  <c r="I103" i="11"/>
  <c r="H103" i="11"/>
  <c r="G103" i="11"/>
  <c r="F103" i="11"/>
  <c r="E103" i="11"/>
  <c r="L76" i="11"/>
  <c r="K76" i="11"/>
  <c r="J76" i="11"/>
  <c r="I76" i="11"/>
  <c r="H76" i="11"/>
  <c r="G76" i="11"/>
  <c r="F76" i="11"/>
  <c r="E76" i="11"/>
  <c r="L49" i="11"/>
  <c r="K49" i="11"/>
  <c r="J49" i="11"/>
  <c r="I49" i="11"/>
  <c r="H49" i="11"/>
  <c r="G49" i="11"/>
  <c r="F49" i="11"/>
  <c r="E49" i="11"/>
  <c r="L22" i="11"/>
  <c r="K22" i="11"/>
  <c r="J22" i="11"/>
  <c r="I22" i="11"/>
  <c r="H22" i="11"/>
  <c r="G22" i="11"/>
  <c r="F22" i="11"/>
  <c r="E22" i="11"/>
  <c r="L429" i="10"/>
  <c r="K429" i="10"/>
  <c r="J429" i="10"/>
  <c r="I429" i="10"/>
  <c r="H429" i="10"/>
  <c r="G429" i="10"/>
  <c r="F429" i="10"/>
  <c r="E429" i="10"/>
  <c r="L402" i="10"/>
  <c r="K402" i="10"/>
  <c r="J402" i="10"/>
  <c r="I402" i="10"/>
  <c r="H402" i="10"/>
  <c r="G402" i="10"/>
  <c r="F402" i="10"/>
  <c r="E402" i="10"/>
  <c r="L375" i="10"/>
  <c r="K375" i="10"/>
  <c r="J375" i="10"/>
  <c r="I375" i="10"/>
  <c r="H375" i="10"/>
  <c r="G375" i="10"/>
  <c r="F375" i="10"/>
  <c r="E375" i="10"/>
  <c r="L348" i="10"/>
  <c r="K348" i="10"/>
  <c r="J348" i="10"/>
  <c r="I348" i="10"/>
  <c r="H348" i="10"/>
  <c r="G348" i="10"/>
  <c r="F348" i="10"/>
  <c r="E348" i="10"/>
  <c r="L321" i="10"/>
  <c r="K321" i="10"/>
  <c r="J321" i="10"/>
  <c r="I321" i="10"/>
  <c r="H321" i="10"/>
  <c r="G321" i="10"/>
  <c r="F321" i="10"/>
  <c r="E321" i="10"/>
  <c r="L294" i="10"/>
  <c r="K294" i="10"/>
  <c r="J294" i="10"/>
  <c r="I294" i="10"/>
  <c r="H294" i="10"/>
  <c r="G294" i="10"/>
  <c r="F294" i="10"/>
  <c r="E294" i="10"/>
  <c r="L267" i="10"/>
  <c r="K267" i="10"/>
  <c r="J267" i="10"/>
  <c r="I267" i="10"/>
  <c r="H267" i="10"/>
  <c r="G267" i="10"/>
  <c r="F267" i="10"/>
  <c r="E267" i="10"/>
  <c r="L235" i="10"/>
  <c r="K235" i="10"/>
  <c r="J235" i="10"/>
  <c r="I235" i="10"/>
  <c r="H235" i="10"/>
  <c r="G235" i="10"/>
  <c r="F235" i="10"/>
  <c r="E235" i="10"/>
  <c r="L209" i="10"/>
  <c r="K209" i="10"/>
  <c r="J209" i="10"/>
  <c r="I209" i="10"/>
  <c r="H209" i="10"/>
  <c r="G209" i="10"/>
  <c r="F209" i="10"/>
  <c r="E209" i="10"/>
  <c r="L183" i="10"/>
  <c r="K183" i="10"/>
  <c r="J183" i="10"/>
  <c r="I183" i="10"/>
  <c r="H183" i="10"/>
  <c r="G183" i="10"/>
  <c r="F183" i="10"/>
  <c r="E183" i="10"/>
  <c r="L157" i="10"/>
  <c r="K157" i="10"/>
  <c r="J157" i="10"/>
  <c r="I157" i="10"/>
  <c r="H157" i="10"/>
  <c r="G157" i="10"/>
  <c r="F157" i="10"/>
  <c r="E157" i="10"/>
  <c r="L130" i="10"/>
  <c r="K130" i="10"/>
  <c r="J130" i="10"/>
  <c r="I130" i="10"/>
  <c r="H130" i="10"/>
  <c r="G130" i="10"/>
  <c r="F130" i="10"/>
  <c r="E130" i="10"/>
  <c r="L103" i="10"/>
  <c r="K103" i="10"/>
  <c r="J103" i="10"/>
  <c r="I103" i="10"/>
  <c r="H103" i="10"/>
  <c r="G103" i="10"/>
  <c r="F103" i="10"/>
  <c r="E103" i="10"/>
  <c r="L76" i="10"/>
  <c r="K76" i="10"/>
  <c r="J76" i="10"/>
  <c r="I76" i="10"/>
  <c r="H76" i="10"/>
  <c r="G76" i="10"/>
  <c r="F76" i="10"/>
  <c r="E76" i="10"/>
  <c r="L49" i="10"/>
  <c r="K49" i="10"/>
  <c r="J49" i="10"/>
  <c r="I49" i="10"/>
  <c r="H49" i="10"/>
  <c r="G49" i="10"/>
  <c r="F49" i="10"/>
  <c r="E49" i="10"/>
  <c r="L22" i="10"/>
  <c r="K22" i="10"/>
  <c r="J22" i="10"/>
  <c r="I22" i="10"/>
  <c r="H22" i="10"/>
  <c r="G22" i="10"/>
  <c r="F22" i="10"/>
  <c r="E22" i="10"/>
  <c r="L429" i="9"/>
  <c r="K429" i="9"/>
  <c r="J429" i="9"/>
  <c r="I429" i="9"/>
  <c r="H429" i="9"/>
  <c r="G429" i="9"/>
  <c r="F429" i="9"/>
  <c r="E429" i="9"/>
  <c r="L402" i="9"/>
  <c r="K402" i="9"/>
  <c r="J402" i="9"/>
  <c r="I402" i="9"/>
  <c r="H402" i="9"/>
  <c r="G402" i="9"/>
  <c r="F402" i="9"/>
  <c r="E402" i="9"/>
  <c r="L375" i="9"/>
  <c r="K375" i="9"/>
  <c r="J375" i="9"/>
  <c r="I375" i="9"/>
  <c r="H375" i="9"/>
  <c r="G375" i="9"/>
  <c r="F375" i="9"/>
  <c r="E375" i="9"/>
  <c r="L348" i="9"/>
  <c r="K348" i="9"/>
  <c r="J348" i="9"/>
  <c r="I348" i="9"/>
  <c r="H348" i="9"/>
  <c r="G348" i="9"/>
  <c r="F348" i="9"/>
  <c r="E348" i="9"/>
  <c r="L321" i="9"/>
  <c r="K321" i="9"/>
  <c r="J321" i="9"/>
  <c r="I321" i="9"/>
  <c r="H321" i="9"/>
  <c r="G321" i="9"/>
  <c r="F321" i="9"/>
  <c r="E321" i="9"/>
  <c r="L294" i="9"/>
  <c r="K294" i="9"/>
  <c r="J294" i="9"/>
  <c r="I294" i="9"/>
  <c r="H294" i="9"/>
  <c r="G294" i="9"/>
  <c r="F294" i="9"/>
  <c r="E294" i="9"/>
  <c r="L267" i="9"/>
  <c r="K267" i="9"/>
  <c r="J267" i="9"/>
  <c r="I267" i="9"/>
  <c r="H267" i="9"/>
  <c r="G267" i="9"/>
  <c r="F267" i="9"/>
  <c r="E267" i="9"/>
  <c r="L235" i="9"/>
  <c r="K235" i="9"/>
  <c r="J235" i="9"/>
  <c r="I235" i="9"/>
  <c r="H235" i="9"/>
  <c r="G235" i="9"/>
  <c r="F235" i="9"/>
  <c r="E235" i="9"/>
  <c r="L209" i="9"/>
  <c r="K209" i="9"/>
  <c r="J209" i="9"/>
  <c r="I209" i="9"/>
  <c r="H209" i="9"/>
  <c r="G209" i="9"/>
  <c r="F209" i="9"/>
  <c r="E209" i="9"/>
  <c r="L183" i="9"/>
  <c r="K183" i="9"/>
  <c r="J183" i="9"/>
  <c r="I183" i="9"/>
  <c r="H183" i="9"/>
  <c r="G183" i="9"/>
  <c r="F183" i="9"/>
  <c r="E183" i="9"/>
  <c r="L157" i="9"/>
  <c r="K157" i="9"/>
  <c r="J157" i="9"/>
  <c r="I157" i="9"/>
  <c r="H157" i="9"/>
  <c r="G157" i="9"/>
  <c r="F157" i="9"/>
  <c r="E157" i="9"/>
  <c r="L130" i="9"/>
  <c r="K130" i="9"/>
  <c r="J130" i="9"/>
  <c r="I130" i="9"/>
  <c r="H130" i="9"/>
  <c r="G130" i="9"/>
  <c r="F130" i="9"/>
  <c r="E130" i="9"/>
  <c r="L103" i="9"/>
  <c r="K103" i="9"/>
  <c r="J103" i="9"/>
  <c r="I103" i="9"/>
  <c r="H103" i="9"/>
  <c r="G103" i="9"/>
  <c r="F103" i="9"/>
  <c r="E103" i="9"/>
  <c r="L76" i="9"/>
  <c r="K76" i="9"/>
  <c r="J76" i="9"/>
  <c r="I76" i="9"/>
  <c r="H76" i="9"/>
  <c r="G76" i="9"/>
  <c r="F76" i="9"/>
  <c r="E76" i="9"/>
  <c r="L49" i="9"/>
  <c r="K49" i="9"/>
  <c r="J49" i="9"/>
  <c r="I49" i="9"/>
  <c r="H49" i="9"/>
  <c r="G49" i="9"/>
  <c r="F49" i="9"/>
  <c r="E49" i="9"/>
  <c r="L22" i="9"/>
  <c r="K22" i="9"/>
  <c r="J22" i="9"/>
  <c r="I22" i="9"/>
  <c r="H22" i="9"/>
  <c r="G22" i="9"/>
  <c r="F22" i="9"/>
  <c r="E22" i="9"/>
  <c r="M314" i="8"/>
  <c r="N314" i="8"/>
  <c r="O314" i="8"/>
  <c r="M315" i="8"/>
  <c r="M316" i="8"/>
  <c r="N316" i="8"/>
  <c r="O316" i="8"/>
  <c r="M317" i="8"/>
  <c r="N317" i="8"/>
  <c r="O317" i="8"/>
  <c r="M318" i="8"/>
  <c r="N318" i="8"/>
  <c r="O318" i="8"/>
  <c r="M319" i="8"/>
  <c r="N319" i="8"/>
  <c r="O319" i="8"/>
  <c r="M320" i="8"/>
  <c r="N320" i="8"/>
  <c r="O320" i="8"/>
  <c r="M321" i="8"/>
  <c r="N321" i="8"/>
  <c r="O321" i="8"/>
  <c r="M322" i="8"/>
  <c r="N322" i="8"/>
  <c r="O322" i="8"/>
  <c r="M323" i="8"/>
  <c r="N323" i="8"/>
  <c r="O323" i="8"/>
  <c r="M324" i="8"/>
  <c r="N324" i="8"/>
  <c r="O324" i="8"/>
  <c r="M325" i="8"/>
  <c r="N325" i="8"/>
  <c r="O325" i="8"/>
  <c r="M326" i="8"/>
  <c r="N326" i="8"/>
  <c r="O326" i="8"/>
  <c r="M327" i="8"/>
  <c r="N327" i="8"/>
  <c r="O327" i="8"/>
  <c r="M328" i="8"/>
  <c r="N328" i="8"/>
  <c r="O328" i="8"/>
  <c r="M329" i="8"/>
  <c r="N329" i="8"/>
  <c r="O329" i="8"/>
  <c r="M330" i="8"/>
  <c r="N330" i="8"/>
  <c r="O330" i="8"/>
  <c r="L315" i="8"/>
  <c r="L316" i="8"/>
  <c r="L317" i="8"/>
  <c r="L318" i="8"/>
  <c r="L319" i="8"/>
  <c r="L320" i="8"/>
  <c r="L321" i="8"/>
  <c r="L322" i="8"/>
  <c r="L323" i="8"/>
  <c r="L324" i="8"/>
  <c r="L325" i="8"/>
  <c r="L326" i="8"/>
  <c r="L327" i="8"/>
  <c r="L328" i="8"/>
  <c r="L329" i="8"/>
  <c r="L330" i="8"/>
  <c r="L314" i="8"/>
  <c r="J315" i="8"/>
  <c r="J316" i="8"/>
  <c r="J317" i="8"/>
  <c r="J318" i="8"/>
  <c r="J319" i="8"/>
  <c r="J320" i="8"/>
  <c r="J321" i="8"/>
  <c r="J322" i="8"/>
  <c r="J323" i="8"/>
  <c r="J324" i="8"/>
  <c r="J325" i="8"/>
  <c r="J326" i="8"/>
  <c r="J327" i="8"/>
  <c r="J328" i="8"/>
  <c r="J329" i="8"/>
  <c r="J314" i="8"/>
  <c r="J330" i="8" s="1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14" i="8"/>
  <c r="M292" i="8"/>
  <c r="N292" i="8"/>
  <c r="O292" i="8"/>
  <c r="N293" i="8"/>
  <c r="O293" i="8"/>
  <c r="M294" i="8"/>
  <c r="N294" i="8"/>
  <c r="O294" i="8"/>
  <c r="M295" i="8"/>
  <c r="N295" i="8"/>
  <c r="O295" i="8"/>
  <c r="M296" i="8"/>
  <c r="N296" i="8"/>
  <c r="O296" i="8"/>
  <c r="M297" i="8"/>
  <c r="N297" i="8"/>
  <c r="O297" i="8"/>
  <c r="M298" i="8"/>
  <c r="N298" i="8"/>
  <c r="O298" i="8"/>
  <c r="M299" i="8"/>
  <c r="N299" i="8"/>
  <c r="O299" i="8"/>
  <c r="M300" i="8"/>
  <c r="N300" i="8"/>
  <c r="O300" i="8"/>
  <c r="M301" i="8"/>
  <c r="N301" i="8"/>
  <c r="O301" i="8"/>
  <c r="M302" i="8"/>
  <c r="N302" i="8"/>
  <c r="O302" i="8"/>
  <c r="M303" i="8"/>
  <c r="N303" i="8"/>
  <c r="O303" i="8"/>
  <c r="M304" i="8"/>
  <c r="N304" i="8"/>
  <c r="O304" i="8"/>
  <c r="M305" i="8"/>
  <c r="N305" i="8"/>
  <c r="O305" i="8"/>
  <c r="M306" i="8"/>
  <c r="N306" i="8"/>
  <c r="O306" i="8"/>
  <c r="M307" i="8"/>
  <c r="N307" i="8"/>
  <c r="O307" i="8"/>
  <c r="M308" i="8"/>
  <c r="N308" i="8"/>
  <c r="O308" i="8"/>
  <c r="L293" i="8"/>
  <c r="L294" i="8"/>
  <c r="L295" i="8"/>
  <c r="L296" i="8"/>
  <c r="L297" i="8"/>
  <c r="L298" i="8"/>
  <c r="L299" i="8"/>
  <c r="L300" i="8"/>
  <c r="L301" i="8"/>
  <c r="L302" i="8"/>
  <c r="L303" i="8"/>
  <c r="L304" i="8"/>
  <c r="L305" i="8"/>
  <c r="L306" i="8"/>
  <c r="L307" i="8"/>
  <c r="L308" i="8"/>
  <c r="L292" i="8"/>
  <c r="J293" i="8"/>
  <c r="J294" i="8"/>
  <c r="J295" i="8"/>
  <c r="J296" i="8"/>
  <c r="J297" i="8"/>
  <c r="J298" i="8"/>
  <c r="J299" i="8"/>
  <c r="J300" i="8"/>
  <c r="J301" i="8"/>
  <c r="J302" i="8"/>
  <c r="J303" i="8"/>
  <c r="J304" i="8"/>
  <c r="J305" i="8"/>
  <c r="J306" i="8"/>
  <c r="J307" i="8"/>
  <c r="J292" i="8"/>
  <c r="J308" i="8" s="1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292" i="8"/>
  <c r="M270" i="8"/>
  <c r="N270" i="8"/>
  <c r="O270" i="8"/>
  <c r="M271" i="8"/>
  <c r="N271" i="8"/>
  <c r="O271" i="8"/>
  <c r="M272" i="8"/>
  <c r="N272" i="8"/>
  <c r="O272" i="8"/>
  <c r="M273" i="8"/>
  <c r="N273" i="8"/>
  <c r="O273" i="8"/>
  <c r="M274" i="8"/>
  <c r="N274" i="8"/>
  <c r="O274" i="8"/>
  <c r="M275" i="8"/>
  <c r="N275" i="8"/>
  <c r="O275" i="8"/>
  <c r="M276" i="8"/>
  <c r="N276" i="8"/>
  <c r="O276" i="8"/>
  <c r="M277" i="8"/>
  <c r="N277" i="8"/>
  <c r="O277" i="8"/>
  <c r="M278" i="8"/>
  <c r="N278" i="8"/>
  <c r="O278" i="8"/>
  <c r="M279" i="8"/>
  <c r="N279" i="8"/>
  <c r="O279" i="8"/>
  <c r="M280" i="8"/>
  <c r="N280" i="8"/>
  <c r="O280" i="8"/>
  <c r="M281" i="8"/>
  <c r="N281" i="8"/>
  <c r="O281" i="8"/>
  <c r="M282" i="8"/>
  <c r="N282" i="8"/>
  <c r="O282" i="8"/>
  <c r="M283" i="8"/>
  <c r="N283" i="8"/>
  <c r="O283" i="8"/>
  <c r="M284" i="8"/>
  <c r="N284" i="8"/>
  <c r="O284" i="8"/>
  <c r="M285" i="8"/>
  <c r="N285" i="8"/>
  <c r="O285" i="8"/>
  <c r="M286" i="8"/>
  <c r="N286" i="8"/>
  <c r="O286" i="8"/>
  <c r="L271" i="8"/>
  <c r="L272" i="8"/>
  <c r="L273" i="8"/>
  <c r="L274" i="8"/>
  <c r="L275" i="8"/>
  <c r="L276" i="8"/>
  <c r="L277" i="8"/>
  <c r="L278" i="8"/>
  <c r="L279" i="8"/>
  <c r="L280" i="8"/>
  <c r="L281" i="8"/>
  <c r="L282" i="8"/>
  <c r="L283" i="8"/>
  <c r="L284" i="8"/>
  <c r="L285" i="8"/>
  <c r="L286" i="8"/>
  <c r="L270" i="8"/>
  <c r="J271" i="8"/>
  <c r="J272" i="8"/>
  <c r="J273" i="8"/>
  <c r="J274" i="8"/>
  <c r="J275" i="8"/>
  <c r="J276" i="8"/>
  <c r="J277" i="8"/>
  <c r="J278" i="8"/>
  <c r="J279" i="8"/>
  <c r="J280" i="8"/>
  <c r="J281" i="8"/>
  <c r="J282" i="8"/>
  <c r="J283" i="8"/>
  <c r="J284" i="8"/>
  <c r="J285" i="8"/>
  <c r="J270" i="8"/>
  <c r="J286" i="8" s="1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70" i="8"/>
  <c r="M249" i="8"/>
  <c r="M248" i="8"/>
  <c r="N248" i="8"/>
  <c r="O248" i="8"/>
  <c r="M250" i="8"/>
  <c r="N250" i="8"/>
  <c r="O250" i="8"/>
  <c r="M251" i="8"/>
  <c r="N251" i="8"/>
  <c r="O251" i="8"/>
  <c r="M252" i="8"/>
  <c r="N252" i="8"/>
  <c r="O252" i="8"/>
  <c r="M253" i="8"/>
  <c r="N253" i="8"/>
  <c r="O253" i="8"/>
  <c r="M254" i="8"/>
  <c r="N254" i="8"/>
  <c r="O254" i="8"/>
  <c r="M255" i="8"/>
  <c r="N255" i="8"/>
  <c r="O255" i="8"/>
  <c r="M256" i="8"/>
  <c r="N256" i="8"/>
  <c r="O256" i="8"/>
  <c r="M257" i="8"/>
  <c r="N257" i="8"/>
  <c r="O257" i="8"/>
  <c r="M258" i="8"/>
  <c r="N258" i="8"/>
  <c r="O258" i="8"/>
  <c r="M259" i="8"/>
  <c r="N259" i="8"/>
  <c r="O259" i="8"/>
  <c r="M260" i="8"/>
  <c r="N260" i="8"/>
  <c r="O260" i="8"/>
  <c r="M261" i="8"/>
  <c r="N261" i="8"/>
  <c r="O261" i="8"/>
  <c r="M262" i="8"/>
  <c r="N262" i="8"/>
  <c r="O262" i="8"/>
  <c r="M263" i="8"/>
  <c r="N263" i="8"/>
  <c r="O263" i="8"/>
  <c r="M264" i="8"/>
  <c r="N264" i="8"/>
  <c r="O264" i="8"/>
  <c r="L249" i="8"/>
  <c r="L250" i="8"/>
  <c r="L251" i="8"/>
  <c r="L252" i="8"/>
  <c r="L253" i="8"/>
  <c r="L254" i="8"/>
  <c r="L255" i="8"/>
  <c r="L256" i="8"/>
  <c r="L257" i="8"/>
  <c r="L258" i="8"/>
  <c r="L259" i="8"/>
  <c r="L260" i="8"/>
  <c r="L261" i="8"/>
  <c r="L262" i="8"/>
  <c r="L263" i="8"/>
  <c r="L264" i="8"/>
  <c r="L248" i="8"/>
  <c r="J249" i="8"/>
  <c r="J250" i="8"/>
  <c r="J251" i="8"/>
  <c r="J252" i="8"/>
  <c r="J253" i="8"/>
  <c r="J254" i="8"/>
  <c r="J255" i="8"/>
  <c r="J256" i="8"/>
  <c r="J257" i="8"/>
  <c r="J258" i="8"/>
  <c r="J259" i="8"/>
  <c r="J260" i="8"/>
  <c r="J261" i="8"/>
  <c r="J262" i="8"/>
  <c r="J263" i="8"/>
  <c r="J248" i="8"/>
  <c r="J264" i="8" s="1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48" i="8"/>
  <c r="M226" i="8"/>
  <c r="N226" i="8"/>
  <c r="O226" i="8"/>
  <c r="M227" i="8"/>
  <c r="N227" i="8"/>
  <c r="O227" i="8"/>
  <c r="M228" i="8"/>
  <c r="N228" i="8"/>
  <c r="O228" i="8"/>
  <c r="M229" i="8"/>
  <c r="N229" i="8"/>
  <c r="O229" i="8"/>
  <c r="M230" i="8"/>
  <c r="N230" i="8"/>
  <c r="O230" i="8"/>
  <c r="M231" i="8"/>
  <c r="N231" i="8"/>
  <c r="O231" i="8"/>
  <c r="M232" i="8"/>
  <c r="N232" i="8"/>
  <c r="O232" i="8"/>
  <c r="M233" i="8"/>
  <c r="N233" i="8"/>
  <c r="O233" i="8"/>
  <c r="M234" i="8"/>
  <c r="N234" i="8"/>
  <c r="O234" i="8"/>
  <c r="M235" i="8"/>
  <c r="N235" i="8"/>
  <c r="O235" i="8"/>
  <c r="M236" i="8"/>
  <c r="N236" i="8"/>
  <c r="O236" i="8"/>
  <c r="M237" i="8"/>
  <c r="N237" i="8"/>
  <c r="O237" i="8"/>
  <c r="M238" i="8"/>
  <c r="N238" i="8"/>
  <c r="O238" i="8"/>
  <c r="M239" i="8"/>
  <c r="N239" i="8"/>
  <c r="O239" i="8"/>
  <c r="M240" i="8"/>
  <c r="N240" i="8"/>
  <c r="O240" i="8"/>
  <c r="M241" i="8"/>
  <c r="N241" i="8"/>
  <c r="O241" i="8"/>
  <c r="M242" i="8"/>
  <c r="N242" i="8"/>
  <c r="O242" i="8"/>
  <c r="L227" i="8"/>
  <c r="L228" i="8"/>
  <c r="L229" i="8"/>
  <c r="L230" i="8"/>
  <c r="L231" i="8"/>
  <c r="L232" i="8"/>
  <c r="L233" i="8"/>
  <c r="L234" i="8"/>
  <c r="L235" i="8"/>
  <c r="L236" i="8"/>
  <c r="L237" i="8"/>
  <c r="L238" i="8"/>
  <c r="L239" i="8"/>
  <c r="L240" i="8"/>
  <c r="L241" i="8"/>
  <c r="L242" i="8"/>
  <c r="L226" i="8"/>
  <c r="J227" i="8"/>
  <c r="J228" i="8"/>
  <c r="J229" i="8"/>
  <c r="J230" i="8"/>
  <c r="J231" i="8"/>
  <c r="J232" i="8"/>
  <c r="J233" i="8"/>
  <c r="J234" i="8"/>
  <c r="J235" i="8"/>
  <c r="J236" i="8"/>
  <c r="J237" i="8"/>
  <c r="J238" i="8"/>
  <c r="J239" i="8"/>
  <c r="J240" i="8"/>
  <c r="J241" i="8"/>
  <c r="J226" i="8"/>
  <c r="J242" i="8" s="1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26" i="8"/>
  <c r="O204" i="8"/>
  <c r="O205" i="8"/>
  <c r="O206" i="8"/>
  <c r="O207" i="8"/>
  <c r="O208" i="8"/>
  <c r="O209" i="8"/>
  <c r="O210" i="8"/>
  <c r="O211" i="8"/>
  <c r="O212" i="8"/>
  <c r="O213" i="8"/>
  <c r="O214" i="8"/>
  <c r="O215" i="8"/>
  <c r="O216" i="8"/>
  <c r="O217" i="8"/>
  <c r="O218" i="8"/>
  <c r="O219" i="8"/>
  <c r="O220" i="8"/>
  <c r="M204" i="8"/>
  <c r="N204" i="8"/>
  <c r="M205" i="8"/>
  <c r="N205" i="8"/>
  <c r="M206" i="8"/>
  <c r="N206" i="8"/>
  <c r="M207" i="8"/>
  <c r="N207" i="8"/>
  <c r="M208" i="8"/>
  <c r="N208" i="8"/>
  <c r="M209" i="8"/>
  <c r="N209" i="8"/>
  <c r="M210" i="8"/>
  <c r="N210" i="8"/>
  <c r="M211" i="8"/>
  <c r="N211" i="8"/>
  <c r="M212" i="8"/>
  <c r="N212" i="8"/>
  <c r="M213" i="8"/>
  <c r="N213" i="8"/>
  <c r="M214" i="8"/>
  <c r="N214" i="8"/>
  <c r="M215" i="8"/>
  <c r="N215" i="8"/>
  <c r="M216" i="8"/>
  <c r="N216" i="8"/>
  <c r="M217" i="8"/>
  <c r="N217" i="8"/>
  <c r="M218" i="8"/>
  <c r="N218" i="8"/>
  <c r="M219" i="8"/>
  <c r="N219" i="8"/>
  <c r="M220" i="8"/>
  <c r="N220" i="8"/>
  <c r="L205" i="8"/>
  <c r="L206" i="8"/>
  <c r="L207" i="8"/>
  <c r="L208" i="8"/>
  <c r="L209" i="8"/>
  <c r="L210" i="8"/>
  <c r="L211" i="8"/>
  <c r="L212" i="8"/>
  <c r="L213" i="8"/>
  <c r="L214" i="8"/>
  <c r="L215" i="8"/>
  <c r="L216" i="8"/>
  <c r="L217" i="8"/>
  <c r="L218" i="8"/>
  <c r="L219" i="8"/>
  <c r="L220" i="8"/>
  <c r="L204" i="8"/>
  <c r="J205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19" i="8"/>
  <c r="J204" i="8"/>
  <c r="J220" i="8" s="1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04" i="8"/>
  <c r="M182" i="8"/>
  <c r="N182" i="8"/>
  <c r="O182" i="8"/>
  <c r="M183" i="8"/>
  <c r="N183" i="8"/>
  <c r="O183" i="8"/>
  <c r="M184" i="8"/>
  <c r="N184" i="8"/>
  <c r="O184" i="8"/>
  <c r="M185" i="8"/>
  <c r="N185" i="8"/>
  <c r="O185" i="8"/>
  <c r="M186" i="8"/>
  <c r="N186" i="8"/>
  <c r="O186" i="8"/>
  <c r="M187" i="8"/>
  <c r="N187" i="8"/>
  <c r="O187" i="8"/>
  <c r="M188" i="8"/>
  <c r="N188" i="8"/>
  <c r="O188" i="8"/>
  <c r="M189" i="8"/>
  <c r="N189" i="8"/>
  <c r="O189" i="8"/>
  <c r="M190" i="8"/>
  <c r="N190" i="8"/>
  <c r="O190" i="8"/>
  <c r="M191" i="8"/>
  <c r="N191" i="8"/>
  <c r="O191" i="8"/>
  <c r="M192" i="8"/>
  <c r="N192" i="8"/>
  <c r="O192" i="8"/>
  <c r="M193" i="8"/>
  <c r="N193" i="8"/>
  <c r="O193" i="8"/>
  <c r="M194" i="8"/>
  <c r="N194" i="8"/>
  <c r="O194" i="8"/>
  <c r="M195" i="8"/>
  <c r="N195" i="8"/>
  <c r="O195" i="8"/>
  <c r="M196" i="8"/>
  <c r="N196" i="8"/>
  <c r="O196" i="8"/>
  <c r="M197" i="8"/>
  <c r="N197" i="8"/>
  <c r="O197" i="8"/>
  <c r="M198" i="8"/>
  <c r="N198" i="8"/>
  <c r="O198" i="8"/>
  <c r="L183" i="8"/>
  <c r="L184" i="8"/>
  <c r="L185" i="8"/>
  <c r="L186" i="8"/>
  <c r="L187" i="8"/>
  <c r="L188" i="8"/>
  <c r="L189" i="8"/>
  <c r="L190" i="8"/>
  <c r="L191" i="8"/>
  <c r="L192" i="8"/>
  <c r="L193" i="8"/>
  <c r="L194" i="8"/>
  <c r="L195" i="8"/>
  <c r="L196" i="8"/>
  <c r="L197" i="8"/>
  <c r="L198" i="8"/>
  <c r="L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82" i="8"/>
  <c r="J198" i="8" s="1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82" i="8"/>
  <c r="F197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82" i="8"/>
  <c r="M160" i="8"/>
  <c r="N160" i="8"/>
  <c r="O160" i="8"/>
  <c r="M161" i="8"/>
  <c r="N161" i="8"/>
  <c r="O161" i="8"/>
  <c r="M162" i="8"/>
  <c r="N162" i="8"/>
  <c r="O162" i="8"/>
  <c r="M163" i="8"/>
  <c r="N163" i="8"/>
  <c r="O163" i="8"/>
  <c r="M164" i="8"/>
  <c r="N164" i="8"/>
  <c r="O164" i="8"/>
  <c r="M165" i="8"/>
  <c r="N165" i="8"/>
  <c r="O165" i="8"/>
  <c r="M166" i="8"/>
  <c r="N166" i="8"/>
  <c r="O166" i="8"/>
  <c r="M167" i="8"/>
  <c r="N167" i="8"/>
  <c r="O167" i="8"/>
  <c r="M168" i="8"/>
  <c r="N168" i="8"/>
  <c r="O168" i="8"/>
  <c r="M169" i="8"/>
  <c r="N169" i="8"/>
  <c r="O169" i="8"/>
  <c r="M170" i="8"/>
  <c r="N170" i="8"/>
  <c r="O170" i="8"/>
  <c r="M171" i="8"/>
  <c r="N171" i="8"/>
  <c r="O171" i="8"/>
  <c r="M172" i="8"/>
  <c r="N172" i="8"/>
  <c r="O172" i="8"/>
  <c r="M173" i="8"/>
  <c r="N173" i="8"/>
  <c r="O173" i="8"/>
  <c r="M174" i="8"/>
  <c r="N174" i="8"/>
  <c r="O174" i="8"/>
  <c r="M175" i="8"/>
  <c r="N175" i="8"/>
  <c r="O175" i="8"/>
  <c r="M176" i="8"/>
  <c r="N176" i="8"/>
  <c r="O176" i="8"/>
  <c r="L161" i="8"/>
  <c r="L162" i="8"/>
  <c r="L163" i="8"/>
  <c r="L164" i="8"/>
  <c r="L165" i="8"/>
  <c r="L166" i="8"/>
  <c r="L167" i="8"/>
  <c r="L168" i="8"/>
  <c r="L169" i="8"/>
  <c r="L170" i="8"/>
  <c r="L171" i="8"/>
  <c r="L172" i="8"/>
  <c r="L173" i="8"/>
  <c r="L174" i="8"/>
  <c r="L175" i="8"/>
  <c r="L176" i="8"/>
  <c r="L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60" i="8"/>
  <c r="J176" i="8" s="1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60" i="8"/>
  <c r="M138" i="8"/>
  <c r="N138" i="8"/>
  <c r="O138" i="8"/>
  <c r="M140" i="8"/>
  <c r="N140" i="8"/>
  <c r="O140" i="8"/>
  <c r="M141" i="8"/>
  <c r="N141" i="8"/>
  <c r="O141" i="8"/>
  <c r="M142" i="8"/>
  <c r="N142" i="8"/>
  <c r="O142" i="8"/>
  <c r="M143" i="8"/>
  <c r="N143" i="8"/>
  <c r="O143" i="8"/>
  <c r="M144" i="8"/>
  <c r="N144" i="8"/>
  <c r="O144" i="8"/>
  <c r="M145" i="8"/>
  <c r="N145" i="8"/>
  <c r="O145" i="8"/>
  <c r="M146" i="8"/>
  <c r="N146" i="8"/>
  <c r="O146" i="8"/>
  <c r="M147" i="8"/>
  <c r="N147" i="8"/>
  <c r="O147" i="8"/>
  <c r="M148" i="8"/>
  <c r="N148" i="8"/>
  <c r="O148" i="8"/>
  <c r="M149" i="8"/>
  <c r="N149" i="8"/>
  <c r="O149" i="8"/>
  <c r="M150" i="8"/>
  <c r="N150" i="8"/>
  <c r="O150" i="8"/>
  <c r="M151" i="8"/>
  <c r="N151" i="8"/>
  <c r="O151" i="8"/>
  <c r="M152" i="8"/>
  <c r="N152" i="8"/>
  <c r="O152" i="8"/>
  <c r="M153" i="8"/>
  <c r="N153" i="8"/>
  <c r="O153" i="8"/>
  <c r="M154" i="8"/>
  <c r="N154" i="8"/>
  <c r="O154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38" i="8"/>
  <c r="J154" i="8" s="1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38" i="8"/>
  <c r="N116" i="8"/>
  <c r="O116" i="8"/>
  <c r="N117" i="8"/>
  <c r="O117" i="8"/>
  <c r="N118" i="8"/>
  <c r="O118" i="8"/>
  <c r="N119" i="8"/>
  <c r="O119" i="8"/>
  <c r="N120" i="8"/>
  <c r="O120" i="8"/>
  <c r="N121" i="8"/>
  <c r="O121" i="8"/>
  <c r="N122" i="8"/>
  <c r="O122" i="8"/>
  <c r="N123" i="8"/>
  <c r="O123" i="8"/>
  <c r="N124" i="8"/>
  <c r="O124" i="8"/>
  <c r="N125" i="8"/>
  <c r="O125" i="8"/>
  <c r="N126" i="8"/>
  <c r="O126" i="8"/>
  <c r="N127" i="8"/>
  <c r="O127" i="8"/>
  <c r="N128" i="8"/>
  <c r="O128" i="8"/>
  <c r="N129" i="8"/>
  <c r="O129" i="8"/>
  <c r="N130" i="8"/>
  <c r="O130" i="8"/>
  <c r="N131" i="8"/>
  <c r="O131" i="8"/>
  <c r="N132" i="8"/>
  <c r="O132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16" i="8"/>
  <c r="L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16" i="8"/>
  <c r="J132" i="8" s="1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16" i="8"/>
  <c r="H117" i="8"/>
  <c r="H118" i="8"/>
  <c r="J198" i="13" s="1"/>
  <c r="H119" i="8"/>
  <c r="J199" i="13" s="1"/>
  <c r="H120" i="8"/>
  <c r="J200" i="13" s="1"/>
  <c r="H121" i="8"/>
  <c r="H122" i="8"/>
  <c r="H123" i="8"/>
  <c r="H124" i="8"/>
  <c r="H125" i="8"/>
  <c r="H126" i="8"/>
  <c r="H127" i="8"/>
  <c r="H128" i="8"/>
  <c r="H129" i="8"/>
  <c r="H130" i="8"/>
  <c r="H131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16" i="8"/>
  <c r="H550" i="13" l="1"/>
  <c r="J197" i="13"/>
  <c r="I550" i="13"/>
  <c r="M94" i="8"/>
  <c r="N94" i="8"/>
  <c r="O94" i="8"/>
  <c r="M95" i="8"/>
  <c r="N95" i="8"/>
  <c r="O95" i="8"/>
  <c r="M96" i="8"/>
  <c r="N96" i="8"/>
  <c r="O96" i="8"/>
  <c r="M97" i="8"/>
  <c r="N97" i="8"/>
  <c r="O97" i="8"/>
  <c r="M98" i="8"/>
  <c r="N98" i="8"/>
  <c r="O98" i="8"/>
  <c r="M99" i="8"/>
  <c r="N99" i="8"/>
  <c r="O99" i="8"/>
  <c r="M100" i="8"/>
  <c r="N100" i="8"/>
  <c r="O100" i="8"/>
  <c r="M101" i="8"/>
  <c r="N101" i="8"/>
  <c r="O101" i="8"/>
  <c r="M102" i="8"/>
  <c r="N102" i="8"/>
  <c r="O102" i="8"/>
  <c r="M103" i="8"/>
  <c r="N103" i="8"/>
  <c r="O103" i="8"/>
  <c r="M104" i="8"/>
  <c r="N104" i="8"/>
  <c r="O104" i="8"/>
  <c r="M105" i="8"/>
  <c r="N105" i="8"/>
  <c r="O105" i="8"/>
  <c r="M106" i="8"/>
  <c r="N106" i="8"/>
  <c r="O106" i="8"/>
  <c r="M107" i="8"/>
  <c r="N107" i="8"/>
  <c r="O107" i="8"/>
  <c r="M108" i="8"/>
  <c r="N108" i="8"/>
  <c r="O108" i="8"/>
  <c r="M109" i="8"/>
  <c r="N109" i="8"/>
  <c r="O109" i="8"/>
  <c r="M110" i="8"/>
  <c r="N110" i="8"/>
  <c r="O110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94" i="8"/>
  <c r="J110" i="8" s="1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94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72" i="8"/>
  <c r="L88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72" i="8"/>
  <c r="J88" i="8" s="1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72" i="8"/>
  <c r="O50" i="8" l="1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50" i="8"/>
  <c r="J66" i="8" s="1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50" i="8"/>
  <c r="M28" i="8"/>
  <c r="N28" i="8"/>
  <c r="O28" i="8"/>
  <c r="M29" i="8"/>
  <c r="O29" i="8"/>
  <c r="M30" i="8"/>
  <c r="N30" i="8"/>
  <c r="O30" i="8"/>
  <c r="M31" i="8"/>
  <c r="N31" i="8"/>
  <c r="O31" i="8"/>
  <c r="M32" i="8"/>
  <c r="N32" i="8"/>
  <c r="O32" i="8"/>
  <c r="M33" i="8"/>
  <c r="N33" i="8"/>
  <c r="O33" i="8"/>
  <c r="M34" i="8"/>
  <c r="N34" i="8"/>
  <c r="O34" i="8"/>
  <c r="M35" i="8"/>
  <c r="N35" i="8"/>
  <c r="O35" i="8"/>
  <c r="M36" i="8"/>
  <c r="N36" i="8"/>
  <c r="O36" i="8"/>
  <c r="M37" i="8"/>
  <c r="N37" i="8"/>
  <c r="O37" i="8"/>
  <c r="M38" i="8"/>
  <c r="N38" i="8"/>
  <c r="O38" i="8"/>
  <c r="M39" i="8"/>
  <c r="N39" i="8"/>
  <c r="O39" i="8"/>
  <c r="M40" i="8"/>
  <c r="N40" i="8"/>
  <c r="O40" i="8"/>
  <c r="M41" i="8"/>
  <c r="N41" i="8"/>
  <c r="O41" i="8"/>
  <c r="M42" i="8"/>
  <c r="N42" i="8"/>
  <c r="O42" i="8"/>
  <c r="M43" i="8"/>
  <c r="N43" i="8"/>
  <c r="O43" i="8"/>
  <c r="M44" i="8"/>
  <c r="N44" i="8"/>
  <c r="O44" i="8"/>
  <c r="L44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28" i="8"/>
  <c r="M6" i="8"/>
  <c r="N6" i="8"/>
  <c r="O6" i="8"/>
  <c r="M7" i="8"/>
  <c r="N7" i="8"/>
  <c r="O7" i="8"/>
  <c r="M8" i="8"/>
  <c r="N8" i="8"/>
  <c r="O8" i="8"/>
  <c r="M9" i="8"/>
  <c r="N9" i="8"/>
  <c r="O9" i="8"/>
  <c r="M10" i="8"/>
  <c r="N10" i="8"/>
  <c r="O10" i="8"/>
  <c r="M11" i="8"/>
  <c r="N11" i="8"/>
  <c r="O11" i="8"/>
  <c r="M12" i="8"/>
  <c r="N12" i="8"/>
  <c r="O12" i="8"/>
  <c r="M13" i="8"/>
  <c r="N13" i="8"/>
  <c r="O13" i="8"/>
  <c r="M14" i="8"/>
  <c r="N14" i="8"/>
  <c r="O14" i="8"/>
  <c r="M15" i="8"/>
  <c r="N15" i="8"/>
  <c r="O15" i="8"/>
  <c r="M16" i="8"/>
  <c r="N16" i="8"/>
  <c r="O16" i="8"/>
  <c r="M17" i="8"/>
  <c r="N17" i="8"/>
  <c r="O17" i="8"/>
  <c r="M18" i="8"/>
  <c r="N18" i="8"/>
  <c r="O18" i="8"/>
  <c r="M19" i="8"/>
  <c r="N19" i="8"/>
  <c r="O19" i="8"/>
  <c r="M20" i="8"/>
  <c r="N20" i="8"/>
  <c r="O20" i="8"/>
  <c r="M21" i="8"/>
  <c r="N21" i="8"/>
  <c r="O21" i="8"/>
  <c r="M22" i="8"/>
  <c r="N22" i="8"/>
  <c r="O22" i="8"/>
  <c r="L22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6" i="8"/>
  <c r="J22" i="8" s="1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6" i="8"/>
  <c r="F22" i="8" s="1"/>
  <c r="L352" i="8"/>
  <c r="L351" i="8"/>
  <c r="G351" i="8"/>
  <c r="F351" i="8"/>
  <c r="L350" i="8"/>
  <c r="G350" i="8"/>
  <c r="F350" i="8"/>
  <c r="L349" i="8"/>
  <c r="G349" i="8"/>
  <c r="F349" i="8"/>
  <c r="L348" i="8"/>
  <c r="G348" i="8"/>
  <c r="F348" i="8"/>
  <c r="L347" i="8"/>
  <c r="G347" i="8"/>
  <c r="F347" i="8"/>
  <c r="L346" i="8"/>
  <c r="G346" i="8"/>
  <c r="F346" i="8"/>
  <c r="L345" i="8"/>
  <c r="G345" i="8"/>
  <c r="F345" i="8"/>
  <c r="L344" i="8"/>
  <c r="G344" i="8"/>
  <c r="F344" i="8"/>
  <c r="L343" i="8"/>
  <c r="G343" i="8"/>
  <c r="F343" i="8"/>
  <c r="L342" i="8"/>
  <c r="G342" i="8"/>
  <c r="F342" i="8"/>
  <c r="L341" i="8"/>
  <c r="G341" i="8"/>
  <c r="F341" i="8"/>
  <c r="L340" i="8"/>
  <c r="G340" i="8"/>
  <c r="F340" i="8"/>
  <c r="L339" i="8"/>
  <c r="G339" i="8"/>
  <c r="F339" i="8"/>
  <c r="L338" i="8"/>
  <c r="G338" i="8"/>
  <c r="F338" i="8"/>
  <c r="L337" i="8"/>
  <c r="G337" i="8"/>
  <c r="F337" i="8"/>
  <c r="L336" i="8"/>
  <c r="G336" i="8"/>
  <c r="F336" i="8"/>
  <c r="H116" i="8"/>
  <c r="J196" i="13" s="1"/>
  <c r="J201" i="13" s="1"/>
  <c r="N352" i="7"/>
  <c r="D416" i="5"/>
  <c r="D394" i="5" s="1"/>
  <c r="D372" i="5" s="1"/>
  <c r="I352" i="7"/>
  <c r="N330" i="7"/>
  <c r="I330" i="7"/>
  <c r="N308" i="7"/>
  <c r="I308" i="7"/>
  <c r="N286" i="7"/>
  <c r="I286" i="7"/>
  <c r="N264" i="7"/>
  <c r="I264" i="7"/>
  <c r="N242" i="7"/>
  <c r="I242" i="7"/>
  <c r="N220" i="7"/>
  <c r="I220" i="7"/>
  <c r="N198" i="7"/>
  <c r="I198" i="7"/>
  <c r="N176" i="7"/>
  <c r="I176" i="7"/>
  <c r="N154" i="7"/>
  <c r="I154" i="7"/>
  <c r="N132" i="7"/>
  <c r="I132" i="7"/>
  <c r="N110" i="7"/>
  <c r="I110" i="7"/>
  <c r="N88" i="7"/>
  <c r="I88" i="7"/>
  <c r="N66" i="7"/>
  <c r="I66" i="7"/>
  <c r="N44" i="7"/>
  <c r="I44" i="7"/>
  <c r="N22" i="7"/>
  <c r="I22" i="7"/>
  <c r="K352" i="7"/>
  <c r="J352" i="7"/>
  <c r="F352" i="7"/>
  <c r="E352" i="7"/>
  <c r="M330" i="7"/>
  <c r="L330" i="7"/>
  <c r="K330" i="7"/>
  <c r="J330" i="7"/>
  <c r="H330" i="7"/>
  <c r="G330" i="7"/>
  <c r="F330" i="7"/>
  <c r="E330" i="7"/>
  <c r="M308" i="7"/>
  <c r="L308" i="7"/>
  <c r="K308" i="7"/>
  <c r="J308" i="7"/>
  <c r="H308" i="7"/>
  <c r="G308" i="7"/>
  <c r="F308" i="7"/>
  <c r="E308" i="7"/>
  <c r="M286" i="7"/>
  <c r="L286" i="7"/>
  <c r="K286" i="7"/>
  <c r="J286" i="7"/>
  <c r="H286" i="7"/>
  <c r="G286" i="7"/>
  <c r="F286" i="7"/>
  <c r="E286" i="7"/>
  <c r="M264" i="7"/>
  <c r="L264" i="7"/>
  <c r="K264" i="7"/>
  <c r="J264" i="7"/>
  <c r="H264" i="7"/>
  <c r="G264" i="7"/>
  <c r="F264" i="7"/>
  <c r="E264" i="7"/>
  <c r="M242" i="7"/>
  <c r="L242" i="7"/>
  <c r="K242" i="7"/>
  <c r="J242" i="7"/>
  <c r="H242" i="7"/>
  <c r="G242" i="7"/>
  <c r="F242" i="7"/>
  <c r="E242" i="7"/>
  <c r="M220" i="7"/>
  <c r="L220" i="7"/>
  <c r="K220" i="7"/>
  <c r="J220" i="7"/>
  <c r="H220" i="7"/>
  <c r="G220" i="7"/>
  <c r="F220" i="7"/>
  <c r="E220" i="7"/>
  <c r="M198" i="7"/>
  <c r="L198" i="7"/>
  <c r="K198" i="7"/>
  <c r="J198" i="7"/>
  <c r="H198" i="7"/>
  <c r="G198" i="7"/>
  <c r="F198" i="7"/>
  <c r="E198" i="7"/>
  <c r="M176" i="7"/>
  <c r="L176" i="7"/>
  <c r="K176" i="7"/>
  <c r="J176" i="7"/>
  <c r="H176" i="7"/>
  <c r="G176" i="7"/>
  <c r="F176" i="7"/>
  <c r="E176" i="7"/>
  <c r="M154" i="7"/>
  <c r="L154" i="7"/>
  <c r="K154" i="7"/>
  <c r="J154" i="7"/>
  <c r="H154" i="7"/>
  <c r="G154" i="7"/>
  <c r="F154" i="7"/>
  <c r="E154" i="7"/>
  <c r="O132" i="7"/>
  <c r="M132" i="7"/>
  <c r="L132" i="7"/>
  <c r="K132" i="7"/>
  <c r="J132" i="7"/>
  <c r="H132" i="7"/>
  <c r="G132" i="7"/>
  <c r="F132" i="7"/>
  <c r="E132" i="7"/>
  <c r="M110" i="7"/>
  <c r="L110" i="7"/>
  <c r="K110" i="7"/>
  <c r="J110" i="7"/>
  <c r="H110" i="7"/>
  <c r="G110" i="7"/>
  <c r="F110" i="7"/>
  <c r="E110" i="7"/>
  <c r="O88" i="7"/>
  <c r="M88" i="7"/>
  <c r="L88" i="7"/>
  <c r="K88" i="7"/>
  <c r="J88" i="7"/>
  <c r="H88" i="7"/>
  <c r="G88" i="7"/>
  <c r="F88" i="7"/>
  <c r="E88" i="7"/>
  <c r="M66" i="7"/>
  <c r="L66" i="7"/>
  <c r="K66" i="7"/>
  <c r="J66" i="7"/>
  <c r="H66" i="7"/>
  <c r="G66" i="7"/>
  <c r="F66" i="7"/>
  <c r="E66" i="7"/>
  <c r="M44" i="7"/>
  <c r="L44" i="7"/>
  <c r="K44" i="7"/>
  <c r="J44" i="7"/>
  <c r="H44" i="7"/>
  <c r="G44" i="7"/>
  <c r="F44" i="7"/>
  <c r="E44" i="7"/>
  <c r="M22" i="7"/>
  <c r="L22" i="7"/>
  <c r="K22" i="7"/>
  <c r="J22" i="7"/>
  <c r="H22" i="7"/>
  <c r="G22" i="7"/>
  <c r="F22" i="7"/>
  <c r="E22" i="7"/>
  <c r="J44" i="8" l="1"/>
  <c r="H22" i="8"/>
  <c r="I44" i="8"/>
  <c r="F66" i="8"/>
  <c r="G88" i="8"/>
  <c r="H110" i="8"/>
  <c r="I132" i="8"/>
  <c r="F154" i="8"/>
  <c r="G176" i="8"/>
  <c r="H198" i="8"/>
  <c r="I220" i="8"/>
  <c r="F242" i="8"/>
  <c r="G264" i="8"/>
  <c r="H286" i="8"/>
  <c r="I308" i="8"/>
  <c r="G330" i="8"/>
  <c r="I22" i="8"/>
  <c r="I110" i="8"/>
  <c r="F132" i="8"/>
  <c r="G154" i="8"/>
  <c r="H176" i="8"/>
  <c r="I198" i="8"/>
  <c r="F220" i="8"/>
  <c r="G242" i="8"/>
  <c r="H264" i="8"/>
  <c r="I286" i="8"/>
  <c r="F308" i="8"/>
  <c r="H330" i="8"/>
  <c r="H88" i="8"/>
  <c r="G44" i="8"/>
  <c r="H66" i="8"/>
  <c r="I88" i="8"/>
  <c r="F110" i="8"/>
  <c r="G132" i="8"/>
  <c r="H154" i="8"/>
  <c r="I176" i="8"/>
  <c r="F198" i="8"/>
  <c r="G220" i="8"/>
  <c r="H242" i="8"/>
  <c r="I264" i="8"/>
  <c r="F286" i="8"/>
  <c r="G308" i="8"/>
  <c r="H308" i="8"/>
  <c r="I330" i="8"/>
  <c r="F352" i="8"/>
  <c r="F44" i="8"/>
  <c r="G66" i="8"/>
  <c r="G22" i="8"/>
  <c r="H44" i="8"/>
  <c r="I66" i="8"/>
  <c r="F88" i="8"/>
  <c r="G110" i="8"/>
  <c r="H132" i="8"/>
  <c r="I154" i="8"/>
  <c r="F176" i="8"/>
  <c r="G198" i="8"/>
  <c r="H220" i="8"/>
  <c r="I242" i="8"/>
  <c r="F264" i="8"/>
  <c r="G286" i="8"/>
  <c r="F330" i="8"/>
  <c r="G352" i="8"/>
  <c r="D350" i="5"/>
  <c r="D328" i="5" s="1"/>
  <c r="D306" i="5" s="1"/>
  <c r="D284" i="5" s="1"/>
  <c r="D262" i="5" s="1"/>
  <c r="D240" i="5" l="1"/>
  <c r="D218" i="5" s="1"/>
  <c r="D196" i="5" l="1"/>
  <c r="D174" i="5" s="1"/>
  <c r="D152" i="5" s="1"/>
  <c r="D130" i="5" s="1"/>
  <c r="D108" i="5" s="1"/>
  <c r="F417" i="5" l="1"/>
  <c r="F395" i="5"/>
  <c r="F373" i="5"/>
  <c r="F351" i="5"/>
  <c r="F329" i="5"/>
  <c r="F307" i="5"/>
  <c r="F285" i="5"/>
  <c r="F263" i="5"/>
  <c r="F241" i="5"/>
  <c r="F219" i="5"/>
  <c r="F197" i="5"/>
  <c r="F175" i="5"/>
  <c r="F153" i="5"/>
  <c r="F131" i="5"/>
  <c r="F109" i="5"/>
  <c r="F87" i="5"/>
  <c r="F65" i="5"/>
  <c r="K62" i="5" s="1"/>
  <c r="F43" i="5"/>
  <c r="F21" i="5"/>
  <c r="K402" i="5" l="1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01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79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57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35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13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291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69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47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25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03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81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59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37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15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93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71" i="5"/>
  <c r="K50" i="5"/>
  <c r="K51" i="5"/>
  <c r="K52" i="5"/>
  <c r="K53" i="5"/>
  <c r="K54" i="5"/>
  <c r="K55" i="5"/>
  <c r="K56" i="5"/>
  <c r="K57" i="5"/>
  <c r="K58" i="5"/>
  <c r="K59" i="5"/>
  <c r="K60" i="5"/>
  <c r="K61" i="5"/>
  <c r="K63" i="5"/>
  <c r="K64" i="5"/>
  <c r="K49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27" i="5"/>
  <c r="K417" i="5" l="1"/>
  <c r="K395" i="5"/>
  <c r="K373" i="5"/>
  <c r="K351" i="5"/>
  <c r="K329" i="5"/>
  <c r="K307" i="5"/>
  <c r="K285" i="5"/>
  <c r="K263" i="5"/>
  <c r="K241" i="5"/>
  <c r="K219" i="5"/>
  <c r="K197" i="5"/>
  <c r="K175" i="5"/>
  <c r="K153" i="5"/>
  <c r="K131" i="5"/>
  <c r="K109" i="5"/>
  <c r="K87" i="5"/>
  <c r="K65" i="5"/>
  <c r="K43" i="5"/>
  <c r="K5" i="5"/>
  <c r="K9" i="5"/>
  <c r="K16" i="5" l="1"/>
  <c r="K12" i="5"/>
  <c r="K8" i="5"/>
  <c r="K19" i="5"/>
  <c r="K15" i="5"/>
  <c r="K11" i="5"/>
  <c r="K7" i="5"/>
  <c r="K18" i="5"/>
  <c r="K14" i="5"/>
  <c r="K10" i="5"/>
  <c r="K6" i="5"/>
  <c r="K17" i="5"/>
  <c r="K13" i="5"/>
  <c r="E417" i="5"/>
  <c r="C417" i="5"/>
  <c r="H415" i="5" s="1"/>
  <c r="B417" i="5"/>
  <c r="G410" i="5" s="1"/>
  <c r="G415" i="5"/>
  <c r="H413" i="5"/>
  <c r="G413" i="5"/>
  <c r="H411" i="5"/>
  <c r="G411" i="5"/>
  <c r="G408" i="5"/>
  <c r="H406" i="5"/>
  <c r="G406" i="5"/>
  <c r="H404" i="5"/>
  <c r="G404" i="5"/>
  <c r="H402" i="5"/>
  <c r="G402" i="5"/>
  <c r="E395" i="5"/>
  <c r="C395" i="5"/>
  <c r="H393" i="5" s="1"/>
  <c r="B395" i="5"/>
  <c r="G394" i="5" s="1"/>
  <c r="G391" i="5"/>
  <c r="G388" i="5"/>
  <c r="G385" i="5"/>
  <c r="G382" i="5"/>
  <c r="H379" i="5"/>
  <c r="E373" i="5"/>
  <c r="J371" i="5" s="1"/>
  <c r="C372" i="5"/>
  <c r="B372" i="5"/>
  <c r="D371" i="5"/>
  <c r="C371" i="5"/>
  <c r="B371" i="5"/>
  <c r="D370" i="5"/>
  <c r="C370" i="5"/>
  <c r="B370" i="5"/>
  <c r="D369" i="5"/>
  <c r="C369" i="5"/>
  <c r="B369" i="5"/>
  <c r="D368" i="5"/>
  <c r="C368" i="5"/>
  <c r="B368" i="5"/>
  <c r="D367" i="5"/>
  <c r="C367" i="5"/>
  <c r="B367" i="5"/>
  <c r="D366" i="5"/>
  <c r="C366" i="5"/>
  <c r="B366" i="5"/>
  <c r="D365" i="5"/>
  <c r="C365" i="5"/>
  <c r="B365" i="5"/>
  <c r="D364" i="5"/>
  <c r="C364" i="5"/>
  <c r="B364" i="5"/>
  <c r="D363" i="5"/>
  <c r="C363" i="5"/>
  <c r="B363" i="5"/>
  <c r="D362" i="5"/>
  <c r="C362" i="5"/>
  <c r="B362" i="5"/>
  <c r="D361" i="5"/>
  <c r="C361" i="5"/>
  <c r="B361" i="5"/>
  <c r="D360" i="5"/>
  <c r="C360" i="5"/>
  <c r="B360" i="5"/>
  <c r="D359" i="5"/>
  <c r="C359" i="5"/>
  <c r="B359" i="5"/>
  <c r="D358" i="5"/>
  <c r="C358" i="5"/>
  <c r="B358" i="5"/>
  <c r="D357" i="5"/>
  <c r="C357" i="5"/>
  <c r="B357" i="5"/>
  <c r="E351" i="5"/>
  <c r="J348" i="5" s="1"/>
  <c r="C351" i="5"/>
  <c r="H346" i="5" s="1"/>
  <c r="B351" i="5"/>
  <c r="G350" i="5" s="1"/>
  <c r="J350" i="5"/>
  <c r="J349" i="5"/>
  <c r="J347" i="5"/>
  <c r="J346" i="5"/>
  <c r="J345" i="5"/>
  <c r="J343" i="5"/>
  <c r="J342" i="5"/>
  <c r="J341" i="5"/>
  <c r="J339" i="5"/>
  <c r="J338" i="5"/>
  <c r="J337" i="5"/>
  <c r="J335" i="5"/>
  <c r="E329" i="5"/>
  <c r="J324" i="5" s="1"/>
  <c r="C329" i="5"/>
  <c r="H328" i="5" s="1"/>
  <c r="B329" i="5"/>
  <c r="G323" i="5" s="1"/>
  <c r="J327" i="5"/>
  <c r="J322" i="5"/>
  <c r="J317" i="5"/>
  <c r="G317" i="5"/>
  <c r="J313" i="5"/>
  <c r="E307" i="5"/>
  <c r="J305" i="5" s="1"/>
  <c r="C307" i="5"/>
  <c r="H304" i="5" s="1"/>
  <c r="B307" i="5"/>
  <c r="G304" i="5" s="1"/>
  <c r="H305" i="5"/>
  <c r="G302" i="5"/>
  <c r="J300" i="5"/>
  <c r="G300" i="5"/>
  <c r="J299" i="5"/>
  <c r="J296" i="5"/>
  <c r="J295" i="5"/>
  <c r="G294" i="5"/>
  <c r="J292" i="5"/>
  <c r="G292" i="5"/>
  <c r="J291" i="5"/>
  <c r="E285" i="5"/>
  <c r="J284" i="5" s="1"/>
  <c r="C285" i="5"/>
  <c r="H284" i="5" s="1"/>
  <c r="B285" i="5"/>
  <c r="G284" i="5" s="1"/>
  <c r="H282" i="5"/>
  <c r="H281" i="5"/>
  <c r="H278" i="5"/>
  <c r="H274" i="5"/>
  <c r="H273" i="5"/>
  <c r="H270" i="5"/>
  <c r="E263" i="5"/>
  <c r="J261" i="5" s="1"/>
  <c r="C263" i="5"/>
  <c r="H262" i="5" s="1"/>
  <c r="B263" i="5"/>
  <c r="G262" i="5" s="1"/>
  <c r="H258" i="5"/>
  <c r="J251" i="5"/>
  <c r="E241" i="5"/>
  <c r="J233" i="5" s="1"/>
  <c r="C241" i="5"/>
  <c r="H232" i="5" s="1"/>
  <c r="B241" i="5"/>
  <c r="G240" i="5" s="1"/>
  <c r="G239" i="5"/>
  <c r="G238" i="5"/>
  <c r="G236" i="5"/>
  <c r="G235" i="5"/>
  <c r="G234" i="5"/>
  <c r="G233" i="5"/>
  <c r="G232" i="5"/>
  <c r="G230" i="5"/>
  <c r="G229" i="5"/>
  <c r="G228" i="5"/>
  <c r="G227" i="5"/>
  <c r="G226" i="5"/>
  <c r="G225" i="5"/>
  <c r="E219" i="5"/>
  <c r="J216" i="5" s="1"/>
  <c r="C219" i="5"/>
  <c r="B219" i="5"/>
  <c r="G218" i="5"/>
  <c r="J217" i="5"/>
  <c r="J212" i="5"/>
  <c r="H210" i="5"/>
  <c r="J207" i="5"/>
  <c r="J203" i="5"/>
  <c r="E197" i="5"/>
  <c r="J195" i="5" s="1"/>
  <c r="C197" i="5"/>
  <c r="H196" i="5" s="1"/>
  <c r="B197" i="5"/>
  <c r="G196" i="5" s="1"/>
  <c r="J193" i="5"/>
  <c r="J192" i="5"/>
  <c r="J191" i="5"/>
  <c r="J187" i="5"/>
  <c r="J185" i="5"/>
  <c r="J183" i="5"/>
  <c r="E175" i="5"/>
  <c r="J172" i="5" s="1"/>
  <c r="C175" i="5"/>
  <c r="H172" i="5" s="1"/>
  <c r="B175" i="5"/>
  <c r="G172" i="5" s="1"/>
  <c r="G169" i="5"/>
  <c r="J164" i="5"/>
  <c r="G162" i="5"/>
  <c r="J160" i="5"/>
  <c r="E153" i="5"/>
  <c r="J152" i="5" s="1"/>
  <c r="C153" i="5"/>
  <c r="H146" i="5" s="1"/>
  <c r="B153" i="5"/>
  <c r="G152" i="5" s="1"/>
  <c r="H140" i="5"/>
  <c r="J137" i="5"/>
  <c r="E131" i="5"/>
  <c r="J115" i="5" s="1"/>
  <c r="C131" i="5"/>
  <c r="B131" i="5"/>
  <c r="G120" i="5" s="1"/>
  <c r="J127" i="5"/>
  <c r="H126" i="5"/>
  <c r="H125" i="5"/>
  <c r="J123" i="5"/>
  <c r="G121" i="5"/>
  <c r="H120" i="5"/>
  <c r="H119" i="5"/>
  <c r="G119" i="5"/>
  <c r="H118" i="5"/>
  <c r="H116" i="5"/>
  <c r="E109" i="5"/>
  <c r="J108" i="5" s="1"/>
  <c r="C109" i="5"/>
  <c r="H108" i="5" s="1"/>
  <c r="B109" i="5"/>
  <c r="G108" i="5" s="1"/>
  <c r="G104" i="5"/>
  <c r="G102" i="5"/>
  <c r="G100" i="5"/>
  <c r="G96" i="5"/>
  <c r="G95" i="5"/>
  <c r="G93" i="5"/>
  <c r="E87" i="5"/>
  <c r="J76" i="5" s="1"/>
  <c r="C87" i="5"/>
  <c r="H86" i="5" s="1"/>
  <c r="B87" i="5"/>
  <c r="J78" i="5"/>
  <c r="E65" i="5"/>
  <c r="C65" i="5"/>
  <c r="H64" i="5" s="1"/>
  <c r="B65" i="5"/>
  <c r="G63" i="5" s="1"/>
  <c r="G51" i="5"/>
  <c r="E43" i="5"/>
  <c r="J40" i="5" s="1"/>
  <c r="C43" i="5"/>
  <c r="B43" i="5"/>
  <c r="G42" i="5"/>
  <c r="H34" i="5"/>
  <c r="H32" i="5"/>
  <c r="H30" i="5"/>
  <c r="E21" i="5"/>
  <c r="J17" i="5" s="1"/>
  <c r="C21" i="5"/>
  <c r="H17" i="5" s="1"/>
  <c r="B21" i="5"/>
  <c r="G18" i="5" s="1"/>
  <c r="G16" i="5"/>
  <c r="G15" i="5"/>
  <c r="G12" i="5"/>
  <c r="G11" i="5"/>
  <c r="G9" i="5"/>
  <c r="G7" i="5"/>
  <c r="G5" i="5"/>
  <c r="J314" i="5" l="1"/>
  <c r="J319" i="5"/>
  <c r="J323" i="5"/>
  <c r="J328" i="5"/>
  <c r="J316" i="5"/>
  <c r="J320" i="5"/>
  <c r="J325" i="5"/>
  <c r="J321" i="5"/>
  <c r="J326" i="5"/>
  <c r="J304" i="5"/>
  <c r="J293" i="5"/>
  <c r="J298" i="5"/>
  <c r="J301" i="5"/>
  <c r="J306" i="5"/>
  <c r="J259" i="5"/>
  <c r="J229" i="5"/>
  <c r="J239" i="5"/>
  <c r="J205" i="5"/>
  <c r="J213" i="5"/>
  <c r="J181" i="5"/>
  <c r="J188" i="5"/>
  <c r="J196" i="5"/>
  <c r="J74" i="5"/>
  <c r="J83" i="5"/>
  <c r="J73" i="5"/>
  <c r="J81" i="5"/>
  <c r="J36" i="5"/>
  <c r="J32" i="5"/>
  <c r="J29" i="5"/>
  <c r="J336" i="5"/>
  <c r="J340" i="5"/>
  <c r="J344" i="5"/>
  <c r="J41" i="5"/>
  <c r="H145" i="5"/>
  <c r="G305" i="5"/>
  <c r="H165" i="5"/>
  <c r="H228" i="5"/>
  <c r="H253" i="5"/>
  <c r="G291" i="5"/>
  <c r="G307" i="5" s="1"/>
  <c r="G295" i="5"/>
  <c r="G297" i="5"/>
  <c r="G299" i="5"/>
  <c r="G303" i="5"/>
  <c r="G380" i="5"/>
  <c r="G383" i="5"/>
  <c r="G386" i="5"/>
  <c r="G389" i="5"/>
  <c r="G392" i="5"/>
  <c r="G409" i="5"/>
  <c r="K21" i="5"/>
  <c r="G8" i="5"/>
  <c r="G13" i="5"/>
  <c r="G19" i="5"/>
  <c r="J27" i="5"/>
  <c r="J31" i="5"/>
  <c r="J34" i="5"/>
  <c r="J38" i="5"/>
  <c r="G59" i="5"/>
  <c r="G97" i="5"/>
  <c r="J138" i="5"/>
  <c r="J141" i="5"/>
  <c r="H150" i="5"/>
  <c r="H159" i="5"/>
  <c r="H162" i="5"/>
  <c r="H166" i="5"/>
  <c r="H171" i="5"/>
  <c r="J174" i="5"/>
  <c r="J209" i="5"/>
  <c r="J214" i="5"/>
  <c r="J226" i="5"/>
  <c r="J228" i="5"/>
  <c r="G231" i="5"/>
  <c r="G241" i="5" s="1"/>
  <c r="G237" i="5"/>
  <c r="J247" i="5"/>
  <c r="J255" i="5"/>
  <c r="H261" i="5"/>
  <c r="H269" i="5"/>
  <c r="H277" i="5"/>
  <c r="H291" i="5"/>
  <c r="H293" i="5"/>
  <c r="H295" i="5"/>
  <c r="H297" i="5"/>
  <c r="H299" i="5"/>
  <c r="H301" i="5"/>
  <c r="H303" i="5"/>
  <c r="G306" i="5"/>
  <c r="J315" i="5"/>
  <c r="J318" i="5"/>
  <c r="G321" i="5"/>
  <c r="G327" i="5"/>
  <c r="G381" i="5"/>
  <c r="H383" i="5"/>
  <c r="G387" i="5"/>
  <c r="H389" i="5"/>
  <c r="G393" i="5"/>
  <c r="G403" i="5"/>
  <c r="G417" i="5" s="1"/>
  <c r="G405" i="5"/>
  <c r="G407" i="5"/>
  <c r="H409" i="5"/>
  <c r="G412" i="5"/>
  <c r="G414" i="5"/>
  <c r="G416" i="5"/>
  <c r="H173" i="5"/>
  <c r="J18" i="5"/>
  <c r="J37" i="5"/>
  <c r="H138" i="5"/>
  <c r="J140" i="5"/>
  <c r="H170" i="5"/>
  <c r="H174" i="5"/>
  <c r="J28" i="5"/>
  <c r="J35" i="5"/>
  <c r="J139" i="5"/>
  <c r="J142" i="5"/>
  <c r="H160" i="5"/>
  <c r="H163" i="5"/>
  <c r="H168" i="5"/>
  <c r="H231" i="5"/>
  <c r="H250" i="5"/>
  <c r="H257" i="5"/>
  <c r="G298" i="5"/>
  <c r="G313" i="5"/>
  <c r="G319" i="5"/>
  <c r="G325" i="5"/>
  <c r="G379" i="5"/>
  <c r="G395" i="5" s="1"/>
  <c r="H381" i="5"/>
  <c r="G384" i="5"/>
  <c r="H387" i="5"/>
  <c r="G390" i="5"/>
  <c r="G401" i="5"/>
  <c r="H403" i="5"/>
  <c r="H405" i="5"/>
  <c r="H407" i="5"/>
  <c r="H412" i="5"/>
  <c r="H414" i="5"/>
  <c r="H416" i="5"/>
  <c r="G126" i="5"/>
  <c r="G128" i="5"/>
  <c r="H42" i="5"/>
  <c r="H36" i="5"/>
  <c r="H28" i="5"/>
  <c r="J63" i="5"/>
  <c r="J64" i="5"/>
  <c r="J86" i="5"/>
  <c r="J79" i="5"/>
  <c r="J75" i="5"/>
  <c r="J71" i="5"/>
  <c r="G115" i="5"/>
  <c r="G117" i="5"/>
  <c r="G122" i="5"/>
  <c r="G124" i="5"/>
  <c r="G129" i="5"/>
  <c r="H130" i="5"/>
  <c r="H128" i="5"/>
  <c r="H123" i="5"/>
  <c r="H121" i="5"/>
  <c r="H152" i="5"/>
  <c r="H149" i="5"/>
  <c r="H144" i="5"/>
  <c r="H141" i="5"/>
  <c r="H139" i="5"/>
  <c r="H137" i="5"/>
  <c r="J168" i="5"/>
  <c r="H225" i="5"/>
  <c r="J231" i="5"/>
  <c r="J227" i="5"/>
  <c r="J240" i="5"/>
  <c r="J238" i="5"/>
  <c r="J236" i="5"/>
  <c r="J234" i="5"/>
  <c r="J232" i="5"/>
  <c r="J416" i="5"/>
  <c r="J410" i="5"/>
  <c r="J406" i="5"/>
  <c r="J402" i="5"/>
  <c r="J42" i="5"/>
  <c r="J39" i="5"/>
  <c r="J33" i="5"/>
  <c r="J30" i="5"/>
  <c r="J43" i="5" s="1"/>
  <c r="J72" i="5"/>
  <c r="J77" i="5"/>
  <c r="J85" i="5"/>
  <c r="G107" i="5"/>
  <c r="G106" i="5"/>
  <c r="G98" i="5"/>
  <c r="G94" i="5"/>
  <c r="H115" i="5"/>
  <c r="H117" i="5"/>
  <c r="H122" i="5"/>
  <c r="H124" i="5"/>
  <c r="H127" i="5"/>
  <c r="H129" i="5"/>
  <c r="J130" i="5"/>
  <c r="J119" i="5"/>
  <c r="H142" i="5"/>
  <c r="H148" i="5"/>
  <c r="H169" i="5"/>
  <c r="H167" i="5"/>
  <c r="H164" i="5"/>
  <c r="H161" i="5"/>
  <c r="J184" i="5"/>
  <c r="J189" i="5"/>
  <c r="J206" i="5"/>
  <c r="J210" i="5"/>
  <c r="J225" i="5"/>
  <c r="H227" i="5"/>
  <c r="J230" i="5"/>
  <c r="J237" i="5"/>
  <c r="G315" i="5"/>
  <c r="J414" i="5"/>
  <c r="G127" i="5"/>
  <c r="G125" i="5"/>
  <c r="G118" i="5"/>
  <c r="G116" i="5"/>
  <c r="H240" i="5"/>
  <c r="H230" i="5"/>
  <c r="H226" i="5"/>
  <c r="G64" i="5"/>
  <c r="G55" i="5"/>
  <c r="G123" i="5"/>
  <c r="G130" i="5"/>
  <c r="J194" i="5"/>
  <c r="J190" i="5"/>
  <c r="J186" i="5"/>
  <c r="J197" i="5" s="1"/>
  <c r="J182" i="5"/>
  <c r="J218" i="5"/>
  <c r="J215" i="5"/>
  <c r="J211" i="5"/>
  <c r="J208" i="5"/>
  <c r="J204" i="5"/>
  <c r="H229" i="5"/>
  <c r="J235" i="5"/>
  <c r="G328" i="5"/>
  <c r="G326" i="5"/>
  <c r="G324" i="5"/>
  <c r="G322" i="5"/>
  <c r="G320" i="5"/>
  <c r="G318" i="5"/>
  <c r="G316" i="5"/>
  <c r="G314" i="5"/>
  <c r="G329" i="5" s="1"/>
  <c r="H271" i="5"/>
  <c r="H275" i="5"/>
  <c r="H279" i="5"/>
  <c r="H283" i="5"/>
  <c r="J303" i="5"/>
  <c r="H249" i="5"/>
  <c r="H254" i="5"/>
  <c r="H272" i="5"/>
  <c r="H276" i="5"/>
  <c r="H280" i="5"/>
  <c r="G293" i="5"/>
  <c r="J294" i="5"/>
  <c r="G296" i="5"/>
  <c r="J297" i="5"/>
  <c r="G301" i="5"/>
  <c r="J302" i="5"/>
  <c r="J372" i="5"/>
  <c r="H385" i="5"/>
  <c r="H401" i="5"/>
  <c r="H408" i="5"/>
  <c r="H410" i="5"/>
  <c r="C373" i="5"/>
  <c r="H360" i="5" s="1"/>
  <c r="H38" i="5"/>
  <c r="H40" i="5"/>
  <c r="G17" i="5"/>
  <c r="G20" i="5"/>
  <c r="G6" i="5"/>
  <c r="G10" i="5"/>
  <c r="G14" i="5"/>
  <c r="J20" i="5"/>
  <c r="H27" i="5"/>
  <c r="H29" i="5"/>
  <c r="H31" i="5"/>
  <c r="H33" i="5"/>
  <c r="H35" i="5"/>
  <c r="H37" i="5"/>
  <c r="H39" i="5"/>
  <c r="H41" i="5"/>
  <c r="G49" i="5"/>
  <c r="G53" i="5"/>
  <c r="G57" i="5"/>
  <c r="G61" i="5"/>
  <c r="J80" i="5"/>
  <c r="J82" i="5"/>
  <c r="J84" i="5"/>
  <c r="G99" i="5"/>
  <c r="G101" i="5"/>
  <c r="G103" i="5"/>
  <c r="G105" i="5"/>
  <c r="J117" i="5"/>
  <c r="J121" i="5"/>
  <c r="J125" i="5"/>
  <c r="J129" i="5"/>
  <c r="G148" i="5"/>
  <c r="G161" i="5"/>
  <c r="G170" i="5"/>
  <c r="H380" i="5"/>
  <c r="H382" i="5"/>
  <c r="H384" i="5"/>
  <c r="H386" i="5"/>
  <c r="H388" i="5"/>
  <c r="H390" i="5"/>
  <c r="H392" i="5"/>
  <c r="H394" i="5"/>
  <c r="G50" i="5"/>
  <c r="G54" i="5"/>
  <c r="G58" i="5"/>
  <c r="G62" i="5"/>
  <c r="H71" i="5"/>
  <c r="H73" i="5"/>
  <c r="H75" i="5"/>
  <c r="H77" i="5"/>
  <c r="H79" i="5"/>
  <c r="H81" i="5"/>
  <c r="H83" i="5"/>
  <c r="H85" i="5"/>
  <c r="H93" i="5"/>
  <c r="H95" i="5"/>
  <c r="H97" i="5"/>
  <c r="H99" i="5"/>
  <c r="H101" i="5"/>
  <c r="H103" i="5"/>
  <c r="H105" i="5"/>
  <c r="H107" i="5"/>
  <c r="J116" i="5"/>
  <c r="J120" i="5"/>
  <c r="J124" i="5"/>
  <c r="J128" i="5"/>
  <c r="G145" i="5"/>
  <c r="G166" i="5"/>
  <c r="G173" i="5"/>
  <c r="G181" i="5"/>
  <c r="G183" i="5"/>
  <c r="G185" i="5"/>
  <c r="G187" i="5"/>
  <c r="G189" i="5"/>
  <c r="G191" i="5"/>
  <c r="G193" i="5"/>
  <c r="G195" i="5"/>
  <c r="J249" i="5"/>
  <c r="J252" i="5"/>
  <c r="J254" i="5"/>
  <c r="J257" i="5"/>
  <c r="J260" i="5"/>
  <c r="J262" i="5"/>
  <c r="G269" i="5"/>
  <c r="G271" i="5"/>
  <c r="G273" i="5"/>
  <c r="G275" i="5"/>
  <c r="G277" i="5"/>
  <c r="G279" i="5"/>
  <c r="G281" i="5"/>
  <c r="G283" i="5"/>
  <c r="H294" i="5"/>
  <c r="H298" i="5"/>
  <c r="H302" i="5"/>
  <c r="H306" i="5"/>
  <c r="H338" i="5"/>
  <c r="H369" i="5"/>
  <c r="G149" i="5"/>
  <c r="H391" i="5"/>
  <c r="G52" i="5"/>
  <c r="G56" i="5"/>
  <c r="G60" i="5"/>
  <c r="H72" i="5"/>
  <c r="H74" i="5"/>
  <c r="H76" i="5"/>
  <c r="H78" i="5"/>
  <c r="H80" i="5"/>
  <c r="H82" i="5"/>
  <c r="H84" i="5"/>
  <c r="H94" i="5"/>
  <c r="H96" i="5"/>
  <c r="H98" i="5"/>
  <c r="H100" i="5"/>
  <c r="H102" i="5"/>
  <c r="H104" i="5"/>
  <c r="H106" i="5"/>
  <c r="J118" i="5"/>
  <c r="J122" i="5"/>
  <c r="J126" i="5"/>
  <c r="G144" i="5"/>
  <c r="G165" i="5"/>
  <c r="G174" i="5"/>
  <c r="G182" i="5"/>
  <c r="G184" i="5"/>
  <c r="G186" i="5"/>
  <c r="G188" i="5"/>
  <c r="G190" i="5"/>
  <c r="G192" i="5"/>
  <c r="G194" i="5"/>
  <c r="J248" i="5"/>
  <c r="J250" i="5"/>
  <c r="J253" i="5"/>
  <c r="J256" i="5"/>
  <c r="J258" i="5"/>
  <c r="G270" i="5"/>
  <c r="G272" i="5"/>
  <c r="G274" i="5"/>
  <c r="G276" i="5"/>
  <c r="G278" i="5"/>
  <c r="G280" i="5"/>
  <c r="G282" i="5"/>
  <c r="H292" i="5"/>
  <c r="H296" i="5"/>
  <c r="H300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6" i="5"/>
  <c r="J8" i="5"/>
  <c r="H20" i="5"/>
  <c r="H5" i="5"/>
  <c r="H6" i="5"/>
  <c r="H7" i="5"/>
  <c r="H8" i="5"/>
  <c r="H9" i="5"/>
  <c r="H10" i="5"/>
  <c r="H11" i="5"/>
  <c r="H12" i="5"/>
  <c r="H13" i="5"/>
  <c r="H14" i="5"/>
  <c r="H15" i="5"/>
  <c r="H16" i="5"/>
  <c r="J19" i="5"/>
  <c r="H216" i="5"/>
  <c r="H212" i="5"/>
  <c r="H208" i="5"/>
  <c r="H204" i="5"/>
  <c r="H218" i="5"/>
  <c r="H217" i="5"/>
  <c r="H213" i="5"/>
  <c r="H209" i="5"/>
  <c r="H205" i="5"/>
  <c r="H215" i="5"/>
  <c r="H211" i="5"/>
  <c r="H207" i="5"/>
  <c r="H203" i="5"/>
  <c r="J5" i="5"/>
  <c r="J7" i="5"/>
  <c r="J9" i="5"/>
  <c r="J10" i="5"/>
  <c r="J11" i="5"/>
  <c r="J12" i="5"/>
  <c r="J13" i="5"/>
  <c r="J14" i="5"/>
  <c r="J15" i="5"/>
  <c r="J16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170" i="5"/>
  <c r="J166" i="5"/>
  <c r="J162" i="5"/>
  <c r="J171" i="5"/>
  <c r="J167" i="5"/>
  <c r="J163" i="5"/>
  <c r="J159" i="5"/>
  <c r="J173" i="5"/>
  <c r="J169" i="5"/>
  <c r="J165" i="5"/>
  <c r="J161" i="5"/>
  <c r="H19" i="5"/>
  <c r="H18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86" i="5"/>
  <c r="H206" i="5"/>
  <c r="H214" i="5"/>
  <c r="H143" i="5"/>
  <c r="G146" i="5"/>
  <c r="H147" i="5"/>
  <c r="G150" i="5"/>
  <c r="H151" i="5"/>
  <c r="J151" i="5"/>
  <c r="J150" i="5"/>
  <c r="J149" i="5"/>
  <c r="J148" i="5"/>
  <c r="J147" i="5"/>
  <c r="J146" i="5"/>
  <c r="J145" i="5"/>
  <c r="J144" i="5"/>
  <c r="J143" i="5"/>
  <c r="G159" i="5"/>
  <c r="G163" i="5"/>
  <c r="G167" i="5"/>
  <c r="G171" i="5"/>
  <c r="G217" i="5"/>
  <c r="G216" i="5"/>
  <c r="G215" i="5"/>
  <c r="G214" i="5"/>
  <c r="G213" i="5"/>
  <c r="G212" i="5"/>
  <c r="G211" i="5"/>
  <c r="G210" i="5"/>
  <c r="G209" i="5"/>
  <c r="G208" i="5"/>
  <c r="G207" i="5"/>
  <c r="G206" i="5"/>
  <c r="G205" i="5"/>
  <c r="G204" i="5"/>
  <c r="G203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D417" i="5"/>
  <c r="G137" i="5"/>
  <c r="G138" i="5"/>
  <c r="G139" i="5"/>
  <c r="G140" i="5"/>
  <c r="G141" i="5"/>
  <c r="G142" i="5"/>
  <c r="G143" i="5"/>
  <c r="G147" i="5"/>
  <c r="G151" i="5"/>
  <c r="G160" i="5"/>
  <c r="G164" i="5"/>
  <c r="G168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260" i="5"/>
  <c r="H256" i="5"/>
  <c r="H252" i="5"/>
  <c r="H248" i="5"/>
  <c r="H259" i="5"/>
  <c r="H255" i="5"/>
  <c r="H251" i="5"/>
  <c r="H247" i="5"/>
  <c r="J283" i="5"/>
  <c r="J282" i="5"/>
  <c r="J281" i="5"/>
  <c r="J280" i="5"/>
  <c r="J279" i="5"/>
  <c r="J278" i="5"/>
  <c r="J277" i="5"/>
  <c r="J276" i="5"/>
  <c r="J275" i="5"/>
  <c r="J274" i="5"/>
  <c r="J273" i="5"/>
  <c r="J272" i="5"/>
  <c r="J271" i="5"/>
  <c r="J270" i="5"/>
  <c r="J269" i="5"/>
  <c r="G261" i="5"/>
  <c r="G260" i="5"/>
  <c r="G259" i="5"/>
  <c r="G258" i="5"/>
  <c r="G257" i="5"/>
  <c r="G256" i="5"/>
  <c r="G255" i="5"/>
  <c r="G254" i="5"/>
  <c r="G253" i="5"/>
  <c r="G252" i="5"/>
  <c r="G251" i="5"/>
  <c r="G250" i="5"/>
  <c r="G249" i="5"/>
  <c r="G248" i="5"/>
  <c r="G247" i="5"/>
  <c r="B373" i="5"/>
  <c r="G360" i="5" s="1"/>
  <c r="H348" i="5"/>
  <c r="H344" i="5"/>
  <c r="H340" i="5"/>
  <c r="H336" i="5"/>
  <c r="H350" i="5"/>
  <c r="H349" i="5"/>
  <c r="H345" i="5"/>
  <c r="H341" i="5"/>
  <c r="H337" i="5"/>
  <c r="H347" i="5"/>
  <c r="H343" i="5"/>
  <c r="H339" i="5"/>
  <c r="H335" i="5"/>
  <c r="H371" i="5"/>
  <c r="H363" i="5"/>
  <c r="H359" i="5"/>
  <c r="H364" i="5"/>
  <c r="H365" i="5"/>
  <c r="H357" i="5"/>
  <c r="J393" i="5"/>
  <c r="J392" i="5"/>
  <c r="J391" i="5"/>
  <c r="J390" i="5"/>
  <c r="J389" i="5"/>
  <c r="J388" i="5"/>
  <c r="J387" i="5"/>
  <c r="J386" i="5"/>
  <c r="J385" i="5"/>
  <c r="J384" i="5"/>
  <c r="J383" i="5"/>
  <c r="J382" i="5"/>
  <c r="J381" i="5"/>
  <c r="J380" i="5"/>
  <c r="J379" i="5"/>
  <c r="J394" i="5"/>
  <c r="H239" i="5"/>
  <c r="H238" i="5"/>
  <c r="H237" i="5"/>
  <c r="H236" i="5"/>
  <c r="H235" i="5"/>
  <c r="H234" i="5"/>
  <c r="H233" i="5"/>
  <c r="H342" i="5"/>
  <c r="H361" i="5"/>
  <c r="J412" i="5"/>
  <c r="J408" i="5"/>
  <c r="J404" i="5"/>
  <c r="J413" i="5"/>
  <c r="J409" i="5"/>
  <c r="J405" i="5"/>
  <c r="J401" i="5"/>
  <c r="J415" i="5"/>
  <c r="J411" i="5"/>
  <c r="J407" i="5"/>
  <c r="J403" i="5"/>
  <c r="G349" i="5"/>
  <c r="G348" i="5"/>
  <c r="G347" i="5"/>
  <c r="G346" i="5"/>
  <c r="G345" i="5"/>
  <c r="G344" i="5"/>
  <c r="G343" i="5"/>
  <c r="G342" i="5"/>
  <c r="G341" i="5"/>
  <c r="G340" i="5"/>
  <c r="G339" i="5"/>
  <c r="G338" i="5"/>
  <c r="G337" i="5"/>
  <c r="G336" i="5"/>
  <c r="G335" i="5"/>
  <c r="H358" i="5"/>
  <c r="H362" i="5"/>
  <c r="H370" i="5"/>
  <c r="H327" i="5"/>
  <c r="H326" i="5"/>
  <c r="H325" i="5"/>
  <c r="H324" i="5"/>
  <c r="H323" i="5"/>
  <c r="H322" i="5"/>
  <c r="H321" i="5"/>
  <c r="H320" i="5"/>
  <c r="H319" i="5"/>
  <c r="H318" i="5"/>
  <c r="H317" i="5"/>
  <c r="H316" i="5"/>
  <c r="H315" i="5"/>
  <c r="H314" i="5"/>
  <c r="H313" i="5"/>
  <c r="F21" i="2"/>
  <c r="G21" i="1"/>
  <c r="J351" i="5" l="1"/>
  <c r="J329" i="5"/>
  <c r="J373" i="5"/>
  <c r="J241" i="5"/>
  <c r="H175" i="5"/>
  <c r="H131" i="5"/>
  <c r="G131" i="5"/>
  <c r="H366" i="5"/>
  <c r="H373" i="5" s="1"/>
  <c r="H368" i="5"/>
  <c r="H372" i="5"/>
  <c r="H367" i="5"/>
  <c r="J87" i="5"/>
  <c r="J307" i="5"/>
  <c r="J219" i="5"/>
  <c r="H307" i="5"/>
  <c r="J263" i="5"/>
  <c r="H285" i="5"/>
  <c r="H395" i="5"/>
  <c r="J131" i="5"/>
  <c r="G197" i="5"/>
  <c r="G21" i="5"/>
  <c r="G365" i="5"/>
  <c r="G361" i="5"/>
  <c r="G109" i="5"/>
  <c r="H417" i="5"/>
  <c r="G357" i="5"/>
  <c r="G369" i="5"/>
  <c r="H241" i="5"/>
  <c r="G368" i="5"/>
  <c r="G219" i="5"/>
  <c r="J153" i="5"/>
  <c r="J109" i="5"/>
  <c r="H87" i="5"/>
  <c r="G285" i="5"/>
  <c r="H109" i="5"/>
  <c r="G65" i="5"/>
  <c r="H43" i="5"/>
  <c r="D373" i="5"/>
  <c r="H153" i="5"/>
  <c r="J395" i="5"/>
  <c r="H329" i="5"/>
  <c r="G351" i="5"/>
  <c r="G263" i="5"/>
  <c r="H197" i="5"/>
  <c r="G370" i="5"/>
  <c r="G366" i="5"/>
  <c r="G362" i="5"/>
  <c r="G358" i="5"/>
  <c r="G367" i="5"/>
  <c r="G359" i="5"/>
  <c r="G364" i="5"/>
  <c r="G372" i="5"/>
  <c r="G371" i="5"/>
  <c r="G363" i="5"/>
  <c r="J285" i="5"/>
  <c r="I415" i="5"/>
  <c r="I414" i="5"/>
  <c r="I413" i="5"/>
  <c r="I412" i="5"/>
  <c r="I411" i="5"/>
  <c r="I410" i="5"/>
  <c r="I409" i="5"/>
  <c r="I408" i="5"/>
  <c r="I407" i="5"/>
  <c r="I406" i="5"/>
  <c r="I405" i="5"/>
  <c r="I404" i="5"/>
  <c r="I403" i="5"/>
  <c r="I402" i="5"/>
  <c r="I401" i="5"/>
  <c r="J65" i="5"/>
  <c r="J175" i="5"/>
  <c r="G87" i="5"/>
  <c r="H219" i="5"/>
  <c r="J417" i="5"/>
  <c r="G153" i="5"/>
  <c r="G43" i="5"/>
  <c r="H21" i="5"/>
  <c r="D395" i="5"/>
  <c r="H351" i="5"/>
  <c r="H263" i="5"/>
  <c r="G175" i="5"/>
  <c r="H65" i="5"/>
  <c r="J21" i="5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5" i="1"/>
  <c r="E21" i="2"/>
  <c r="D21" i="2"/>
  <c r="C21" i="2"/>
  <c r="B21" i="2"/>
  <c r="C21" i="1"/>
  <c r="J20" i="1" s="1"/>
  <c r="B21" i="1"/>
  <c r="I20" i="1" s="1"/>
  <c r="I19" i="1"/>
  <c r="I11" i="1"/>
  <c r="I12" i="1" l="1"/>
  <c r="I7" i="1"/>
  <c r="I21" i="1" s="1"/>
  <c r="I15" i="1"/>
  <c r="I8" i="1"/>
  <c r="I16" i="1"/>
  <c r="G373" i="5"/>
  <c r="I368" i="5"/>
  <c r="I364" i="5"/>
  <c r="I360" i="5"/>
  <c r="I369" i="5"/>
  <c r="I361" i="5"/>
  <c r="I370" i="5"/>
  <c r="I362" i="5"/>
  <c r="I357" i="5"/>
  <c r="I365" i="5"/>
  <c r="I359" i="5"/>
  <c r="I366" i="5"/>
  <c r="I367" i="5"/>
  <c r="I358" i="5"/>
  <c r="I371" i="5"/>
  <c r="I363" i="5"/>
  <c r="D351" i="5"/>
  <c r="I393" i="5"/>
  <c r="I392" i="5"/>
  <c r="I391" i="5"/>
  <c r="I390" i="5"/>
  <c r="I389" i="5"/>
  <c r="I388" i="5"/>
  <c r="I387" i="5"/>
  <c r="I386" i="5"/>
  <c r="I385" i="5"/>
  <c r="I384" i="5"/>
  <c r="I383" i="5"/>
  <c r="I382" i="5"/>
  <c r="I381" i="5"/>
  <c r="I380" i="5"/>
  <c r="I379" i="5"/>
  <c r="I6" i="1"/>
  <c r="I10" i="1"/>
  <c r="I14" i="1"/>
  <c r="I18" i="1"/>
  <c r="I5" i="1"/>
  <c r="I9" i="1"/>
  <c r="I13" i="1"/>
  <c r="I17" i="1"/>
  <c r="M21" i="1"/>
  <c r="J17" i="1"/>
  <c r="J19" i="1"/>
  <c r="J5" i="1"/>
  <c r="J6" i="1"/>
  <c r="J7" i="1"/>
  <c r="J8" i="1"/>
  <c r="J9" i="1"/>
  <c r="J10" i="1"/>
  <c r="J11" i="1"/>
  <c r="J12" i="1"/>
  <c r="J13" i="1"/>
  <c r="J14" i="1"/>
  <c r="J15" i="1"/>
  <c r="J16" i="1"/>
  <c r="J18" i="1"/>
  <c r="I349" i="5" l="1"/>
  <c r="I345" i="5"/>
  <c r="I341" i="5"/>
  <c r="I337" i="5"/>
  <c r="I346" i="5"/>
  <c r="I342" i="5"/>
  <c r="I338" i="5"/>
  <c r="I348" i="5"/>
  <c r="I344" i="5"/>
  <c r="I340" i="5"/>
  <c r="I336" i="5"/>
  <c r="I347" i="5"/>
  <c r="I339" i="5"/>
  <c r="I335" i="5"/>
  <c r="I343" i="5"/>
  <c r="D329" i="5"/>
  <c r="J21" i="1"/>
  <c r="D21" i="1"/>
  <c r="K11" i="1" s="1"/>
  <c r="E21" i="1"/>
  <c r="L6" i="1" s="1"/>
  <c r="D285" i="5" l="1"/>
  <c r="I324" i="5"/>
  <c r="I320" i="5"/>
  <c r="I316" i="5"/>
  <c r="I325" i="5"/>
  <c r="I321" i="5"/>
  <c r="I317" i="5"/>
  <c r="I313" i="5"/>
  <c r="I327" i="5"/>
  <c r="I326" i="5"/>
  <c r="I318" i="5"/>
  <c r="I319" i="5"/>
  <c r="I323" i="5"/>
  <c r="I315" i="5"/>
  <c r="I314" i="5"/>
  <c r="I322" i="5"/>
  <c r="D307" i="5"/>
  <c r="K5" i="1"/>
  <c r="K13" i="1"/>
  <c r="K19" i="1"/>
  <c r="K10" i="1"/>
  <c r="L14" i="1"/>
  <c r="L5" i="1"/>
  <c r="K12" i="1"/>
  <c r="K14" i="1"/>
  <c r="K9" i="1"/>
  <c r="L13" i="1"/>
  <c r="L15" i="1"/>
  <c r="L11" i="1"/>
  <c r="L8" i="1"/>
  <c r="K15" i="1"/>
  <c r="K17" i="1"/>
  <c r="L18" i="1"/>
  <c r="L19" i="1"/>
  <c r="L16" i="1"/>
  <c r="L7" i="1"/>
  <c r="K16" i="1"/>
  <c r="K18" i="1"/>
  <c r="L10" i="1"/>
  <c r="L17" i="1"/>
  <c r="L20" i="1"/>
  <c r="K20" i="1"/>
  <c r="K7" i="1"/>
  <c r="K6" i="1"/>
  <c r="K8" i="1"/>
  <c r="L9" i="1"/>
  <c r="L12" i="1"/>
  <c r="D263" i="5" l="1"/>
  <c r="D241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K21" i="1"/>
  <c r="L21" i="1"/>
  <c r="D219" i="5" l="1"/>
  <c r="D197" i="5"/>
  <c r="I236" i="5"/>
  <c r="I232" i="5"/>
  <c r="I231" i="5"/>
  <c r="I230" i="5"/>
  <c r="I229" i="5"/>
  <c r="I228" i="5"/>
  <c r="I227" i="5"/>
  <c r="I226" i="5"/>
  <c r="I225" i="5"/>
  <c r="I239" i="5"/>
  <c r="I235" i="5"/>
  <c r="I238" i="5"/>
  <c r="I233" i="5"/>
  <c r="I237" i="5"/>
  <c r="I234" i="5"/>
  <c r="I261" i="5"/>
  <c r="I257" i="5"/>
  <c r="I253" i="5"/>
  <c r="I249" i="5"/>
  <c r="I260" i="5"/>
  <c r="I256" i="5"/>
  <c r="I252" i="5"/>
  <c r="I248" i="5"/>
  <c r="I259" i="5"/>
  <c r="I255" i="5"/>
  <c r="I251" i="5"/>
  <c r="I247" i="5"/>
  <c r="I258" i="5"/>
  <c r="I254" i="5"/>
  <c r="I250" i="5"/>
  <c r="D175" i="5" l="1"/>
  <c r="I192" i="5"/>
  <c r="I188" i="5"/>
  <c r="I184" i="5"/>
  <c r="I193" i="5"/>
  <c r="I189" i="5"/>
  <c r="I185" i="5"/>
  <c r="I181" i="5"/>
  <c r="I195" i="5"/>
  <c r="I191" i="5"/>
  <c r="I187" i="5"/>
  <c r="I183" i="5"/>
  <c r="I186" i="5"/>
  <c r="I182" i="5"/>
  <c r="I190" i="5"/>
  <c r="I194" i="5"/>
  <c r="I217" i="5"/>
  <c r="I213" i="5"/>
  <c r="I209" i="5"/>
  <c r="I205" i="5"/>
  <c r="I214" i="5"/>
  <c r="I210" i="5"/>
  <c r="I206" i="5"/>
  <c r="I216" i="5"/>
  <c r="I212" i="5"/>
  <c r="I208" i="5"/>
  <c r="I204" i="5"/>
  <c r="I211" i="5"/>
  <c r="I203" i="5"/>
  <c r="I215" i="5"/>
  <c r="I207" i="5"/>
  <c r="D131" i="5" l="1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D153" i="5"/>
  <c r="I129" i="5" l="1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D109" i="5"/>
  <c r="I149" i="5"/>
  <c r="I145" i="5"/>
  <c r="I150" i="5"/>
  <c r="I146" i="5"/>
  <c r="I148" i="5"/>
  <c r="I144" i="5"/>
  <c r="I141" i="5"/>
  <c r="I137" i="5"/>
  <c r="I147" i="5"/>
  <c r="I142" i="5"/>
  <c r="I138" i="5"/>
  <c r="I151" i="5"/>
  <c r="I143" i="5"/>
  <c r="I140" i="5"/>
  <c r="I139" i="5"/>
  <c r="D86" i="5"/>
  <c r="D64" i="5" s="1"/>
  <c r="D65" i="5" l="1"/>
  <c r="D87" i="5"/>
  <c r="D42" i="5"/>
  <c r="D20" i="5" s="1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D21" i="5" l="1"/>
  <c r="I20" i="5" s="1"/>
  <c r="D43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62" i="5"/>
  <c r="I60" i="5"/>
  <c r="I58" i="5"/>
  <c r="I56" i="5"/>
  <c r="I54" i="5"/>
  <c r="I52" i="5"/>
  <c r="I50" i="5"/>
  <c r="I61" i="5"/>
  <c r="I57" i="5"/>
  <c r="I51" i="5"/>
  <c r="I63" i="5"/>
  <c r="I59" i="5"/>
  <c r="I55" i="5"/>
  <c r="I53" i="5"/>
  <c r="I49" i="5"/>
  <c r="I42" i="5" l="1"/>
  <c r="I41" i="5"/>
  <c r="I40" i="5"/>
  <c r="I39" i="5"/>
  <c r="I38" i="5"/>
  <c r="I37" i="5"/>
  <c r="I36" i="5"/>
  <c r="I35" i="5"/>
  <c r="I34" i="5"/>
  <c r="I33" i="5"/>
  <c r="I32" i="5"/>
  <c r="I31" i="5"/>
  <c r="I30" i="5"/>
  <c r="I27" i="5"/>
  <c r="I29" i="5"/>
  <c r="I28" i="5"/>
  <c r="I17" i="5"/>
  <c r="I13" i="5"/>
  <c r="I9" i="5"/>
  <c r="I5" i="5"/>
  <c r="I16" i="5"/>
  <c r="I12" i="5"/>
  <c r="I8" i="5"/>
  <c r="I18" i="5"/>
  <c r="I19" i="5"/>
  <c r="I15" i="5"/>
  <c r="I14" i="5"/>
  <c r="I11" i="5"/>
  <c r="I10" i="5"/>
  <c r="I7" i="5"/>
  <c r="I6" i="5"/>
  <c r="I416" i="5"/>
  <c r="I417" i="5" s="1"/>
  <c r="I372" i="5"/>
  <c r="I373" i="5" s="1"/>
  <c r="I394" i="5"/>
  <c r="I395" i="5" s="1"/>
  <c r="I350" i="5"/>
  <c r="I351" i="5" s="1"/>
  <c r="I328" i="5"/>
  <c r="I329" i="5" s="1"/>
  <c r="I284" i="5"/>
  <c r="I285" i="5" s="1"/>
  <c r="I306" i="5"/>
  <c r="I307" i="5" s="1"/>
  <c r="I262" i="5"/>
  <c r="I263" i="5" s="1"/>
  <c r="I240" i="5"/>
  <c r="I241" i="5" s="1"/>
  <c r="I218" i="5"/>
  <c r="I219" i="5" s="1"/>
  <c r="I196" i="5"/>
  <c r="I197" i="5" s="1"/>
  <c r="I174" i="5"/>
  <c r="I175" i="5" s="1"/>
  <c r="I152" i="5"/>
  <c r="I153" i="5" s="1"/>
  <c r="I130" i="5"/>
  <c r="I131" i="5" s="1"/>
  <c r="I108" i="5"/>
  <c r="I109" i="5" s="1"/>
  <c r="I64" i="5"/>
  <c r="I65" i="5" s="1"/>
  <c r="I86" i="5"/>
  <c r="I87" i="5" s="1"/>
  <c r="I43" i="5" l="1"/>
  <c r="I21" i="5"/>
</calcChain>
</file>

<file path=xl/sharedStrings.xml><?xml version="1.0" encoding="utf-8"?>
<sst xmlns="http://schemas.openxmlformats.org/spreadsheetml/2006/main" count="6285" uniqueCount="499">
  <si>
    <r>
      <t>1-1. 시</t>
    </r>
    <r>
      <rPr>
        <b/>
        <sz val="14"/>
        <rFont val="돋움"/>
        <family val="3"/>
        <charset val="129"/>
      </rPr>
      <t>∙</t>
    </r>
    <r>
      <rPr>
        <b/>
        <sz val="14"/>
        <rFont val="맑은 고딕"/>
        <family val="3"/>
        <charset val="129"/>
      </rPr>
      <t>군별 지역내총생산(당해년 가격)</t>
    </r>
  </si>
  <si>
    <r>
      <t>1-2. 시</t>
    </r>
    <r>
      <rPr>
        <b/>
        <sz val="14"/>
        <rFont val="돋움"/>
        <family val="3"/>
        <charset val="129"/>
      </rPr>
      <t>∙</t>
    </r>
    <r>
      <rPr>
        <b/>
        <sz val="14"/>
        <rFont val="맑은 고딕"/>
        <family val="3"/>
        <charset val="129"/>
      </rPr>
      <t>군별 지역내총생산(당해년 가격) 구성비</t>
    </r>
  </si>
  <si>
    <t>GRDP by Si∙Gun (at current prices)</t>
  </si>
  <si>
    <t>Composition Ratio of GRDP by Si∙Gun (at current prices)</t>
  </si>
  <si>
    <t>단위(Unit) : 백만원(million won)</t>
  </si>
  <si>
    <t>단위(Unit) : %</t>
  </si>
  <si>
    <t>천안시</t>
  </si>
  <si>
    <t>Cheonan-si</t>
  </si>
  <si>
    <t>공주시</t>
  </si>
  <si>
    <t>Gongju-si</t>
  </si>
  <si>
    <t>보령시</t>
  </si>
  <si>
    <t>Boryeing-si</t>
  </si>
  <si>
    <t>아산시</t>
  </si>
  <si>
    <t>Asan-si</t>
  </si>
  <si>
    <t>서산시</t>
  </si>
  <si>
    <t>Seosan-si</t>
  </si>
  <si>
    <t>논산시</t>
  </si>
  <si>
    <t>Nonsan-si</t>
  </si>
  <si>
    <t>계룡시</t>
    <phoneticPr fontId="25" type="noConversion"/>
  </si>
  <si>
    <t>Gyeryong-si</t>
  </si>
  <si>
    <t>당진시</t>
    <phoneticPr fontId="25" type="noConversion"/>
  </si>
  <si>
    <t>Dangjin-si</t>
    <phoneticPr fontId="25" type="noConversion"/>
  </si>
  <si>
    <t>금산군</t>
    <phoneticPr fontId="25" type="noConversion"/>
  </si>
  <si>
    <t>Geumsan-gun</t>
  </si>
  <si>
    <t>부여군</t>
  </si>
  <si>
    <t>Buyeo-gun</t>
  </si>
  <si>
    <t>서천군</t>
  </si>
  <si>
    <t>Seocheon-gun</t>
  </si>
  <si>
    <t>청양군</t>
  </si>
  <si>
    <t>Chungyang-gun</t>
  </si>
  <si>
    <t>홍성군</t>
  </si>
  <si>
    <t>Hongseong-gun</t>
  </si>
  <si>
    <t>예산군</t>
  </si>
  <si>
    <t>Yesan-gun</t>
  </si>
  <si>
    <t>태안군</t>
  </si>
  <si>
    <t>Taean-gun</t>
  </si>
  <si>
    <t>연기군</t>
    <phoneticPr fontId="25" type="noConversion"/>
  </si>
  <si>
    <t>Yeongi-gun</t>
    <phoneticPr fontId="25" type="noConversion"/>
  </si>
  <si>
    <t>Chungcheongnam-do</t>
  </si>
  <si>
    <r>
      <t>2-1. 시</t>
    </r>
    <r>
      <rPr>
        <b/>
        <sz val="14"/>
        <rFont val="돋움"/>
        <family val="3"/>
        <charset val="129"/>
      </rPr>
      <t>∙</t>
    </r>
    <r>
      <rPr>
        <b/>
        <sz val="14"/>
        <rFont val="맑은 고딕"/>
        <family val="3"/>
        <charset val="129"/>
      </rPr>
      <t>군별 지역내총생산(2010년 기준년가격)</t>
    </r>
    <phoneticPr fontId="25" type="noConversion"/>
  </si>
  <si>
    <r>
      <t>2-2. 시∙군별 지역내총생산(2010년 기준년가격) 성장률</t>
    </r>
    <r>
      <rPr>
        <b/>
        <vertAlign val="superscript"/>
        <sz val="14"/>
        <rFont val="맑은 고딕"/>
        <family val="3"/>
        <charset val="129"/>
      </rPr>
      <t>1)</t>
    </r>
    <phoneticPr fontId="25" type="noConversion"/>
  </si>
  <si>
    <t>GRDP by Si∙Gun (at 2010 prices)</t>
    <phoneticPr fontId="25" type="noConversion"/>
  </si>
  <si>
    <t>Rate of GRDP Change by Si∙Gun (at 2010 prices)</t>
    <phoneticPr fontId="25" type="noConversion"/>
  </si>
  <si>
    <t>계룡시</t>
    <phoneticPr fontId="25" type="noConversion"/>
  </si>
  <si>
    <t>당진시</t>
    <phoneticPr fontId="25" type="noConversion"/>
  </si>
  <si>
    <t>Dangjin-si</t>
    <phoneticPr fontId="25" type="noConversion"/>
  </si>
  <si>
    <t>금산군</t>
    <phoneticPr fontId="25" type="noConversion"/>
  </si>
  <si>
    <t>연기군</t>
    <phoneticPr fontId="25" type="noConversion"/>
  </si>
  <si>
    <r>
      <t>3.6</t>
    </r>
    <r>
      <rPr>
        <b/>
        <vertAlign val="superscript"/>
        <sz val="9"/>
        <rFont val="맑은 고딕"/>
        <family val="3"/>
        <charset val="129"/>
      </rPr>
      <t>2)</t>
    </r>
    <phoneticPr fontId="25" type="noConversion"/>
  </si>
  <si>
    <t>충청남도</t>
    <phoneticPr fontId="25" type="noConversion"/>
  </si>
  <si>
    <t>충청남도
연기군 등 제외 시(비공식)</t>
    <phoneticPr fontId="25" type="noConversion"/>
  </si>
  <si>
    <t>1) 추계 기초자료 및 자료이용 방법 상의 다소 차이로 시군 지역내총생산의 합계와 통계청의 충남 지역내총생산의 합계가 반드시 일치 하지 않을 수 있음</t>
    <phoneticPr fontId="25" type="noConversion"/>
  </si>
  <si>
    <t>1) 연쇄지수에 의한 성장률임
2) 구 연기군 일대 지역 포함 성장률임</t>
    <phoneticPr fontId="25" type="noConversion"/>
  </si>
  <si>
    <t>1-2. 시군별 지역내총생산(당해년 가격) 구성비</t>
    <phoneticPr fontId="25" type="noConversion"/>
  </si>
  <si>
    <t>1-1. 시군별 지역내총생산(당해년 가격)</t>
    <phoneticPr fontId="25" type="noConversion"/>
  </si>
  <si>
    <t>2-1. 시군별 지역내총생산(2010년 기준년가격)</t>
    <phoneticPr fontId="25" type="noConversion"/>
  </si>
  <si>
    <t>2-2. 시군별 지역내총생산(2010년 기준년가격) 성장률</t>
    <phoneticPr fontId="25" type="noConversion"/>
  </si>
  <si>
    <t>3-1. 경제활동별 시군별 지역내총생산(당해년 가격)</t>
    <phoneticPr fontId="25" type="noConversion"/>
  </si>
  <si>
    <t>4-1. 시군별 경제활동별 총부가가치(기초가격)</t>
    <phoneticPr fontId="25" type="noConversion"/>
  </si>
  <si>
    <t>4-2. 시군별 경제활동별 총부가가치(기초가격) 구성비</t>
    <phoneticPr fontId="25" type="noConversion"/>
  </si>
  <si>
    <t>4-3. 시군별 경제활동별 총부가가치(기초가격) 증감률</t>
    <phoneticPr fontId="25" type="noConversion"/>
  </si>
  <si>
    <t>5. 시군별 경제활동별 지역내총부가가치와 요소소득(각년도)</t>
    <phoneticPr fontId="25" type="noConversion"/>
  </si>
  <si>
    <t>6. 시군별 지역내총생산 주요지표</t>
    <phoneticPr fontId="25" type="noConversion"/>
  </si>
  <si>
    <t>충남 시/군단위 지역내총생산 통계표</t>
    <phoneticPr fontId="25" type="noConversion"/>
  </si>
  <si>
    <r>
      <t xml:space="preserve">3-1. 경제활동별 시·군별 지역내총생산(당해년 가격)
</t>
    </r>
    <r>
      <rPr>
        <sz val="12"/>
        <rFont val="맑은 고딕"/>
        <family val="3"/>
        <charset val="129"/>
      </rPr>
      <t>GRDP by Economic Activity and Si∙Gun (at current prices)</t>
    </r>
    <phoneticPr fontId="25" type="noConversion"/>
  </si>
  <si>
    <t>농림어업 Agriculture, forestry and fishing</t>
  </si>
  <si>
    <t>계룡시</t>
  </si>
  <si>
    <t>당진시</t>
    <phoneticPr fontId="25" type="noConversion"/>
  </si>
  <si>
    <t>Dangjin-si</t>
    <phoneticPr fontId="25" type="noConversion"/>
  </si>
  <si>
    <t>금산군</t>
  </si>
  <si>
    <t>연기군</t>
    <phoneticPr fontId="25" type="noConversion"/>
  </si>
  <si>
    <t>Yeongi-gun</t>
    <phoneticPr fontId="25" type="noConversion"/>
  </si>
  <si>
    <t>충청남도</t>
  </si>
  <si>
    <t>광업 Mining and qurrying</t>
  </si>
  <si>
    <t>당진시</t>
    <phoneticPr fontId="25" type="noConversion"/>
  </si>
  <si>
    <t>Dangjin-si</t>
    <phoneticPr fontId="25" type="noConversion"/>
  </si>
  <si>
    <t>연기군</t>
    <phoneticPr fontId="25" type="noConversion"/>
  </si>
  <si>
    <t>Yeongi-gun</t>
    <phoneticPr fontId="25" type="noConversion"/>
  </si>
  <si>
    <t>제조업 Manufacturing</t>
  </si>
  <si>
    <t>전기, 가스 및 수도사업 Electricity, gas, steam and water supply</t>
  </si>
  <si>
    <t>건설업 Construction</t>
  </si>
  <si>
    <t>도매 및 소매업 Wholesale and retail trade</t>
  </si>
  <si>
    <t>운수업 Transportation</t>
  </si>
  <si>
    <t>숙박 및 음식점업 Accommodation and food service activities</t>
  </si>
  <si>
    <t>정보 및 통신업 Information and Communications</t>
  </si>
  <si>
    <t>금융 및 보험업 Financial and insurance activities</t>
    <phoneticPr fontId="25" type="noConversion"/>
  </si>
  <si>
    <t>부동산업 및 임대업 Real estate activities and renting and leasing</t>
  </si>
  <si>
    <t>사업서비스업 Business service</t>
  </si>
  <si>
    <r>
      <rPr>
        <sz val="8"/>
        <rFont val="맑은 고딕"/>
        <family val="3"/>
        <charset val="129"/>
      </rPr>
      <t xml:space="preserve">공공행정,국방및사회보장 </t>
    </r>
    <r>
      <rPr>
        <sz val="7"/>
        <rFont val="맑은 고딕"/>
        <family val="3"/>
        <charset val="129"/>
      </rPr>
      <t>Public administration, defence and compulsory social security</t>
    </r>
  </si>
  <si>
    <t>교육서비스업 Education</t>
  </si>
  <si>
    <t>보건 및 사회복지서비스업 Health and social work activities</t>
  </si>
  <si>
    <t>문화 및 기타서비스업 Culture and other service activities</t>
    <phoneticPr fontId="25" type="noConversion"/>
  </si>
  <si>
    <t>지역내총부가가치(기초가격) Gross Value Added at basic prices</t>
  </si>
  <si>
    <t>순생산물세 Taxes less subsidies on products</t>
  </si>
  <si>
    <t>지역내총생산(시장가격) GRDP at market prices</t>
  </si>
  <si>
    <r>
      <t>4-1. 시</t>
    </r>
    <r>
      <rPr>
        <b/>
        <sz val="14"/>
        <rFont val="돋움"/>
        <family val="3"/>
        <charset val="129"/>
      </rPr>
      <t>∙</t>
    </r>
    <r>
      <rPr>
        <b/>
        <sz val="14"/>
        <rFont val="맑은 고딕"/>
        <family val="3"/>
        <charset val="129"/>
      </rPr>
      <t>군별 경제활동별 총부가가치(기초가격)</t>
    </r>
    <phoneticPr fontId="25" type="noConversion"/>
  </si>
  <si>
    <t>4-1. Gross Value Added at Basic Prices by Si-Gun and Economic Activity</t>
  </si>
  <si>
    <t xml:space="preserve">천안시 </t>
    <phoneticPr fontId="25" type="noConversion"/>
  </si>
  <si>
    <t>단위 : 백만원</t>
    <phoneticPr fontId="25" type="noConversion"/>
  </si>
  <si>
    <t>Unit : million won</t>
    <phoneticPr fontId="25" type="noConversion"/>
  </si>
  <si>
    <t>당해년 가격(At Current Price)</t>
    <phoneticPr fontId="25" type="noConversion"/>
  </si>
  <si>
    <t>기준년 가격(At 2010 price)</t>
  </si>
  <si>
    <t>농림어업</t>
    <phoneticPr fontId="25" type="noConversion"/>
  </si>
  <si>
    <t xml:space="preserve">Agriculture, forestry and fishing </t>
    <phoneticPr fontId="25" type="noConversion"/>
  </si>
  <si>
    <t>광업</t>
    <phoneticPr fontId="25" type="noConversion"/>
  </si>
  <si>
    <t>Mining and quarrying</t>
    <phoneticPr fontId="25" type="noConversion"/>
  </si>
  <si>
    <t>제조업</t>
    <phoneticPr fontId="25" type="noConversion"/>
  </si>
  <si>
    <t>Manufacturing</t>
    <phoneticPr fontId="25" type="noConversion"/>
  </si>
  <si>
    <t>전기,가스,증기 및 수도사업</t>
    <phoneticPr fontId="25" type="noConversion"/>
  </si>
  <si>
    <t>Electricity, gas, steam and water supply</t>
    <phoneticPr fontId="25" type="noConversion"/>
  </si>
  <si>
    <t>건설업</t>
    <phoneticPr fontId="25" type="noConversion"/>
  </si>
  <si>
    <t>Construction</t>
    <phoneticPr fontId="25" type="noConversion"/>
  </si>
  <si>
    <t>도매 및 소매업</t>
    <phoneticPr fontId="25" type="noConversion"/>
  </si>
  <si>
    <t>Wholesale and retail trade</t>
    <phoneticPr fontId="25" type="noConversion"/>
  </si>
  <si>
    <t>운수업</t>
    <phoneticPr fontId="25" type="noConversion"/>
  </si>
  <si>
    <t>Transportation</t>
    <phoneticPr fontId="25" type="noConversion"/>
  </si>
  <si>
    <t>숙박및음식점업</t>
    <phoneticPr fontId="25" type="noConversion"/>
  </si>
  <si>
    <t>Accommodation and food service activities</t>
    <phoneticPr fontId="25" type="noConversion"/>
  </si>
  <si>
    <t>정보및통신업</t>
    <phoneticPr fontId="25" type="noConversion"/>
  </si>
  <si>
    <t>Information and communications</t>
    <phoneticPr fontId="25" type="noConversion"/>
  </si>
  <si>
    <t>금융및보험업</t>
    <phoneticPr fontId="25" type="noConversion"/>
  </si>
  <si>
    <t>Financial and insurance activities</t>
    <phoneticPr fontId="25" type="noConversion"/>
  </si>
  <si>
    <t>부동산및임대업</t>
    <phoneticPr fontId="25" type="noConversion"/>
  </si>
  <si>
    <t>Real estate activities and renting and leasing</t>
    <phoneticPr fontId="25" type="noConversion"/>
  </si>
  <si>
    <t>사업서비스업</t>
    <phoneticPr fontId="25" type="noConversion"/>
  </si>
  <si>
    <t>Business services</t>
    <phoneticPr fontId="25" type="noConversion"/>
  </si>
  <si>
    <t>공공행정,국방및사회보장행정</t>
    <phoneticPr fontId="25" type="noConversion"/>
  </si>
  <si>
    <t>Public administration, defense and social security</t>
    <phoneticPr fontId="25" type="noConversion"/>
  </si>
  <si>
    <t>교육서비스업</t>
    <phoneticPr fontId="25" type="noConversion"/>
  </si>
  <si>
    <t>Education</t>
    <phoneticPr fontId="25" type="noConversion"/>
  </si>
  <si>
    <t>보건및사회복지사업</t>
    <phoneticPr fontId="25" type="noConversion"/>
  </si>
  <si>
    <t>Health and social work activities</t>
    <phoneticPr fontId="25" type="noConversion"/>
  </si>
  <si>
    <t>문화 및 기타서비스업</t>
  </si>
  <si>
    <t>Culture and other service activities</t>
  </si>
  <si>
    <t>총부가가치(기초가격)</t>
    <phoneticPr fontId="25" type="noConversion"/>
  </si>
  <si>
    <t>Gross Value-added at Basic Prices</t>
    <phoneticPr fontId="25" type="noConversion"/>
  </si>
  <si>
    <t>공주시</t>
    <phoneticPr fontId="25" type="noConversion"/>
  </si>
  <si>
    <t>보령시</t>
    <phoneticPr fontId="25" type="noConversion"/>
  </si>
  <si>
    <t>아산시</t>
    <phoneticPr fontId="25" type="noConversion"/>
  </si>
  <si>
    <t>서산시</t>
    <phoneticPr fontId="25" type="noConversion"/>
  </si>
  <si>
    <t>논산시</t>
    <phoneticPr fontId="25" type="noConversion"/>
  </si>
  <si>
    <t>계룡시</t>
    <phoneticPr fontId="25" type="noConversion"/>
  </si>
  <si>
    <t>당진시</t>
    <phoneticPr fontId="25" type="noConversion"/>
  </si>
  <si>
    <t>Dangjin-si</t>
    <phoneticPr fontId="25" type="noConversion"/>
  </si>
  <si>
    <t>Unit : million won</t>
    <phoneticPr fontId="25" type="noConversion"/>
  </si>
  <si>
    <t>농림어업</t>
    <phoneticPr fontId="25" type="noConversion"/>
  </si>
  <si>
    <t xml:space="preserve">Agriculture, forestry and fishing </t>
    <phoneticPr fontId="25" type="noConversion"/>
  </si>
  <si>
    <t>광업</t>
    <phoneticPr fontId="25" type="noConversion"/>
  </si>
  <si>
    <t>Mining and quarrying</t>
    <phoneticPr fontId="25" type="noConversion"/>
  </si>
  <si>
    <t>제조업</t>
    <phoneticPr fontId="25" type="noConversion"/>
  </si>
  <si>
    <t>Manufacturing</t>
    <phoneticPr fontId="25" type="noConversion"/>
  </si>
  <si>
    <t>전기,가스,증기 및 수도사업</t>
    <phoneticPr fontId="25" type="noConversion"/>
  </si>
  <si>
    <t>Electricity, gas, steam and water supply</t>
    <phoneticPr fontId="25" type="noConversion"/>
  </si>
  <si>
    <t>건설업</t>
    <phoneticPr fontId="25" type="noConversion"/>
  </si>
  <si>
    <t>Construction</t>
    <phoneticPr fontId="25" type="noConversion"/>
  </si>
  <si>
    <t>도매 및 소매업</t>
    <phoneticPr fontId="25" type="noConversion"/>
  </si>
  <si>
    <t>Wholesale and retail trade</t>
    <phoneticPr fontId="25" type="noConversion"/>
  </si>
  <si>
    <t>운수업</t>
    <phoneticPr fontId="25" type="noConversion"/>
  </si>
  <si>
    <t>Transportation</t>
    <phoneticPr fontId="25" type="noConversion"/>
  </si>
  <si>
    <t>숙박및음식점업</t>
    <phoneticPr fontId="25" type="noConversion"/>
  </si>
  <si>
    <t>Accommodation and food service activities</t>
    <phoneticPr fontId="25" type="noConversion"/>
  </si>
  <si>
    <t>정보및통신업</t>
    <phoneticPr fontId="25" type="noConversion"/>
  </si>
  <si>
    <t>Information and communications</t>
    <phoneticPr fontId="25" type="noConversion"/>
  </si>
  <si>
    <t>금융및보험업</t>
    <phoneticPr fontId="25" type="noConversion"/>
  </si>
  <si>
    <t>Financial and insurance activities</t>
    <phoneticPr fontId="25" type="noConversion"/>
  </si>
  <si>
    <t>부동산및임대업</t>
    <phoneticPr fontId="25" type="noConversion"/>
  </si>
  <si>
    <t>Real estate activities and renting and leasing</t>
    <phoneticPr fontId="25" type="noConversion"/>
  </si>
  <si>
    <t>사업서비스업</t>
    <phoneticPr fontId="25" type="noConversion"/>
  </si>
  <si>
    <t>Business services</t>
    <phoneticPr fontId="25" type="noConversion"/>
  </si>
  <si>
    <t>공공행정,국방및사회보장행정</t>
    <phoneticPr fontId="25" type="noConversion"/>
  </si>
  <si>
    <t>Public administration, defense and social security</t>
    <phoneticPr fontId="25" type="noConversion"/>
  </si>
  <si>
    <t>교육서비스업</t>
    <phoneticPr fontId="25" type="noConversion"/>
  </si>
  <si>
    <t>Education</t>
    <phoneticPr fontId="25" type="noConversion"/>
  </si>
  <si>
    <t>보건및사회복지사업</t>
    <phoneticPr fontId="25" type="noConversion"/>
  </si>
  <si>
    <t>Health and social work activities</t>
    <phoneticPr fontId="25" type="noConversion"/>
  </si>
  <si>
    <t>총부가가치(기초가격)</t>
    <phoneticPr fontId="25" type="noConversion"/>
  </si>
  <si>
    <t>Gross Value-added at Basic Prices</t>
    <phoneticPr fontId="25" type="noConversion"/>
  </si>
  <si>
    <r>
      <t>4-1. 시</t>
    </r>
    <r>
      <rPr>
        <b/>
        <sz val="14"/>
        <rFont val="돋움"/>
        <family val="3"/>
        <charset val="129"/>
      </rPr>
      <t>∙</t>
    </r>
    <r>
      <rPr>
        <b/>
        <sz val="14"/>
        <rFont val="맑은 고딕"/>
        <family val="3"/>
        <charset val="129"/>
      </rPr>
      <t>군별 경제활동별 총부가가치(기초가격)</t>
    </r>
    <phoneticPr fontId="25" type="noConversion"/>
  </si>
  <si>
    <t>금산군</t>
    <phoneticPr fontId="25" type="noConversion"/>
  </si>
  <si>
    <t>단위 : 백만원</t>
    <phoneticPr fontId="25" type="noConversion"/>
  </si>
  <si>
    <t>부여군</t>
    <phoneticPr fontId="25" type="noConversion"/>
  </si>
  <si>
    <t>서천군</t>
    <phoneticPr fontId="25" type="noConversion"/>
  </si>
  <si>
    <t>청양군</t>
    <phoneticPr fontId="25" type="noConversion"/>
  </si>
  <si>
    <t>홍성군</t>
    <phoneticPr fontId="25" type="noConversion"/>
  </si>
  <si>
    <t>예산군</t>
    <phoneticPr fontId="25" type="noConversion"/>
  </si>
  <si>
    <t>태안군</t>
    <phoneticPr fontId="25" type="noConversion"/>
  </si>
  <si>
    <t>연기군</t>
    <phoneticPr fontId="25" type="noConversion"/>
  </si>
  <si>
    <t>Yeongi-gun</t>
    <phoneticPr fontId="25" type="noConversion"/>
  </si>
  <si>
    <t>Unit : million won</t>
    <phoneticPr fontId="25" type="noConversion"/>
  </si>
  <si>
    <t>농림어업</t>
    <phoneticPr fontId="25" type="noConversion"/>
  </si>
  <si>
    <t xml:space="preserve">Agriculture, forestry and fishing </t>
    <phoneticPr fontId="25" type="noConversion"/>
  </si>
  <si>
    <t>광업</t>
    <phoneticPr fontId="25" type="noConversion"/>
  </si>
  <si>
    <t>Mining and quarrying</t>
    <phoneticPr fontId="25" type="noConversion"/>
  </si>
  <si>
    <t>제조업</t>
    <phoneticPr fontId="25" type="noConversion"/>
  </si>
  <si>
    <t>Manufacturing</t>
    <phoneticPr fontId="25" type="noConversion"/>
  </si>
  <si>
    <t>전기,가스,증기 및 수도사업</t>
    <phoneticPr fontId="25" type="noConversion"/>
  </si>
  <si>
    <t>Electricity, gas, steam and water supply</t>
    <phoneticPr fontId="25" type="noConversion"/>
  </si>
  <si>
    <t>건설업</t>
    <phoneticPr fontId="25" type="noConversion"/>
  </si>
  <si>
    <t>Construction</t>
    <phoneticPr fontId="25" type="noConversion"/>
  </si>
  <si>
    <t>도매 및 소매업</t>
    <phoneticPr fontId="25" type="noConversion"/>
  </si>
  <si>
    <t>Wholesale and retail trade</t>
    <phoneticPr fontId="25" type="noConversion"/>
  </si>
  <si>
    <t>운수업</t>
    <phoneticPr fontId="25" type="noConversion"/>
  </si>
  <si>
    <t>Transportation</t>
    <phoneticPr fontId="25" type="noConversion"/>
  </si>
  <si>
    <t>숙박및음식점업</t>
    <phoneticPr fontId="25" type="noConversion"/>
  </si>
  <si>
    <t>Accommodation and food service activities</t>
    <phoneticPr fontId="25" type="noConversion"/>
  </si>
  <si>
    <t>정보및통신업</t>
    <phoneticPr fontId="25" type="noConversion"/>
  </si>
  <si>
    <t>Information and communications</t>
    <phoneticPr fontId="25" type="noConversion"/>
  </si>
  <si>
    <t>금융및보험업</t>
    <phoneticPr fontId="25" type="noConversion"/>
  </si>
  <si>
    <t>Financial and insurance activities</t>
    <phoneticPr fontId="25" type="noConversion"/>
  </si>
  <si>
    <t>부동산및임대업</t>
    <phoneticPr fontId="25" type="noConversion"/>
  </si>
  <si>
    <t>Real estate activities and renting and leasing</t>
    <phoneticPr fontId="25" type="noConversion"/>
  </si>
  <si>
    <t>사업서비스업</t>
    <phoneticPr fontId="25" type="noConversion"/>
  </si>
  <si>
    <t>Business services</t>
    <phoneticPr fontId="25" type="noConversion"/>
  </si>
  <si>
    <t>공공행정,국방및사회보장행정</t>
    <phoneticPr fontId="25" type="noConversion"/>
  </si>
  <si>
    <t>Public administration, defense and social security</t>
    <phoneticPr fontId="25" type="noConversion"/>
  </si>
  <si>
    <t>교육서비스업</t>
    <phoneticPr fontId="25" type="noConversion"/>
  </si>
  <si>
    <t>Education</t>
    <phoneticPr fontId="25" type="noConversion"/>
  </si>
  <si>
    <t>보건및사회복지사업</t>
    <phoneticPr fontId="25" type="noConversion"/>
  </si>
  <si>
    <t>Health and social work activities</t>
    <phoneticPr fontId="25" type="noConversion"/>
  </si>
  <si>
    <t>총부가가치(기초가격)</t>
    <phoneticPr fontId="25" type="noConversion"/>
  </si>
  <si>
    <t>Gross Value-added at Basic Prices</t>
    <phoneticPr fontId="25" type="noConversion"/>
  </si>
  <si>
    <r>
      <t>4-2. 시</t>
    </r>
    <r>
      <rPr>
        <b/>
        <sz val="14"/>
        <rFont val="돋움"/>
        <family val="3"/>
        <charset val="129"/>
      </rPr>
      <t>∙</t>
    </r>
    <r>
      <rPr>
        <b/>
        <sz val="14"/>
        <rFont val="맑은 고딕"/>
        <family val="3"/>
        <charset val="129"/>
      </rPr>
      <t xml:space="preserve">군별 경제활동별 총부가가치(기초가격) 구성비
</t>
    </r>
    <r>
      <rPr>
        <sz val="12"/>
        <rFont val="맑은 고딕"/>
        <family val="3"/>
        <charset val="129"/>
      </rPr>
      <t xml:space="preserve"> Composition Ratio of Gross Value Added at Basic Prices by Si-Gun and Economic Activity</t>
    </r>
    <phoneticPr fontId="25" type="noConversion"/>
  </si>
  <si>
    <r>
      <t>4-3. 시</t>
    </r>
    <r>
      <rPr>
        <b/>
        <sz val="14"/>
        <rFont val="돋움"/>
        <family val="3"/>
        <charset val="129"/>
      </rPr>
      <t>∙</t>
    </r>
    <r>
      <rPr>
        <b/>
        <sz val="14"/>
        <rFont val="맑은 고딕"/>
        <family val="3"/>
        <charset val="129"/>
      </rPr>
      <t>군별 경제활동별 총부가가치(기초가격) 증감률</t>
    </r>
  </si>
  <si>
    <t>Annual Increase Rate of Gross Value Added at Basic Prices by Si-Gun and Economic Activity</t>
  </si>
  <si>
    <r>
      <t xml:space="preserve">단위 : </t>
    </r>
    <r>
      <rPr>
        <sz val="9"/>
        <rFont val="맑은 고딕"/>
        <family val="3"/>
        <charset val="129"/>
      </rPr>
      <t>%</t>
    </r>
    <phoneticPr fontId="25" type="noConversion"/>
  </si>
  <si>
    <r>
      <t xml:space="preserve">Unit : </t>
    </r>
    <r>
      <rPr>
        <sz val="9"/>
        <rFont val="맑은 고딕"/>
        <family val="3"/>
        <charset val="129"/>
      </rPr>
      <t>%</t>
    </r>
    <phoneticPr fontId="25" type="noConversion"/>
  </si>
  <si>
    <t>Dangjin-si</t>
    <phoneticPr fontId="25" type="noConversion"/>
  </si>
  <si>
    <t>금산군</t>
    <phoneticPr fontId="25" type="noConversion"/>
  </si>
  <si>
    <t>부여군</t>
    <phoneticPr fontId="25" type="noConversion"/>
  </si>
  <si>
    <t>서천군</t>
    <phoneticPr fontId="25" type="noConversion"/>
  </si>
  <si>
    <t>청양군</t>
    <phoneticPr fontId="25" type="noConversion"/>
  </si>
  <si>
    <t>홍성군</t>
    <phoneticPr fontId="25" type="noConversion"/>
  </si>
  <si>
    <t>예산군</t>
    <phoneticPr fontId="25" type="noConversion"/>
  </si>
  <si>
    <t>태안군</t>
    <phoneticPr fontId="25" type="noConversion"/>
  </si>
  <si>
    <t>연기군</t>
    <phoneticPr fontId="25" type="noConversion"/>
  </si>
  <si>
    <t>Yeongi-gun</t>
    <phoneticPr fontId="25" type="noConversion"/>
  </si>
  <si>
    <r>
      <t xml:space="preserve">4-2. 시∙군별 경제활동별 총부가가치(기초가격) 구성비
 </t>
    </r>
    <r>
      <rPr>
        <sz val="14"/>
        <rFont val="맑은 고딕"/>
        <family val="3"/>
        <charset val="129"/>
      </rPr>
      <t>Composition Ratio of Gross Value Added at Basic Prices by Si-Gun and Economic Activity</t>
    </r>
    <phoneticPr fontId="25" type="noConversion"/>
  </si>
  <si>
    <t>당해년 가격(At Current Price)</t>
    <phoneticPr fontId="25" type="noConversion"/>
  </si>
  <si>
    <r>
      <t xml:space="preserve">4-2. 시∙군별 경제활동별 총부가가치(기초가격) 구성비
</t>
    </r>
    <r>
      <rPr>
        <b/>
        <sz val="12"/>
        <rFont val="맑은 고딕"/>
        <family val="3"/>
        <charset val="129"/>
      </rPr>
      <t xml:space="preserve"> </t>
    </r>
    <r>
      <rPr>
        <sz val="12"/>
        <rFont val="맑은 고딕"/>
        <family val="3"/>
        <charset val="129"/>
      </rPr>
      <t>Composition Ratio of Gross Value Added at Basic Prices by Si-Gun and Economic Activity</t>
    </r>
    <phoneticPr fontId="25" type="noConversion"/>
  </si>
  <si>
    <t>5. 경제활동별 지역내총부가가치와 요소소득(2010)</t>
  </si>
  <si>
    <t>5. Gross Value Added and Factor Income by Economic Activity(2010)</t>
  </si>
  <si>
    <t>천안시 Cheonan-si</t>
    <phoneticPr fontId="25" type="noConversion"/>
  </si>
  <si>
    <t>단위(Unit) :  백만원(million won)</t>
    <phoneticPr fontId="25" type="noConversion"/>
  </si>
  <si>
    <t xml:space="preserve">산   출   액
Output
(1) </t>
  </si>
  <si>
    <r>
      <t xml:space="preserve">중 간 소 비
</t>
    </r>
    <r>
      <rPr>
        <sz val="9"/>
        <rFont val="맑은 고딕"/>
        <family val="3"/>
        <charset val="129"/>
      </rPr>
      <t>Intermediate
consumption</t>
    </r>
    <r>
      <rPr>
        <sz val="10"/>
        <rFont val="맑은 고딕"/>
        <family val="3"/>
        <charset val="129"/>
      </rPr>
      <t xml:space="preserve">
(2)</t>
    </r>
    <phoneticPr fontId="25" type="noConversion"/>
  </si>
  <si>
    <r>
      <t xml:space="preserve">지   역   내
총부가가치
</t>
    </r>
    <r>
      <rPr>
        <sz val="9"/>
        <rFont val="맑은 고딕"/>
        <family val="3"/>
        <charset val="129"/>
      </rPr>
      <t>Gross value
added</t>
    </r>
    <r>
      <rPr>
        <sz val="10"/>
        <rFont val="맑은 고딕"/>
        <family val="3"/>
        <charset val="129"/>
      </rPr>
      <t xml:space="preserve">
(3) = (1) - (2)</t>
    </r>
    <phoneticPr fontId="25" type="noConversion"/>
  </si>
  <si>
    <r>
      <t xml:space="preserve">고정자본소모
</t>
    </r>
    <r>
      <rPr>
        <sz val="9"/>
        <rFont val="맑은 고딕"/>
        <family val="3"/>
        <charset val="129"/>
      </rPr>
      <t>Consumption of 
fixed capital</t>
    </r>
    <r>
      <rPr>
        <sz val="10"/>
        <rFont val="맑은 고딕"/>
        <family val="3"/>
        <charset val="129"/>
      </rPr>
      <t xml:space="preserve">
(4) </t>
    </r>
    <phoneticPr fontId="25" type="noConversion"/>
  </si>
  <si>
    <r>
      <t>순    기    타
생    산    세
Net Other taxes</t>
    </r>
    <r>
      <rPr>
        <sz val="9"/>
        <rFont val="맑은 고딕"/>
        <family val="3"/>
        <charset val="129"/>
      </rPr>
      <t xml:space="preserve">
on production</t>
    </r>
    <r>
      <rPr>
        <sz val="10"/>
        <rFont val="맑은 고딕"/>
        <family val="3"/>
        <charset val="129"/>
      </rPr>
      <t xml:space="preserve">
(5)</t>
    </r>
    <phoneticPr fontId="25" type="noConversion"/>
  </si>
  <si>
    <r>
      <t xml:space="preserve">지   역   내
요 소 소 득
</t>
    </r>
    <r>
      <rPr>
        <sz val="8"/>
        <rFont val="맑은 고딕"/>
        <family val="3"/>
        <charset val="129"/>
      </rPr>
      <t>Regional domestic</t>
    </r>
    <r>
      <rPr>
        <sz val="9"/>
        <rFont val="맑은 고딕"/>
        <family val="3"/>
        <charset val="129"/>
      </rPr>
      <t xml:space="preserve">
factor incomes</t>
    </r>
    <r>
      <rPr>
        <sz val="10"/>
        <rFont val="맑은 고딕"/>
        <family val="3"/>
        <charset val="129"/>
      </rPr>
      <t xml:space="preserve">
(6)=(3)-(4)-(5)</t>
    </r>
    <phoneticPr fontId="25" type="noConversion"/>
  </si>
  <si>
    <t>2010년 기준년가격
at 2010 price</t>
  </si>
  <si>
    <t xml:space="preserve">산   출   액
Output
  </t>
  </si>
  <si>
    <t>지역내총부가가치
Gross value
added</t>
    <phoneticPr fontId="25" type="noConversion"/>
  </si>
  <si>
    <t>농림어업</t>
  </si>
  <si>
    <t xml:space="preserve">Agriculture, forestry and fishing </t>
  </si>
  <si>
    <t>광업</t>
  </si>
  <si>
    <t>Mining and quarrying</t>
  </si>
  <si>
    <t>제조업</t>
  </si>
  <si>
    <t>Manufacturing</t>
  </si>
  <si>
    <t>전기,가스,증기 및 수도사업</t>
  </si>
  <si>
    <t>Electricity, gas, steam and water supply</t>
  </si>
  <si>
    <t>건설업</t>
  </si>
  <si>
    <t>Construction</t>
  </si>
  <si>
    <t>도매 및 소매업</t>
  </si>
  <si>
    <t>Wholesale and retail trade</t>
  </si>
  <si>
    <t>운수업</t>
  </si>
  <si>
    <t>Transportation</t>
  </si>
  <si>
    <t>숙박및음식점업</t>
  </si>
  <si>
    <t>Accommodation and food service activities</t>
  </si>
  <si>
    <t>정보및통신업</t>
  </si>
  <si>
    <t>Information and communications</t>
  </si>
  <si>
    <t>금융및보험업</t>
  </si>
  <si>
    <t>Financial and insurance activities</t>
  </si>
  <si>
    <t>부동산및임대업</t>
  </si>
  <si>
    <t>Real estate activities and renting and leasing</t>
  </si>
  <si>
    <t>사업서비스업</t>
  </si>
  <si>
    <t>Business services</t>
  </si>
  <si>
    <t>공공행정,국방및사회보장행정</t>
  </si>
  <si>
    <t>Public administration, defense and social security</t>
  </si>
  <si>
    <t>교육서비스업</t>
  </si>
  <si>
    <t>Education</t>
  </si>
  <si>
    <t>보건및사회복지사업</t>
  </si>
  <si>
    <t>Health and social work activities</t>
  </si>
  <si>
    <t>총부가가치(기초가격)</t>
  </si>
  <si>
    <t>Gross Value-added at Basic Prices</t>
  </si>
  <si>
    <t>공주시 Gongju-si</t>
    <phoneticPr fontId="25" type="noConversion"/>
  </si>
  <si>
    <t>단위(Unit) :  백만원(million won)</t>
    <phoneticPr fontId="25" type="noConversion"/>
  </si>
  <si>
    <r>
      <t xml:space="preserve">중 간 소 비
</t>
    </r>
    <r>
      <rPr>
        <sz val="9"/>
        <rFont val="맑은 고딕"/>
        <family val="3"/>
        <charset val="129"/>
      </rPr>
      <t>Intermediate
consumption</t>
    </r>
    <r>
      <rPr>
        <sz val="10"/>
        <rFont val="맑은 고딕"/>
        <family val="3"/>
        <charset val="129"/>
      </rPr>
      <t xml:space="preserve">
(2)</t>
    </r>
    <phoneticPr fontId="25" type="noConversion"/>
  </si>
  <si>
    <r>
      <t xml:space="preserve">지   역   내
총부가가치
</t>
    </r>
    <r>
      <rPr>
        <sz val="9"/>
        <rFont val="맑은 고딕"/>
        <family val="3"/>
        <charset val="129"/>
      </rPr>
      <t>Gross value
added</t>
    </r>
    <r>
      <rPr>
        <sz val="10"/>
        <rFont val="맑은 고딕"/>
        <family val="3"/>
        <charset val="129"/>
      </rPr>
      <t xml:space="preserve">
(3) = (1) - (2)</t>
    </r>
    <phoneticPr fontId="25" type="noConversion"/>
  </si>
  <si>
    <r>
      <t xml:space="preserve">고정자본소모
</t>
    </r>
    <r>
      <rPr>
        <sz val="9"/>
        <rFont val="맑은 고딕"/>
        <family val="3"/>
        <charset val="129"/>
      </rPr>
      <t>Consumption of 
fixed capital</t>
    </r>
    <r>
      <rPr>
        <sz val="10"/>
        <rFont val="맑은 고딕"/>
        <family val="3"/>
        <charset val="129"/>
      </rPr>
      <t xml:space="preserve">
(4) </t>
    </r>
    <phoneticPr fontId="25" type="noConversion"/>
  </si>
  <si>
    <r>
      <t>순    기    타
생    산    세
Net Other taxes</t>
    </r>
    <r>
      <rPr>
        <sz val="9"/>
        <rFont val="맑은 고딕"/>
        <family val="3"/>
        <charset val="129"/>
      </rPr>
      <t xml:space="preserve">
on production</t>
    </r>
    <r>
      <rPr>
        <sz val="10"/>
        <rFont val="맑은 고딕"/>
        <family val="3"/>
        <charset val="129"/>
      </rPr>
      <t xml:space="preserve">
(5)</t>
    </r>
    <phoneticPr fontId="25" type="noConversion"/>
  </si>
  <si>
    <r>
      <t xml:space="preserve">지   역   내
요 소 소 득
</t>
    </r>
    <r>
      <rPr>
        <sz val="8"/>
        <rFont val="맑은 고딕"/>
        <family val="3"/>
        <charset val="129"/>
      </rPr>
      <t>Regional domestic</t>
    </r>
    <r>
      <rPr>
        <sz val="9"/>
        <rFont val="맑은 고딕"/>
        <family val="3"/>
        <charset val="129"/>
      </rPr>
      <t xml:space="preserve">
factor incomes</t>
    </r>
    <r>
      <rPr>
        <sz val="10"/>
        <rFont val="맑은 고딕"/>
        <family val="3"/>
        <charset val="129"/>
      </rPr>
      <t xml:space="preserve">
(6)=(3)-(4)-(5)</t>
    </r>
    <phoneticPr fontId="25" type="noConversion"/>
  </si>
  <si>
    <t>지역내총부가가치
Gross value
added</t>
    <phoneticPr fontId="25" type="noConversion"/>
  </si>
  <si>
    <t>보령시 Boryeing-si</t>
    <phoneticPr fontId="25" type="noConversion"/>
  </si>
  <si>
    <t>아산시 Asan-si</t>
    <phoneticPr fontId="25" type="noConversion"/>
  </si>
  <si>
    <t>서산시 Seosan-si</t>
    <phoneticPr fontId="25" type="noConversion"/>
  </si>
  <si>
    <t>논산시 Nonsan-si</t>
    <phoneticPr fontId="25" type="noConversion"/>
  </si>
  <si>
    <t>계룡시 Gyeryong-si</t>
    <phoneticPr fontId="25" type="noConversion"/>
  </si>
  <si>
    <t>당진시 Dangjin-si</t>
    <phoneticPr fontId="25" type="noConversion"/>
  </si>
  <si>
    <t>금산군 Geumsan-gun</t>
    <phoneticPr fontId="25" type="noConversion"/>
  </si>
  <si>
    <t>부여군 Buyeo-gun</t>
    <phoneticPr fontId="25" type="noConversion"/>
  </si>
  <si>
    <t>서천군 Seocheon-gun</t>
    <phoneticPr fontId="25" type="noConversion"/>
  </si>
  <si>
    <t>청양군 Cheongyang-gun</t>
    <phoneticPr fontId="25" type="noConversion"/>
  </si>
  <si>
    <t>홍성군 Hongseong-gun</t>
    <phoneticPr fontId="25" type="noConversion"/>
  </si>
  <si>
    <t>예산군 Yesan-gun</t>
    <phoneticPr fontId="25" type="noConversion"/>
  </si>
  <si>
    <t>태안군 Taean-gun</t>
    <phoneticPr fontId="25" type="noConversion"/>
  </si>
  <si>
    <t>연기군 Yeongi-gun</t>
    <phoneticPr fontId="25" type="noConversion"/>
  </si>
  <si>
    <t>5. 경제활동별 지역내총부가가치와 요소소득(2011)</t>
  </si>
  <si>
    <t>5. Gross Value Added and Factor Income by Economic Activity(2011)</t>
  </si>
  <si>
    <t>천안시 Cheonan-si</t>
    <phoneticPr fontId="25" type="noConversion"/>
  </si>
  <si>
    <t>5. 경제활동별 지역내총부가가치와 요소소득(2012)</t>
  </si>
  <si>
    <t>5. Gross Value Added and Factor Income by Economic Activity(2012)</t>
  </si>
  <si>
    <t>공주시 Gongju-si</t>
    <phoneticPr fontId="25" type="noConversion"/>
  </si>
  <si>
    <t>보령시 Boryeing-si</t>
    <phoneticPr fontId="25" type="noConversion"/>
  </si>
  <si>
    <t>아산시 Asan-si</t>
    <phoneticPr fontId="25" type="noConversion"/>
  </si>
  <si>
    <t>서산시 Seosan-si</t>
    <phoneticPr fontId="25" type="noConversion"/>
  </si>
  <si>
    <t>논산시 Nonsan-si</t>
    <phoneticPr fontId="25" type="noConversion"/>
  </si>
  <si>
    <t>계룡시 Gyeryong-si</t>
    <phoneticPr fontId="25" type="noConversion"/>
  </si>
  <si>
    <t>당진시 Dangjin-si</t>
    <phoneticPr fontId="25" type="noConversion"/>
  </si>
  <si>
    <t>금산군 Geumsan-gun</t>
    <phoneticPr fontId="25" type="noConversion"/>
  </si>
  <si>
    <t>부여군 Buyeo-gun</t>
    <phoneticPr fontId="25" type="noConversion"/>
  </si>
  <si>
    <t>서천군 Seocheon-gun</t>
    <phoneticPr fontId="25" type="noConversion"/>
  </si>
  <si>
    <t>청양군 Cheongyang-gun</t>
    <phoneticPr fontId="25" type="noConversion"/>
  </si>
  <si>
    <t>홍성군 Hongseong-gun</t>
    <phoneticPr fontId="25" type="noConversion"/>
  </si>
  <si>
    <t>예산군 Yesan-gun</t>
    <phoneticPr fontId="25" type="noConversion"/>
  </si>
  <si>
    <t>태안군 Taean-gun</t>
    <phoneticPr fontId="25" type="noConversion"/>
  </si>
  <si>
    <t>5. 경제활동별 지역내총부가가치와 요소소득(2013)</t>
    <phoneticPr fontId="25" type="noConversion"/>
  </si>
  <si>
    <t>5. Gross Value Added and Factor Income by Economic Activity(2013)</t>
    <phoneticPr fontId="25" type="noConversion"/>
  </si>
  <si>
    <t>6. 지역내총생산 주요지표</t>
    <phoneticPr fontId="25" type="noConversion"/>
  </si>
  <si>
    <t>Principal Indicators on Gross Regional Domestic Product</t>
    <phoneticPr fontId="25" type="noConversion"/>
  </si>
  <si>
    <t>천안시 Cheonan-si</t>
    <phoneticPr fontId="25" type="noConversion"/>
  </si>
  <si>
    <t>단위(Unit) : 백만원, 명, %(million won, person, %)</t>
    <phoneticPr fontId="25" type="noConversion"/>
  </si>
  <si>
    <t>지역내총생산 (당해년가격)</t>
    <phoneticPr fontId="25" type="noConversion"/>
  </si>
  <si>
    <t>(도 대비 구성비)</t>
    <phoneticPr fontId="25" type="noConversion"/>
  </si>
  <si>
    <t>연쇄성장률</t>
    <phoneticPr fontId="25" type="noConversion"/>
  </si>
  <si>
    <t>(기준년가격)</t>
    <phoneticPr fontId="25" type="noConversion"/>
  </si>
  <si>
    <t>농림어업</t>
    <phoneticPr fontId="25" type="noConversion"/>
  </si>
  <si>
    <t>광업·제조업</t>
    <phoneticPr fontId="25" type="noConversion"/>
  </si>
  <si>
    <t>(제조업)</t>
    <phoneticPr fontId="25" type="noConversion"/>
  </si>
  <si>
    <t>건설업</t>
    <phoneticPr fontId="25" type="noConversion"/>
  </si>
  <si>
    <t>서비스업</t>
    <phoneticPr fontId="25" type="noConversion"/>
  </si>
  <si>
    <t>1)</t>
    <phoneticPr fontId="25" type="noConversion"/>
  </si>
  <si>
    <t>생산구조 (당해년가격)</t>
    <phoneticPr fontId="25" type="noConversion"/>
  </si>
  <si>
    <t>농림어업</t>
    <phoneticPr fontId="25" type="noConversion"/>
  </si>
  <si>
    <t>광업·제조업</t>
    <phoneticPr fontId="25" type="noConversion"/>
  </si>
  <si>
    <t>(제조업)</t>
    <phoneticPr fontId="25" type="noConversion"/>
  </si>
  <si>
    <t>건설업</t>
    <phoneticPr fontId="25" type="noConversion"/>
  </si>
  <si>
    <t>서비스업</t>
    <phoneticPr fontId="25" type="noConversion"/>
  </si>
  <si>
    <t>1)</t>
    <phoneticPr fontId="25" type="noConversion"/>
  </si>
  <si>
    <t>인구</t>
    <phoneticPr fontId="25" type="noConversion"/>
  </si>
  <si>
    <t>2)</t>
    <phoneticPr fontId="25" type="noConversion"/>
  </si>
  <si>
    <t>(도 대비 구성비)</t>
    <phoneticPr fontId="25" type="noConversion"/>
  </si>
  <si>
    <t>1) 도매 및 소매업, 운수업, 숙박 및 음식점업, 정보 및 통신업, 금융 및 보험업, 부동산업 및 임대업, 사업서비스업, 공공행정, 국방 및 사회보장 행정, 교육서비스업, 보건업 및 사회복지 서비스업, 문화 및 기타서비스업</t>
  </si>
  <si>
    <t>6. 지역내총생산 주요지표</t>
    <phoneticPr fontId="25" type="noConversion"/>
  </si>
  <si>
    <t>Principal Indicators on Gross Regional Domestic Product</t>
    <phoneticPr fontId="25" type="noConversion"/>
  </si>
  <si>
    <t>공주시 Gongju-si</t>
    <phoneticPr fontId="25" type="noConversion"/>
  </si>
  <si>
    <t>단위(Unit) : 백만원, 명, %(million won, person, %)</t>
    <phoneticPr fontId="25" type="noConversion"/>
  </si>
  <si>
    <t>지역내총생산 (당해년가격)</t>
    <phoneticPr fontId="25" type="noConversion"/>
  </si>
  <si>
    <t>(도 대비 구성비)</t>
    <phoneticPr fontId="25" type="noConversion"/>
  </si>
  <si>
    <t>연쇄성장률</t>
    <phoneticPr fontId="25" type="noConversion"/>
  </si>
  <si>
    <t>(기준년가격)</t>
    <phoneticPr fontId="25" type="noConversion"/>
  </si>
  <si>
    <t>생산구조 (당해년가격)</t>
    <phoneticPr fontId="25" type="noConversion"/>
  </si>
  <si>
    <t>(제조업)</t>
    <phoneticPr fontId="25" type="noConversion"/>
  </si>
  <si>
    <t>건설업</t>
    <phoneticPr fontId="25" type="noConversion"/>
  </si>
  <si>
    <t>서비스업</t>
    <phoneticPr fontId="25" type="noConversion"/>
  </si>
  <si>
    <t>1)</t>
    <phoneticPr fontId="25" type="noConversion"/>
  </si>
  <si>
    <t>인구</t>
    <phoneticPr fontId="25" type="noConversion"/>
  </si>
  <si>
    <t>2)</t>
    <phoneticPr fontId="25" type="noConversion"/>
  </si>
  <si>
    <t>6. 지역내총생산 주요지표</t>
    <phoneticPr fontId="25" type="noConversion"/>
  </si>
  <si>
    <t>Principal Indicators on Gross Regional Domestic Product</t>
    <phoneticPr fontId="25" type="noConversion"/>
  </si>
  <si>
    <t>보령시 Boryeing-si</t>
    <phoneticPr fontId="25" type="noConversion"/>
  </si>
  <si>
    <t>단위(Unit) : 백만원, 명, %(million won, person, %)</t>
    <phoneticPr fontId="25" type="noConversion"/>
  </si>
  <si>
    <t>지역내총생산 (당해년가격)</t>
    <phoneticPr fontId="25" type="noConversion"/>
  </si>
  <si>
    <t>생산구조 (당해년가격)</t>
    <phoneticPr fontId="25" type="noConversion"/>
  </si>
  <si>
    <t>농림어업</t>
    <phoneticPr fontId="25" type="noConversion"/>
  </si>
  <si>
    <t>광업·제조업</t>
    <phoneticPr fontId="25" type="noConversion"/>
  </si>
  <si>
    <t>인구</t>
    <phoneticPr fontId="25" type="noConversion"/>
  </si>
  <si>
    <t>2)</t>
    <phoneticPr fontId="25" type="noConversion"/>
  </si>
  <si>
    <t>6. 지역내총생산 주요지표</t>
    <phoneticPr fontId="25" type="noConversion"/>
  </si>
  <si>
    <t>Principal Indicators on Gross Regional Domestic Product</t>
    <phoneticPr fontId="25" type="noConversion"/>
  </si>
  <si>
    <t>아산시 Asan-si</t>
    <phoneticPr fontId="25" type="noConversion"/>
  </si>
  <si>
    <t>단위(Unit) : 백만원, 명, %(million won, person, %)</t>
    <phoneticPr fontId="25" type="noConversion"/>
  </si>
  <si>
    <t>서산시 Seosan-si</t>
    <phoneticPr fontId="25" type="noConversion"/>
  </si>
  <si>
    <t>논산시 Nonsan-si</t>
    <phoneticPr fontId="25" type="noConversion"/>
  </si>
  <si>
    <t>연쇄성장률</t>
    <phoneticPr fontId="25" type="noConversion"/>
  </si>
  <si>
    <t>(기준년가격)</t>
    <phoneticPr fontId="25" type="noConversion"/>
  </si>
  <si>
    <t>농림어업</t>
    <phoneticPr fontId="25" type="noConversion"/>
  </si>
  <si>
    <t>생산구조 (당해년가격)</t>
    <phoneticPr fontId="25" type="noConversion"/>
  </si>
  <si>
    <t>광업·제조업</t>
    <phoneticPr fontId="25" type="noConversion"/>
  </si>
  <si>
    <t>(제조업)</t>
    <phoneticPr fontId="25" type="noConversion"/>
  </si>
  <si>
    <t>건설업</t>
    <phoneticPr fontId="25" type="noConversion"/>
  </si>
  <si>
    <t>서비스업</t>
    <phoneticPr fontId="25" type="noConversion"/>
  </si>
  <si>
    <t>1)</t>
    <phoneticPr fontId="25" type="noConversion"/>
  </si>
  <si>
    <t>인구</t>
    <phoneticPr fontId="25" type="noConversion"/>
  </si>
  <si>
    <t>2)</t>
    <phoneticPr fontId="25" type="noConversion"/>
  </si>
  <si>
    <t>(도 대비 구성비)</t>
    <phoneticPr fontId="25" type="noConversion"/>
  </si>
  <si>
    <t>6. 지역내총생산 주요지표</t>
    <phoneticPr fontId="25" type="noConversion"/>
  </si>
  <si>
    <t>Principal Indicators on Gross Regional Domestic Product</t>
    <phoneticPr fontId="25" type="noConversion"/>
  </si>
  <si>
    <t>계룡시 Gyeryong-si</t>
    <phoneticPr fontId="25" type="noConversion"/>
  </si>
  <si>
    <t>단위(Unit) : 백만원, 명, %(million won, person, %)</t>
    <phoneticPr fontId="25" type="noConversion"/>
  </si>
  <si>
    <t>지역내총생산 (당해년가격)</t>
    <phoneticPr fontId="25" type="noConversion"/>
  </si>
  <si>
    <t>(도 대비 구성비)</t>
    <phoneticPr fontId="25" type="noConversion"/>
  </si>
  <si>
    <t>연쇄성장률</t>
    <phoneticPr fontId="25" type="noConversion"/>
  </si>
  <si>
    <t>(기준년가격)</t>
    <phoneticPr fontId="25" type="noConversion"/>
  </si>
  <si>
    <t>농림어업</t>
    <phoneticPr fontId="25" type="noConversion"/>
  </si>
  <si>
    <t>생산구조 (당해년가격)</t>
    <phoneticPr fontId="25" type="noConversion"/>
  </si>
  <si>
    <t>농림어업</t>
    <phoneticPr fontId="25" type="noConversion"/>
  </si>
  <si>
    <t>광업·제조업</t>
    <phoneticPr fontId="25" type="noConversion"/>
  </si>
  <si>
    <t>(제조업)</t>
    <phoneticPr fontId="25" type="noConversion"/>
  </si>
  <si>
    <t>건설업</t>
    <phoneticPr fontId="25" type="noConversion"/>
  </si>
  <si>
    <t>서비스업</t>
    <phoneticPr fontId="25" type="noConversion"/>
  </si>
  <si>
    <t>1)</t>
    <phoneticPr fontId="25" type="noConversion"/>
  </si>
  <si>
    <t>인구</t>
    <phoneticPr fontId="25" type="noConversion"/>
  </si>
  <si>
    <t>2)</t>
    <phoneticPr fontId="25" type="noConversion"/>
  </si>
  <si>
    <t>(도 대비 구성비)</t>
    <phoneticPr fontId="25" type="noConversion"/>
  </si>
  <si>
    <t>6. 지역내총생산 주요지표</t>
    <phoneticPr fontId="25" type="noConversion"/>
  </si>
  <si>
    <t>Principal Indicators on Gross Regional Domestic Product</t>
    <phoneticPr fontId="25" type="noConversion"/>
  </si>
  <si>
    <t>당진시 Dangjin-si</t>
    <phoneticPr fontId="25" type="noConversion"/>
  </si>
  <si>
    <t>단위(Unit) : 백만원, 명, %(million won, person, %)</t>
    <phoneticPr fontId="25" type="noConversion"/>
  </si>
  <si>
    <t>지역내총생산 (당해년가격)</t>
    <phoneticPr fontId="25" type="noConversion"/>
  </si>
  <si>
    <t>(도 대비 구성비)</t>
    <phoneticPr fontId="25" type="noConversion"/>
  </si>
  <si>
    <t>연쇄성장률</t>
    <phoneticPr fontId="25" type="noConversion"/>
  </si>
  <si>
    <t>(기준년가격)</t>
    <phoneticPr fontId="25" type="noConversion"/>
  </si>
  <si>
    <t>농림어업</t>
    <phoneticPr fontId="25" type="noConversion"/>
  </si>
  <si>
    <t>금산군 Geumsan-gun</t>
    <phoneticPr fontId="25" type="noConversion"/>
  </si>
  <si>
    <t>부여군 Buyeo-gun</t>
    <phoneticPr fontId="25" type="noConversion"/>
  </si>
  <si>
    <t>(제조업)</t>
    <phoneticPr fontId="25" type="noConversion"/>
  </si>
  <si>
    <t>건설업</t>
    <phoneticPr fontId="25" type="noConversion"/>
  </si>
  <si>
    <t>서천군 Seocheon-gun</t>
    <phoneticPr fontId="25" type="noConversion"/>
  </si>
  <si>
    <t>청양군 Cheongyang-gun</t>
    <phoneticPr fontId="25" type="noConversion"/>
  </si>
  <si>
    <t>홍성군 Hongseong-gun</t>
    <phoneticPr fontId="25" type="noConversion"/>
  </si>
  <si>
    <t>건설업</t>
    <phoneticPr fontId="25" type="noConversion"/>
  </si>
  <si>
    <t>서비스업</t>
    <phoneticPr fontId="25" type="noConversion"/>
  </si>
  <si>
    <t>1)</t>
    <phoneticPr fontId="25" type="noConversion"/>
  </si>
  <si>
    <t>인구</t>
    <phoneticPr fontId="25" type="noConversion"/>
  </si>
  <si>
    <t>2)</t>
    <phoneticPr fontId="25" type="noConversion"/>
  </si>
  <si>
    <t>6. 지역내총생산 주요지표</t>
    <phoneticPr fontId="25" type="noConversion"/>
  </si>
  <si>
    <t>Principal Indicators on Gross Regional Domestic Product</t>
    <phoneticPr fontId="25" type="noConversion"/>
  </si>
  <si>
    <t>예산군 Yesan-gun</t>
    <phoneticPr fontId="25" type="noConversion"/>
  </si>
  <si>
    <t>단위(Unit) : 백만원, 명, %(million won, person, %)</t>
    <phoneticPr fontId="25" type="noConversion"/>
  </si>
  <si>
    <t>지역내총생산 (당해년가격)</t>
    <phoneticPr fontId="25" type="noConversion"/>
  </si>
  <si>
    <t>연쇄성장률</t>
    <phoneticPr fontId="25" type="noConversion"/>
  </si>
  <si>
    <t>농림어업</t>
    <phoneticPr fontId="25" type="noConversion"/>
  </si>
  <si>
    <t>생산구조 (당해년가격)</t>
    <phoneticPr fontId="25" type="noConversion"/>
  </si>
  <si>
    <t>농림어업</t>
    <phoneticPr fontId="25" type="noConversion"/>
  </si>
  <si>
    <t>광업·제조업</t>
    <phoneticPr fontId="25" type="noConversion"/>
  </si>
  <si>
    <t>(제조업)</t>
    <phoneticPr fontId="25" type="noConversion"/>
  </si>
  <si>
    <t>서비스업</t>
    <phoneticPr fontId="25" type="noConversion"/>
  </si>
  <si>
    <t>1)</t>
    <phoneticPr fontId="25" type="noConversion"/>
  </si>
  <si>
    <t>인구</t>
    <phoneticPr fontId="25" type="noConversion"/>
  </si>
  <si>
    <t>2)</t>
    <phoneticPr fontId="25" type="noConversion"/>
  </si>
  <si>
    <t>(도 대비 구성비)</t>
    <phoneticPr fontId="25" type="noConversion"/>
  </si>
  <si>
    <t xml:space="preserve">  </t>
    <phoneticPr fontId="25" type="noConversion"/>
  </si>
  <si>
    <t>6. 지역내총생산 주요지표</t>
    <phoneticPr fontId="25" type="noConversion"/>
  </si>
  <si>
    <t>Principal Indicators on Gross Regional Domestic Product</t>
    <phoneticPr fontId="25" type="noConversion"/>
  </si>
  <si>
    <t>태안군 Taean-gun</t>
    <phoneticPr fontId="25" type="noConversion"/>
  </si>
  <si>
    <t>단위(Unit) : 백만원, 명, %(million won, person, %)</t>
    <phoneticPr fontId="25" type="noConversion"/>
  </si>
  <si>
    <t>지역내총생산 (당해년가격)</t>
    <phoneticPr fontId="25" type="noConversion"/>
  </si>
  <si>
    <t>연쇄성장률</t>
    <phoneticPr fontId="25" type="noConversion"/>
  </si>
  <si>
    <t>(기준년가격)</t>
    <phoneticPr fontId="25" type="noConversion"/>
  </si>
  <si>
    <t>농림어업</t>
    <phoneticPr fontId="25" type="noConversion"/>
  </si>
  <si>
    <t>생산구조 (당해년가격)</t>
    <phoneticPr fontId="25" type="noConversion"/>
  </si>
  <si>
    <t>농림어업</t>
    <phoneticPr fontId="25" type="noConversion"/>
  </si>
  <si>
    <t>광업·제조업</t>
    <phoneticPr fontId="25" type="noConversion"/>
  </si>
  <si>
    <t>(제조업)</t>
    <phoneticPr fontId="25" type="noConversion"/>
  </si>
  <si>
    <t>건설업</t>
    <phoneticPr fontId="25" type="noConversion"/>
  </si>
  <si>
    <t>서비스업</t>
    <phoneticPr fontId="25" type="noConversion"/>
  </si>
  <si>
    <t>1)</t>
    <phoneticPr fontId="25" type="noConversion"/>
  </si>
  <si>
    <t>인구</t>
    <phoneticPr fontId="25" type="noConversion"/>
  </si>
  <si>
    <t>2)</t>
    <phoneticPr fontId="25" type="noConversion"/>
  </si>
  <si>
    <t>(도 대비 구성비)</t>
    <phoneticPr fontId="25" type="noConversion"/>
  </si>
  <si>
    <t>6. 지역내총생산 주요지표</t>
    <phoneticPr fontId="25" type="noConversion"/>
  </si>
  <si>
    <t>Principal Indicators on Gross Regional Domestic Product</t>
    <phoneticPr fontId="25" type="noConversion"/>
  </si>
  <si>
    <t>연기군 Yeongi-gun</t>
    <phoneticPr fontId="25" type="noConversion"/>
  </si>
  <si>
    <t>단위(Unit) : 백만원, 명, %(million won, person, %)</t>
    <phoneticPr fontId="25" type="noConversion"/>
  </si>
  <si>
    <t>지역내총생산 (당해년가격)</t>
    <phoneticPr fontId="25" type="noConversion"/>
  </si>
  <si>
    <t>연쇄성장률</t>
    <phoneticPr fontId="25" type="noConversion"/>
  </si>
  <si>
    <t>(기준년가격)</t>
    <phoneticPr fontId="25" type="noConversion"/>
  </si>
  <si>
    <t>농림어업</t>
    <phoneticPr fontId="25" type="noConversion"/>
  </si>
  <si>
    <t>서비스업</t>
    <phoneticPr fontId="25" type="noConversion"/>
  </si>
  <si>
    <t>1)</t>
    <phoneticPr fontId="25" type="noConversion"/>
  </si>
  <si>
    <t>인구</t>
    <phoneticPr fontId="25" type="noConversion"/>
  </si>
  <si>
    <t>2)</t>
    <phoneticPr fontId="25" type="noConversion"/>
  </si>
  <si>
    <t>(도 대비 구성비)</t>
    <phoneticPr fontId="25" type="noConversion"/>
  </si>
  <si>
    <t>2) 연앙인구(주민등록인구)</t>
  </si>
  <si>
    <t>2) 연앙인구(주민등록인구)</t>
    <phoneticPr fontId="25" type="noConversion"/>
  </si>
  <si>
    <t>5. 경제활동별 지역내총부가가치와 요소소득(2014)</t>
  </si>
  <si>
    <t>광업·제조업</t>
    <phoneticPr fontId="25" type="noConversion"/>
  </si>
  <si>
    <t>(제조업)</t>
    <phoneticPr fontId="25" type="noConversion"/>
  </si>
  <si>
    <t>건설업</t>
    <phoneticPr fontId="25" type="noConversion"/>
  </si>
  <si>
    <t>rank</t>
    <phoneticPr fontId="25" type="noConversion"/>
  </si>
  <si>
    <t>rank</t>
    <phoneticPr fontId="25" type="noConversion"/>
  </si>
  <si>
    <t>5. 경제활동별 지역내총부가가치와 요소소득(2014)</t>
    <phoneticPr fontId="25" type="noConversion"/>
  </si>
  <si>
    <t>5. Gross Value Added and Factor Income by Economic Activity(2014)</t>
  </si>
  <si>
    <t>2) 충남 연기군 전체와 공주시 일부가 세종시로 편입(2012.7월)되어 2012년 기준 부터는 충남 시·군 단위 GRDP에 포함하지 않음</t>
    <phoneticPr fontId="25" type="noConversion"/>
  </si>
  <si>
    <t>3) 통계청에서 작성하는 구 연기군 포함된 충남GRDP를 공식 값으로 사용하기 바람(위표에서는 구 연기군을 제외 값을 참고치로 제시)</t>
    <phoneticPr fontId="25" type="noConversion"/>
  </si>
  <si>
    <t>5. 경제활동별 지역내총부가가치와 요소소득(2014)</t>
    <phoneticPr fontId="25" type="noConversion"/>
  </si>
  <si>
    <t>5. Gross Value Added and Factor Income by Economic Activity(2014)</t>
    <phoneticPr fontId="25" type="noConversion"/>
  </si>
  <si>
    <t>5. 경제활동별 지역내총부가가치와 요소소득(2013)</t>
    <phoneticPr fontId="25" type="noConversion"/>
  </si>
  <si>
    <t>5. Gross Value Added and Factor Income by Economic Activity(2013)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</si>
</sst>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#,##0_ "/>
    <numFmt numFmtId="178" formatCode="#,##0.0_ "/>
    <numFmt numFmtId="179" formatCode="_ * #,##0_ ;_ * \-#,##0_ ;_ * &quot;-&quot;_ ;_ @_ "/>
    <numFmt numFmtId="180" formatCode="#,##0;&quot;₩&quot;&quot;₩&quot;&quot;₩&quot;&quot;₩&quot;\(#,##0&quot;₩&quot;&quot;₩&quot;&quot;₩&quot;&quot;₩&quot;\)"/>
    <numFmt numFmtId="181" formatCode="_ &quot;$&quot;* #,##0.00_ ;_ &quot;$&quot;* \-#,##0.00_ ;_ &quot;$&quot;* &quot;-&quot;??_ ;_ @_ "/>
    <numFmt numFmtId="182" formatCode="_ * #,##0.00_ ;_ * \-#,##0.00_ ;_ * &quot;-&quot;??_ ;_ @_ "/>
    <numFmt numFmtId="183" formatCode="&quot;$&quot;#.##"/>
    <numFmt numFmtId="184" formatCode="&quot;$&quot;#,##0.0000_);&quot;₩&quot;&quot;₩&quot;&quot;₩&quot;&quot;₩&quot;&quot;₩&quot;&quot;₩&quot;&quot;₩&quot;&quot;₩&quot;&quot;₩&quot;&quot;₩&quot;&quot;₩&quot;&quot;₩&quot;&quot;₩&quot;\(&quot;$&quot;#,##0.0000&quot;₩&quot;&quot;₩&quot;&quot;₩&quot;&quot;₩&quot;&quot;₩&quot;&quot;₩&quot;&quot;₩&quot;&quot;₩&quot;&quot;₩&quot;&quot;₩&quot;&quot;₩&quot;&quot;₩&quot;&quot;₩&quot;\)"/>
    <numFmt numFmtId="185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6" formatCode="#,##0;&quot;-&quot;#,##0"/>
    <numFmt numFmtId="187" formatCode="_-* #,##0\ _D_M_-;\-* #,##0\ _D_M_-;_-* &quot;-&quot;\ _D_M_-;_-@_-"/>
    <numFmt numFmtId="188" formatCode="_-* #,##0.00\ _D_M_-;\-* #,##0.00\ _D_M_-;_-* &quot;-&quot;??\ _D_M_-;_-@_-"/>
    <numFmt numFmtId="189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90" formatCode="#,##0.00;[Red]&quot;-&quot;#,##0.00"/>
    <numFmt numFmtId="191" formatCode="_-[$€-2]* #,##0.00_-;\-[$€-2]* #,##0.00_-;_-[$€-2]* &quot;-&quot;??_-"/>
    <numFmt numFmtId="192" formatCode="_ * #,##0.00_ ;_ * \-#,##0.00_ ;_ * &quot;-&quot;_ ;_ @_ "/>
    <numFmt numFmtId="193" formatCode="&quot;₩&quot;#,##0;&quot;₩&quot;&quot;₩&quot;&quot;₩&quot;&quot;₩&quot;\-#,##0"/>
    <numFmt numFmtId="194" formatCode="_ * #,##0.00\ &quot;Esc.&quot;_ ;_ * #,##0.00\ &quot;Esc.&quot;_ ;_ * &quot;-&quot;??\ &quot;Esc.&quot;_ ;_ @_ "/>
    <numFmt numFmtId="195" formatCode="#,##0.00_ "/>
    <numFmt numFmtId="196" formatCode="&quot;R$&quot;#,##0.00;&quot;R$&quot;\-#,##0.00"/>
    <numFmt numFmtId="197" formatCode="&quot;₩&quot;#,##0.00;&quot;₩&quot;\-#,##0.00"/>
    <numFmt numFmtId="198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9" formatCode="&quot;₩&quot;#,##0;[Red]&quot;₩&quot;&quot;₩&quot;\-#,##0"/>
    <numFmt numFmtId="200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1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03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4" formatCode="#."/>
    <numFmt numFmtId="205" formatCode="&quot;RM&quot;#,##0_);[Red]\(&quot;RM&quot;#,##0\)"/>
    <numFmt numFmtId="206" formatCode="0.00000"/>
    <numFmt numFmtId="207" formatCode="#,##0.000"/>
    <numFmt numFmtId="208" formatCode="#,##0.0"/>
    <numFmt numFmtId="209" formatCode="0.000000"/>
    <numFmt numFmtId="210" formatCode="0.00000000"/>
    <numFmt numFmtId="211" formatCode="_ * #,##0.0_ ;_ * \-#,##0.0_ ;_ * &quot;-&quot;_ ;_ @_ "/>
    <numFmt numFmtId="212" formatCode="0_);[Red]\(0\)"/>
    <numFmt numFmtId="213" formatCode="&quot;-&quot;"/>
    <numFmt numFmtId="214" formatCode="0_ "/>
    <numFmt numFmtId="215" formatCode="0.0_ "/>
    <numFmt numFmtId="216" formatCode="0.0"/>
    <numFmt numFmtId="217" formatCode="#,##0_);[Red]\(#,##0\)"/>
    <numFmt numFmtId="218" formatCode="mm&quot;월&quot;\ dd&quot;일&quot;"/>
    <numFmt numFmtId="219" formatCode="\(#,##0.0\)"/>
    <numFmt numFmtId="220" formatCode="\(#,##0\)"/>
    <numFmt numFmtId="221" formatCode="0.0_);[Red]\(0.0\)"/>
  </numFmts>
  <fonts count="229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4"/>
      <name val="맑은 고딕"/>
      <family val="3"/>
      <charset val="129"/>
    </font>
    <font>
      <b/>
      <sz val="14"/>
      <name val="돋움"/>
      <family val="3"/>
      <charset val="129"/>
    </font>
    <font>
      <sz val="8"/>
      <name val="돋움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9"/>
      <name val="맑은 고딕"/>
      <family val="3"/>
      <charset val="129"/>
    </font>
    <font>
      <sz val="10"/>
      <name val="돋움체"/>
      <family val="3"/>
      <charset val="129"/>
    </font>
    <font>
      <sz val="9"/>
      <color indexed="8"/>
      <name val="맑은 고딕"/>
      <family val="3"/>
      <charset val="129"/>
    </font>
    <font>
      <b/>
      <sz val="9"/>
      <name val="맑은 고딕"/>
      <family val="3"/>
      <charset val="129"/>
    </font>
    <font>
      <sz val="9"/>
      <name val="돋움"/>
      <family val="3"/>
      <charset val="129"/>
    </font>
    <font>
      <b/>
      <vertAlign val="superscript"/>
      <sz val="14"/>
      <name val="맑은 고딕"/>
      <family val="3"/>
      <charset val="129"/>
    </font>
    <font>
      <b/>
      <vertAlign val="superscript"/>
      <sz val="9"/>
      <name val="맑은 고딕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theme="1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1"/>
      <color theme="0"/>
      <name val="돋움"/>
      <family val="3"/>
      <charset val="129"/>
    </font>
    <font>
      <sz val="11"/>
      <color indexed="9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sz val="10"/>
      <name val="MS Sans Serif"/>
      <family val="2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0"/>
      <name val="Helv"/>
      <family val="2"/>
    </font>
    <font>
      <b/>
      <sz val="11"/>
      <color indexed="9"/>
      <name val="맑은 고딕"/>
      <family val="3"/>
      <charset val="129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name val="Arial"/>
      <family val="2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name val="Helv"/>
      <family val="2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color indexed="8"/>
      <name val="굴림"/>
      <family val="3"/>
      <charset val="129"/>
    </font>
    <font>
      <b/>
      <sz val="18"/>
      <color indexed="56"/>
      <name val="맑은 고딕"/>
      <family val="3"/>
      <charset val="129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1"/>
      <color rgb="FFFF0000"/>
      <name val="돋움"/>
      <family val="3"/>
      <charset val="129"/>
    </font>
    <font>
      <sz val="11"/>
      <color indexed="10"/>
      <name val="돋움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돋움"/>
      <family val="3"/>
      <charset val="129"/>
    </font>
    <font>
      <b/>
      <sz val="11"/>
      <color indexed="52"/>
      <name val="돋움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sz val="11"/>
      <name val="HY신명조"/>
      <family val="1"/>
      <charset val="129"/>
    </font>
    <font>
      <sz val="11"/>
      <color rgb="FF9C0006"/>
      <name val="돋움"/>
      <family val="3"/>
      <charset val="129"/>
    </font>
    <font>
      <sz val="11"/>
      <color indexed="20"/>
      <name val="돋움"/>
      <family val="3"/>
      <charset val="129"/>
    </font>
    <font>
      <sz val="11"/>
      <color rgb="FF9C0006"/>
      <name val="맑은 고딕"/>
      <family val="3"/>
      <charset val="129"/>
      <scheme val="minor"/>
    </font>
    <font>
      <u/>
      <sz val="11"/>
      <color indexed="36"/>
      <name val="돋움"/>
      <family val="3"/>
      <charset val="129"/>
    </font>
    <font>
      <sz val="14"/>
      <name val="뼻뮝"/>
      <family val="3"/>
      <charset val="129"/>
    </font>
    <font>
      <sz val="11"/>
      <name val="굴림체"/>
      <family val="3"/>
      <charset val="129"/>
    </font>
    <font>
      <sz val="12"/>
      <name val="휴먼세명조"/>
      <family val="3"/>
      <charset val="129"/>
    </font>
    <font>
      <sz val="11"/>
      <color rgb="FF9C6500"/>
      <name val="돋움"/>
      <family val="3"/>
      <charset val="129"/>
    </font>
    <font>
      <sz val="11"/>
      <color indexed="60"/>
      <name val="돋움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2"/>
      <name val="뼻뮝"/>
      <family val="3"/>
      <charset val="129"/>
    </font>
    <font>
      <i/>
      <sz val="11"/>
      <color rgb="FF7F7F7F"/>
      <name val="돋움"/>
      <family val="3"/>
      <charset val="129"/>
    </font>
    <font>
      <i/>
      <sz val="11"/>
      <color indexed="23"/>
      <name val="돋움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돋움"/>
      <family val="3"/>
      <charset val="129"/>
    </font>
    <font>
      <b/>
      <sz val="11"/>
      <color indexed="9"/>
      <name val="돋움"/>
      <family val="3"/>
      <charset val="129"/>
    </font>
    <font>
      <b/>
      <sz val="11"/>
      <color theme="0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0"/>
      <name val="명조"/>
      <family val="3"/>
      <charset val="129"/>
    </font>
    <font>
      <sz val="11"/>
      <color rgb="FFFA7D00"/>
      <name val="돋움"/>
      <family val="3"/>
      <charset val="129"/>
    </font>
    <font>
      <sz val="11"/>
      <color indexed="52"/>
      <name val="돋움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돋움"/>
      <family val="3"/>
      <charset val="129"/>
    </font>
    <font>
      <b/>
      <sz val="11"/>
      <color indexed="8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돋움"/>
      <family val="3"/>
      <charset val="129"/>
    </font>
    <font>
      <sz val="11"/>
      <color indexed="62"/>
      <name val="돋움"/>
      <family val="3"/>
      <charset val="129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돋움"/>
      <family val="3"/>
      <charset val="129"/>
    </font>
    <font>
      <b/>
      <sz val="15"/>
      <color indexed="56"/>
      <name val="돋움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돋움"/>
      <family val="3"/>
      <charset val="129"/>
    </font>
    <font>
      <b/>
      <sz val="13"/>
      <color indexed="56"/>
      <name val="돋움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돋움"/>
      <family val="3"/>
      <charset val="129"/>
    </font>
    <font>
      <b/>
      <sz val="11"/>
      <color indexed="56"/>
      <name val="돋움"/>
      <family val="3"/>
      <charset val="129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돋움"/>
      <family val="3"/>
      <charset val="129"/>
    </font>
    <font>
      <sz val="11"/>
      <color indexed="17"/>
      <name val="돋움"/>
      <family val="3"/>
      <charset val="129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돋움"/>
      <family val="3"/>
      <charset val="129"/>
    </font>
    <font>
      <b/>
      <sz val="11"/>
      <color indexed="63"/>
      <name val="돋움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sz val="10"/>
      <color indexed="8"/>
      <name val="굴림체"/>
      <family val="3"/>
      <charset val="129"/>
    </font>
    <font>
      <sz val="12"/>
      <color indexed="8"/>
      <name val="바탕체"/>
      <family val="1"/>
      <charset val="129"/>
    </font>
    <font>
      <sz val="10"/>
      <color indexed="8"/>
      <name val="한컴바탕"/>
      <family val="1"/>
      <charset val="129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11"/>
      <name val="돋움"/>
      <family val="3"/>
    </font>
    <font>
      <sz val="11"/>
      <color theme="1"/>
      <name val="맑은 고딕"/>
      <family val="2"/>
      <scheme val="minor"/>
    </font>
    <font>
      <sz val="10"/>
      <name val="돋움체"/>
      <family val="2"/>
      <charset val="129"/>
    </font>
    <font>
      <sz val="12"/>
      <name val="한컴바탕"/>
      <family val="3"/>
      <charset val="129"/>
    </font>
    <font>
      <sz val="11"/>
      <color indexed="8"/>
      <name val="맑은 고딕"/>
      <family val="2"/>
      <scheme val="minor"/>
    </font>
    <font>
      <sz val="10"/>
      <name val="Helv"/>
      <family val="2"/>
    </font>
    <font>
      <sz val="12"/>
      <name val="Times New Roman"/>
      <family val="1"/>
    </font>
    <font>
      <sz val="11"/>
      <color indexed="8"/>
      <name val="HY신명조"/>
      <family val="1"/>
      <charset val="129"/>
    </font>
    <font>
      <sz val="11"/>
      <color indexed="9"/>
      <name val="HY신명조"/>
      <family val="1"/>
      <charset val="129"/>
    </font>
    <font>
      <sz val="11"/>
      <color indexed="10"/>
      <name val="HY신명조"/>
      <family val="1"/>
      <charset val="129"/>
    </font>
    <font>
      <b/>
      <sz val="11"/>
      <color indexed="52"/>
      <name val="HY신명조"/>
      <family val="1"/>
      <charset val="129"/>
    </font>
    <font>
      <sz val="11"/>
      <color indexed="20"/>
      <name val="HY신명조"/>
      <family val="1"/>
      <charset val="129"/>
    </font>
    <font>
      <sz val="11"/>
      <color indexed="60"/>
      <name val="HY신명조"/>
      <family val="1"/>
      <charset val="129"/>
    </font>
    <font>
      <i/>
      <sz val="11"/>
      <color indexed="23"/>
      <name val="HY신명조"/>
      <family val="1"/>
      <charset val="129"/>
    </font>
    <font>
      <b/>
      <sz val="11"/>
      <color indexed="9"/>
      <name val="HY신명조"/>
      <family val="1"/>
      <charset val="129"/>
    </font>
    <font>
      <sz val="11"/>
      <color indexed="52"/>
      <name val="HY신명조"/>
      <family val="1"/>
      <charset val="129"/>
    </font>
    <font>
      <b/>
      <sz val="11"/>
      <color indexed="8"/>
      <name val="HY신명조"/>
      <family val="1"/>
      <charset val="129"/>
    </font>
    <font>
      <sz val="11"/>
      <color indexed="62"/>
      <name val="HY신명조"/>
      <family val="1"/>
      <charset val="129"/>
    </font>
    <font>
      <b/>
      <sz val="15"/>
      <color indexed="56"/>
      <name val="HY신명조"/>
      <family val="1"/>
      <charset val="129"/>
    </font>
    <font>
      <b/>
      <sz val="13"/>
      <color indexed="56"/>
      <name val="HY신명조"/>
      <family val="1"/>
      <charset val="129"/>
    </font>
    <font>
      <b/>
      <sz val="11"/>
      <color indexed="56"/>
      <name val="HY신명조"/>
      <family val="1"/>
      <charset val="129"/>
    </font>
    <font>
      <sz val="11"/>
      <color indexed="17"/>
      <name val="HY신명조"/>
      <family val="1"/>
      <charset val="129"/>
    </font>
    <font>
      <b/>
      <sz val="11"/>
      <color indexed="63"/>
      <name val="HY신명조"/>
      <family val="1"/>
      <charset val="129"/>
    </font>
    <font>
      <sz val="10"/>
      <color indexed="8"/>
      <name val="맑은 고딕"/>
      <family val="3"/>
      <charset val="129"/>
    </font>
    <font>
      <u/>
      <sz val="11"/>
      <color indexed="12"/>
      <name val="돋움"/>
      <family val="3"/>
      <charset val="129"/>
    </font>
    <font>
      <sz val="11"/>
      <name val="￥i￠￢￠?o"/>
      <family val="3"/>
      <charset val="129"/>
    </font>
    <font>
      <sz val="12"/>
      <name val="ⓒoUAAA¨u"/>
      <family val="1"/>
      <charset val="129"/>
    </font>
    <font>
      <sz val="12"/>
      <name val="System"/>
      <family val="2"/>
      <charset val="129"/>
    </font>
    <font>
      <sz val="8"/>
      <name val="바탕체"/>
      <family val="1"/>
      <charset val="129"/>
    </font>
    <font>
      <b/>
      <sz val="14"/>
      <name val="바탕"/>
      <family val="1"/>
      <charset val="129"/>
    </font>
    <font>
      <b/>
      <sz val="16"/>
      <name val="바탕"/>
      <family val="1"/>
      <charset val="129"/>
    </font>
    <font>
      <sz val="10"/>
      <name val="바탕"/>
      <family val="1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u/>
      <sz val="8"/>
      <color indexed="12"/>
      <name val="Times New Roman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b/>
      <sz val="10"/>
      <name val="돋움"/>
      <family val="3"/>
      <charset val="129"/>
    </font>
    <font>
      <b/>
      <sz val="12"/>
      <name val="돋움"/>
      <family val="3"/>
      <charset val="129"/>
    </font>
    <font>
      <u/>
      <sz val="11"/>
      <color indexed="12"/>
      <name val="맑은 고딕"/>
      <family val="3"/>
      <charset val="129"/>
    </font>
    <font>
      <sz val="10"/>
      <color theme="1"/>
      <name val="맑은 고딕"/>
      <family val="2"/>
      <charset val="129"/>
    </font>
    <font>
      <sz val="1"/>
      <color indexed="8"/>
      <name val="맑은 고딕"/>
      <family val="3"/>
      <charset val="129"/>
    </font>
    <font>
      <sz val="1"/>
      <color theme="1"/>
      <name val="맑은 고딕"/>
      <family val="3"/>
      <charset val="129"/>
      <scheme val="minor"/>
    </font>
    <font>
      <b/>
      <sz val="10"/>
      <name val="MS Sans Serif"/>
      <family val="2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1"/>
      <color indexed="8"/>
      <name val="돋움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sz val="11"/>
      <color indexed="62"/>
      <name val="돋움"/>
      <family val="3"/>
    </font>
    <font>
      <b/>
      <sz val="11"/>
      <color indexed="63"/>
      <name val="돋움"/>
      <family val="3"/>
    </font>
    <font>
      <b/>
      <sz val="11"/>
      <color indexed="52"/>
      <name val="돋움"/>
      <family val="3"/>
    </font>
    <font>
      <sz val="11"/>
      <color indexed="52"/>
      <name val="돋움"/>
      <family val="3"/>
    </font>
    <font>
      <b/>
      <sz val="11"/>
      <color indexed="9"/>
      <name val="돋움"/>
      <family val="3"/>
    </font>
    <font>
      <sz val="11"/>
      <color indexed="10"/>
      <name val="돋움"/>
      <family val="3"/>
    </font>
    <font>
      <i/>
      <sz val="11"/>
      <color indexed="23"/>
      <name val="돋움"/>
      <family val="3"/>
    </font>
    <font>
      <b/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11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7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name val="맑은 고딕"/>
      <family val="3"/>
      <charset val="129"/>
    </font>
    <font>
      <sz val="7.5"/>
      <name val="맑은 고딕"/>
      <family val="3"/>
      <charset val="129"/>
    </font>
    <font>
      <b/>
      <sz val="8"/>
      <name val="맑은 고딕"/>
      <family val="3"/>
      <charset val="129"/>
    </font>
    <font>
      <sz val="14"/>
      <name val="맑은 고딕"/>
      <family val="3"/>
      <charset val="129"/>
    </font>
    <font>
      <b/>
      <sz val="12"/>
      <name val="맑은 고딕"/>
      <family val="3"/>
      <charset val="129"/>
    </font>
    <font>
      <sz val="9"/>
      <color indexed="8"/>
      <name val="돋움체"/>
      <family val="3"/>
      <charset val="129"/>
    </font>
    <font>
      <sz val="9"/>
      <color theme="1"/>
      <name val="맑은 고딕"/>
      <family val="3"/>
      <charset val="129"/>
      <scheme val="major"/>
    </font>
    <font>
      <sz val="18"/>
      <name val="맑은 고딕"/>
      <family val="3"/>
      <charset val="129"/>
    </font>
    <font>
      <sz val="16"/>
      <name val="맑은 고딕"/>
      <family val="3"/>
      <charset val="129"/>
    </font>
    <font>
      <vertAlign val="superscript"/>
      <sz val="10"/>
      <name val="맑은 고딕"/>
      <family val="3"/>
      <charset val="129"/>
    </font>
    <font>
      <b/>
      <sz val="18"/>
      <name val="맑은 고딕"/>
      <family val="3"/>
      <charset val="129"/>
      <scheme val="minor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115">
    <xf numFmtId="0" fontId="0" fillId="0" borderId="0"/>
    <xf numFmtId="41" fontId="2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9" fillId="0" borderId="0"/>
    <xf numFmtId="49" fontId="35" fillId="0" borderId="27">
      <alignment horizontal="center" vertical="center"/>
    </xf>
    <xf numFmtId="0" fontId="36" fillId="0" borderId="0"/>
    <xf numFmtId="0" fontId="36" fillId="0" borderId="0"/>
    <xf numFmtId="0" fontId="37" fillId="0" borderId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3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6" fillId="0" borderId="0"/>
    <xf numFmtId="0" fontId="47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22" fillId="0" borderId="0" applyFill="0" applyBorder="0" applyAlignment="0"/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9" fillId="0" borderId="0"/>
    <xf numFmtId="0" fontId="50" fillId="53" borderId="29" applyNumberFormat="0" applyAlignment="0" applyProtection="0">
      <alignment vertical="center"/>
    </xf>
    <xf numFmtId="0" fontId="50" fillId="53" borderId="29" applyNumberFormat="0" applyAlignment="0" applyProtection="0">
      <alignment vertical="center"/>
    </xf>
    <xf numFmtId="179" fontId="37" fillId="0" borderId="0" applyFont="0" applyFill="0" applyBorder="0" applyAlignment="0" applyProtection="0"/>
    <xf numFmtId="180" fontId="51" fillId="0" borderId="0"/>
    <xf numFmtId="181" fontId="22" fillId="0" borderId="0"/>
    <xf numFmtId="182" fontId="37" fillId="0" borderId="0" applyFont="0" applyFill="0" applyBorder="0" applyAlignment="0" applyProtection="0"/>
    <xf numFmtId="183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5" fontId="51" fillId="0" borderId="0"/>
    <xf numFmtId="186" fontId="22" fillId="0" borderId="0"/>
    <xf numFmtId="0" fontId="22" fillId="0" borderId="0"/>
    <xf numFmtId="0" fontId="52" fillId="0" borderId="0" applyFill="0" applyBorder="0" applyAlignment="0" applyProtection="0"/>
    <xf numFmtId="187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189" fontId="51" fillId="0" borderId="0"/>
    <xf numFmtId="190" fontId="22" fillId="0" borderId="0"/>
    <xf numFmtId="191" fontId="22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2" fontId="52" fillId="0" borderId="0" applyFill="0" applyBorder="0" applyAlignment="0" applyProtection="0"/>
    <xf numFmtId="0" fontId="54" fillId="36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38" fontId="55" fillId="54" borderId="0" applyNumberFormat="0" applyBorder="0" applyAlignment="0" applyProtection="0"/>
    <xf numFmtId="38" fontId="55" fillId="55" borderId="0" applyNumberFormat="0" applyBorder="0" applyAlignment="0" applyProtection="0"/>
    <xf numFmtId="0" fontId="56" fillId="0" borderId="0">
      <alignment horizontal="left"/>
    </xf>
    <xf numFmtId="0" fontId="57" fillId="0" borderId="30" applyNumberFormat="0" applyAlignment="0" applyProtection="0">
      <alignment horizontal="left" vertical="center"/>
    </xf>
    <xf numFmtId="0" fontId="57" fillId="0" borderId="30" applyNumberFormat="0" applyAlignment="0" applyProtection="0">
      <alignment horizontal="left" vertical="center"/>
    </xf>
    <xf numFmtId="0" fontId="57" fillId="0" borderId="30" applyNumberFormat="0" applyAlignment="0" applyProtection="0">
      <alignment horizontal="left" vertical="center"/>
    </xf>
    <xf numFmtId="0" fontId="57" fillId="0" borderId="30" applyNumberFormat="0" applyAlignment="0" applyProtection="0">
      <alignment horizontal="left" vertical="center"/>
    </xf>
    <xf numFmtId="0" fontId="57" fillId="0" borderId="30" applyNumberFormat="0" applyAlignment="0" applyProtection="0">
      <alignment horizontal="left" vertical="center"/>
    </xf>
    <xf numFmtId="0" fontId="57" fillId="0" borderId="30" applyNumberFormat="0" applyAlignment="0" applyProtection="0">
      <alignment horizontal="left" vertical="center"/>
    </xf>
    <xf numFmtId="0" fontId="57" fillId="0" borderId="30" applyNumberFormat="0" applyAlignment="0" applyProtection="0">
      <alignment horizontal="left" vertical="center"/>
    </xf>
    <xf numFmtId="0" fontId="57" fillId="0" borderId="30" applyNumberFormat="0" applyAlignment="0" applyProtection="0">
      <alignment horizontal="left" vertical="center"/>
    </xf>
    <xf numFmtId="0" fontId="57" fillId="0" borderId="30" applyNumberFormat="0" applyAlignment="0" applyProtection="0">
      <alignment horizontal="left" vertical="center"/>
    </xf>
    <xf numFmtId="0" fontId="57" fillId="0" borderId="30" applyNumberFormat="0" applyAlignment="0" applyProtection="0">
      <alignment horizontal="left" vertical="center"/>
    </xf>
    <xf numFmtId="0" fontId="57" fillId="0" borderId="30" applyNumberFormat="0" applyAlignment="0" applyProtection="0">
      <alignment horizontal="left" vertical="center"/>
    </xf>
    <xf numFmtId="0" fontId="57" fillId="0" borderId="30" applyNumberFormat="0" applyAlignment="0" applyProtection="0">
      <alignment horizontal="left" vertical="center"/>
    </xf>
    <xf numFmtId="0" fontId="57" fillId="0" borderId="30" applyNumberFormat="0" applyAlignment="0" applyProtection="0">
      <alignment horizontal="left" vertical="center"/>
    </xf>
    <xf numFmtId="0" fontId="57" fillId="0" borderId="30" applyNumberFormat="0" applyAlignment="0" applyProtection="0">
      <alignment horizontal="left" vertical="center"/>
    </xf>
    <xf numFmtId="0" fontId="57" fillId="0" borderId="30" applyNumberFormat="0" applyAlignment="0" applyProtection="0">
      <alignment horizontal="left" vertical="center"/>
    </xf>
    <xf numFmtId="0" fontId="57" fillId="0" borderId="30" applyNumberFormat="0" applyAlignment="0" applyProtection="0">
      <alignment horizontal="left" vertical="center"/>
    </xf>
    <xf numFmtId="0" fontId="57" fillId="0" borderId="30" applyNumberFormat="0" applyAlignment="0" applyProtection="0">
      <alignment horizontal="left" vertical="center"/>
    </xf>
    <xf numFmtId="0" fontId="57" fillId="0" borderId="30" applyNumberFormat="0" applyAlignment="0" applyProtection="0">
      <alignment horizontal="left" vertical="center"/>
    </xf>
    <xf numFmtId="0" fontId="57" fillId="0" borderId="30" applyNumberFormat="0" applyAlignment="0" applyProtection="0">
      <alignment horizontal="left" vertical="center"/>
    </xf>
    <xf numFmtId="0" fontId="57" fillId="0" borderId="30" applyNumberFormat="0" applyAlignment="0" applyProtection="0">
      <alignment horizontal="left" vertical="center"/>
    </xf>
    <xf numFmtId="0" fontId="57" fillId="0" borderId="30" applyNumberFormat="0" applyAlignment="0" applyProtection="0">
      <alignment horizontal="left" vertical="center"/>
    </xf>
    <xf numFmtId="0" fontId="57" fillId="0" borderId="30" applyNumberFormat="0" applyAlignment="0" applyProtection="0">
      <alignment horizontal="left" vertical="center"/>
    </xf>
    <xf numFmtId="0" fontId="57" fillId="0" borderId="30" applyNumberFormat="0" applyAlignment="0" applyProtection="0">
      <alignment horizontal="left" vertical="center"/>
    </xf>
    <xf numFmtId="0" fontId="57" fillId="0" borderId="30" applyNumberFormat="0" applyAlignment="0" applyProtection="0">
      <alignment horizontal="left" vertical="center"/>
    </xf>
    <xf numFmtId="0" fontId="57" fillId="0" borderId="30" applyNumberFormat="0" applyAlignment="0" applyProtection="0">
      <alignment horizontal="left" vertical="center"/>
    </xf>
    <xf numFmtId="0" fontId="57" fillId="0" borderId="30" applyNumberFormat="0" applyAlignment="0" applyProtection="0">
      <alignment horizontal="left" vertical="center"/>
    </xf>
    <xf numFmtId="0" fontId="57" fillId="0" borderId="30" applyNumberFormat="0" applyAlignment="0" applyProtection="0">
      <alignment horizontal="left" vertical="center"/>
    </xf>
    <xf numFmtId="0" fontId="57" fillId="0" borderId="30" applyNumberFormat="0" applyAlignment="0" applyProtection="0">
      <alignment horizontal="left" vertical="center"/>
    </xf>
    <xf numFmtId="0" fontId="57" fillId="0" borderId="30" applyNumberFormat="0" applyAlignment="0" applyProtection="0">
      <alignment horizontal="left" vertical="center"/>
    </xf>
    <xf numFmtId="0" fontId="57" fillId="0" borderId="30" applyNumberFormat="0" applyAlignment="0" applyProtection="0">
      <alignment horizontal="left" vertical="center"/>
    </xf>
    <xf numFmtId="0" fontId="57" fillId="0" borderId="30" applyNumberFormat="0" applyAlignment="0" applyProtection="0">
      <alignment horizontal="left" vertical="center"/>
    </xf>
    <xf numFmtId="0" fontId="57" fillId="0" borderId="30" applyNumberFormat="0" applyAlignment="0" applyProtection="0">
      <alignment horizontal="left" vertical="center"/>
    </xf>
    <xf numFmtId="0" fontId="57" fillId="0" borderId="30" applyNumberFormat="0" applyAlignment="0" applyProtection="0">
      <alignment horizontal="left" vertical="center"/>
    </xf>
    <xf numFmtId="0" fontId="57" fillId="0" borderId="30" applyNumberFormat="0" applyAlignment="0" applyProtection="0">
      <alignment horizontal="left" vertical="center"/>
    </xf>
    <xf numFmtId="0" fontId="57" fillId="0" borderId="30" applyNumberFormat="0" applyAlignment="0" applyProtection="0">
      <alignment horizontal="left" vertical="center"/>
    </xf>
    <xf numFmtId="0" fontId="57" fillId="0" borderId="30" applyNumberFormat="0" applyAlignment="0" applyProtection="0">
      <alignment horizontal="left" vertical="center"/>
    </xf>
    <xf numFmtId="0" fontId="57" fillId="0" borderId="30" applyNumberFormat="0" applyAlignment="0" applyProtection="0">
      <alignment horizontal="left" vertical="center"/>
    </xf>
    <xf numFmtId="0" fontId="57" fillId="0" borderId="30" applyNumberFormat="0" applyAlignment="0" applyProtection="0">
      <alignment horizontal="left" vertical="center"/>
    </xf>
    <xf numFmtId="0" fontId="57" fillId="0" borderId="30" applyNumberFormat="0" applyAlignment="0" applyProtection="0">
      <alignment horizontal="left" vertical="center"/>
    </xf>
    <xf numFmtId="0" fontId="57" fillId="0" borderId="23">
      <alignment horizontal="left" vertical="center"/>
    </xf>
    <xf numFmtId="0" fontId="58" fillId="0" borderId="31" applyNumberFormat="0" applyFill="0" applyAlignment="0" applyProtection="0">
      <alignment vertical="center"/>
    </xf>
    <xf numFmtId="0" fontId="58" fillId="0" borderId="31" applyNumberFormat="0" applyFill="0" applyAlignment="0" applyProtection="0">
      <alignment vertical="center"/>
    </xf>
    <xf numFmtId="0" fontId="59" fillId="0" borderId="32" applyNumberFormat="0" applyFill="0" applyAlignment="0" applyProtection="0">
      <alignment vertical="center"/>
    </xf>
    <xf numFmtId="0" fontId="59" fillId="0" borderId="32" applyNumberFormat="0" applyFill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2" fillId="39" borderId="28" applyNumberFormat="0" applyAlignment="0" applyProtection="0">
      <alignment vertical="center"/>
    </xf>
    <xf numFmtId="10" fontId="55" fillId="56" borderId="34" applyNumberFormat="0" applyBorder="0" applyAlignment="0" applyProtection="0"/>
    <xf numFmtId="10" fontId="55" fillId="55" borderId="34" applyNumberFormat="0" applyBorder="0" applyAlignment="0" applyProtection="0"/>
    <xf numFmtId="0" fontId="62" fillId="39" borderId="28" applyNumberFormat="0" applyAlignment="0" applyProtection="0">
      <alignment vertical="center"/>
    </xf>
    <xf numFmtId="0" fontId="63" fillId="0" borderId="35" applyNumberFormat="0" applyFill="0" applyAlignment="0" applyProtection="0">
      <alignment vertical="center"/>
    </xf>
    <xf numFmtId="0" fontId="63" fillId="0" borderId="35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64" fillId="0" borderId="36"/>
    <xf numFmtId="0" fontId="64" fillId="0" borderId="36"/>
    <xf numFmtId="0" fontId="64" fillId="0" borderId="36"/>
    <xf numFmtId="0" fontId="64" fillId="0" borderId="36"/>
    <xf numFmtId="0" fontId="64" fillId="0" borderId="36"/>
    <xf numFmtId="0" fontId="64" fillId="0" borderId="36"/>
    <xf numFmtId="0" fontId="64" fillId="0" borderId="36"/>
    <xf numFmtId="0" fontId="64" fillId="0" borderId="36"/>
    <xf numFmtId="0" fontId="64" fillId="0" borderId="36"/>
    <xf numFmtId="0" fontId="64" fillId="0" borderId="36"/>
    <xf numFmtId="0" fontId="64" fillId="0" borderId="36"/>
    <xf numFmtId="0" fontId="64" fillId="0" borderId="36"/>
    <xf numFmtId="0" fontId="64" fillId="0" borderId="36"/>
    <xf numFmtId="0" fontId="64" fillId="0" borderId="36"/>
    <xf numFmtId="0" fontId="64" fillId="0" borderId="36"/>
    <xf numFmtId="0" fontId="64" fillId="0" borderId="36"/>
    <xf numFmtId="0" fontId="64" fillId="0" borderId="36"/>
    <xf numFmtId="0" fontId="64" fillId="0" borderId="36"/>
    <xf numFmtId="0" fontId="64" fillId="0" borderId="36"/>
    <xf numFmtId="0" fontId="64" fillId="0" borderId="36"/>
    <xf numFmtId="0" fontId="64" fillId="0" borderId="36"/>
    <xf numFmtId="0" fontId="64" fillId="0" borderId="36"/>
    <xf numFmtId="0" fontId="64" fillId="0" borderId="36"/>
    <xf numFmtId="0" fontId="64" fillId="0" borderId="36"/>
    <xf numFmtId="0" fontId="64" fillId="0" borderId="36"/>
    <xf numFmtId="0" fontId="64" fillId="0" borderId="36"/>
    <xf numFmtId="0" fontId="64" fillId="0" borderId="36"/>
    <xf numFmtId="0" fontId="64" fillId="0" borderId="36"/>
    <xf numFmtId="0" fontId="64" fillId="0" borderId="36"/>
    <xf numFmtId="0" fontId="64" fillId="0" borderId="36"/>
    <xf numFmtId="0" fontId="64" fillId="0" borderId="36"/>
    <xf numFmtId="0" fontId="64" fillId="0" borderId="36"/>
    <xf numFmtId="0" fontId="64" fillId="0" borderId="36"/>
    <xf numFmtId="0" fontId="64" fillId="0" borderId="36"/>
    <xf numFmtId="0" fontId="64" fillId="0" borderId="36"/>
    <xf numFmtId="0" fontId="64" fillId="0" borderId="36"/>
    <xf numFmtId="0" fontId="64" fillId="0" borderId="36"/>
    <xf numFmtId="0" fontId="64" fillId="0" borderId="36"/>
    <xf numFmtId="0" fontId="64" fillId="0" borderId="36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65" fillId="57" borderId="0" applyNumberFormat="0" applyBorder="0" applyAlignment="0" applyProtection="0">
      <alignment vertical="center"/>
    </xf>
    <xf numFmtId="0" fontId="65" fillId="57" borderId="0" applyNumberFormat="0" applyBorder="0" applyAlignment="0" applyProtection="0">
      <alignment vertical="center"/>
    </xf>
    <xf numFmtId="192" fontId="22" fillId="0" borderId="0"/>
    <xf numFmtId="0" fontId="36" fillId="0" borderId="0"/>
    <xf numFmtId="193" fontId="22" fillId="0" borderId="0"/>
    <xf numFmtId="194" fontId="22" fillId="0" borderId="0"/>
    <xf numFmtId="192" fontId="22" fillId="0" borderId="0"/>
    <xf numFmtId="0" fontId="37" fillId="0" borderId="0"/>
    <xf numFmtId="0" fontId="22" fillId="58" borderId="37" applyNumberFormat="0" applyFont="0" applyAlignment="0" applyProtection="0">
      <alignment vertical="center"/>
    </xf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10" fontId="37" fillId="0" borderId="0" applyFont="0" applyFill="0" applyBorder="0" applyAlignment="0" applyProtection="0"/>
    <xf numFmtId="0" fontId="67" fillId="59" borderId="0">
      <alignment horizontal="right" vertical="center"/>
    </xf>
    <xf numFmtId="0" fontId="64" fillId="0" borderId="0"/>
    <xf numFmtId="0" fontId="68" fillId="0" borderId="0" applyNumberFormat="0" applyFill="0" applyBorder="0" applyAlignment="0" applyProtection="0">
      <alignment vertical="center"/>
    </xf>
    <xf numFmtId="0" fontId="69" fillId="0" borderId="0" applyFill="0" applyBorder="0" applyProtection="0">
      <alignment horizontal="centerContinuous" vertical="center"/>
    </xf>
    <xf numFmtId="0" fontId="70" fillId="55" borderId="0" applyFill="0" applyBorder="0" applyProtection="0">
      <alignment horizontal="center" vertical="center"/>
    </xf>
    <xf numFmtId="0" fontId="68" fillId="0" borderId="0" applyNumberFormat="0" applyFill="0" applyBorder="0" applyAlignment="0" applyProtection="0">
      <alignment vertical="center"/>
    </xf>
    <xf numFmtId="0" fontId="52" fillId="0" borderId="39" applyNumberFormat="0" applyFill="0" applyAlignment="0" applyProtection="0"/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77" fillId="52" borderId="28" applyNumberFormat="0" applyAlignment="0" applyProtection="0">
      <alignment vertical="center"/>
    </xf>
    <xf numFmtId="0" fontId="77" fillId="52" borderId="28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78" fillId="6" borderId="4" applyNumberFormat="0" applyAlignment="0" applyProtection="0">
      <alignment vertical="center"/>
    </xf>
    <xf numFmtId="0" fontId="79" fillId="0" borderId="0" applyFill="0" applyBorder="0" applyProtection="0">
      <alignment horizontal="left" shrinkToFit="1"/>
    </xf>
    <xf numFmtId="0" fontId="80" fillId="3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82" fillId="3" borderId="0" applyNumberFormat="0" applyBorder="0" applyAlignment="0" applyProtection="0">
      <alignment vertical="center"/>
    </xf>
    <xf numFmtId="40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0" fontId="40" fillId="8" borderId="8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39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1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38" fillId="8" borderId="8" applyNumberFormat="0" applyFont="0" applyAlignment="0" applyProtection="0">
      <alignment vertical="center"/>
    </xf>
    <xf numFmtId="0" fontId="41" fillId="8" borderId="8" applyNumberFormat="0" applyFont="0" applyAlignment="0" applyProtection="0">
      <alignment vertical="center"/>
    </xf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9" fontId="85" fillId="55" borderId="0" applyFill="0" applyBorder="0" applyProtection="0">
      <alignment horizontal="right"/>
    </xf>
    <xf numFmtId="10" fontId="85" fillId="0" borderId="0" applyFill="0" applyBorder="0" applyProtection="0">
      <alignment horizontal="right"/>
    </xf>
    <xf numFmtId="9" fontId="22" fillId="0" borderId="0" applyFont="0" applyFill="0" applyBorder="0" applyAlignment="0" applyProtection="0"/>
    <xf numFmtId="9" fontId="86" fillId="0" borderId="0" applyFont="0" applyFill="0" applyBorder="0" applyAlignment="0" applyProtection="0"/>
    <xf numFmtId="0" fontId="87" fillId="4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0" fontId="65" fillId="57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90" fillId="0" borderId="0"/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7" borderId="7" applyNumberFormat="0" applyAlignment="0" applyProtection="0">
      <alignment vertical="center"/>
    </xf>
    <xf numFmtId="0" fontId="95" fillId="53" borderId="29" applyNumberFormat="0" applyAlignment="0" applyProtection="0">
      <alignment vertical="center"/>
    </xf>
    <xf numFmtId="0" fontId="94" fillId="7" borderId="7" applyNumberFormat="0" applyAlignment="0" applyProtection="0">
      <alignment vertical="center"/>
    </xf>
    <xf numFmtId="0" fontId="50" fillId="53" borderId="29" applyNumberFormat="0" applyAlignment="0" applyProtection="0">
      <alignment vertical="center"/>
    </xf>
    <xf numFmtId="0" fontId="96" fillId="7" borderId="7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86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97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7" fillId="0" borderId="0"/>
    <xf numFmtId="0" fontId="98" fillId="0" borderId="41"/>
    <xf numFmtId="0" fontId="99" fillId="0" borderId="6" applyNumberFormat="0" applyFill="0" applyAlignment="0" applyProtection="0">
      <alignment vertical="center"/>
    </xf>
    <xf numFmtId="0" fontId="100" fillId="0" borderId="35" applyNumberFormat="0" applyFill="0" applyAlignment="0" applyProtection="0">
      <alignment vertical="center"/>
    </xf>
    <xf numFmtId="0" fontId="99" fillId="0" borderId="6" applyNumberFormat="0" applyFill="0" applyAlignment="0" applyProtection="0">
      <alignment vertical="center"/>
    </xf>
    <xf numFmtId="0" fontId="63" fillId="0" borderId="35" applyNumberFormat="0" applyFill="0" applyAlignment="0" applyProtection="0">
      <alignment vertical="center"/>
    </xf>
    <xf numFmtId="0" fontId="101" fillId="0" borderId="6" applyNumberFormat="0" applyFill="0" applyAlignment="0" applyProtection="0">
      <alignment vertical="center"/>
    </xf>
    <xf numFmtId="0" fontId="102" fillId="0" borderId="9" applyNumberFormat="0" applyFill="0" applyAlignment="0" applyProtection="0">
      <alignment vertical="center"/>
    </xf>
    <xf numFmtId="0" fontId="103" fillId="0" borderId="40" applyNumberFormat="0" applyFill="0" applyAlignment="0" applyProtection="0">
      <alignment vertical="center"/>
    </xf>
    <xf numFmtId="0" fontId="102" fillId="0" borderId="9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5" fillId="5" borderId="4" applyNumberFormat="0" applyAlignment="0" applyProtection="0">
      <alignment vertical="center"/>
    </xf>
    <xf numFmtId="0" fontId="106" fillId="39" borderId="28" applyNumberFormat="0" applyAlignment="0" applyProtection="0">
      <alignment vertical="center"/>
    </xf>
    <xf numFmtId="0" fontId="106" fillId="39" borderId="28" applyNumberFormat="0" applyAlignment="0" applyProtection="0">
      <alignment vertical="center"/>
    </xf>
    <xf numFmtId="0" fontId="105" fillId="5" borderId="4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9" fillId="0" borderId="3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58" fillId="0" borderId="31" applyNumberFormat="0" applyFill="0" applyAlignment="0" applyProtection="0">
      <alignment vertical="center"/>
    </xf>
    <xf numFmtId="0" fontId="110" fillId="0" borderId="1" applyNumberFormat="0" applyFill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2" fillId="0" borderId="2" applyNumberFormat="0" applyFill="0" applyAlignment="0" applyProtection="0">
      <alignment vertical="center"/>
    </xf>
    <xf numFmtId="0" fontId="113" fillId="0" borderId="32" applyNumberFormat="0" applyFill="0" applyAlignment="0" applyProtection="0">
      <alignment vertical="center"/>
    </xf>
    <xf numFmtId="0" fontId="112" fillId="0" borderId="2" applyNumberFormat="0" applyFill="0" applyAlignment="0" applyProtection="0">
      <alignment vertical="center"/>
    </xf>
    <xf numFmtId="0" fontId="59" fillId="0" borderId="32" applyNumberFormat="0" applyFill="0" applyAlignment="0" applyProtection="0">
      <alignment vertical="center"/>
    </xf>
    <xf numFmtId="0" fontId="114" fillId="0" borderId="2" applyNumberFormat="0" applyFill="0" applyAlignment="0" applyProtection="0">
      <alignment vertical="center"/>
    </xf>
    <xf numFmtId="0" fontId="115" fillId="0" borderId="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5" fillId="0" borderId="3" applyNumberFormat="0" applyFill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0" fontId="117" fillId="0" borderId="3" applyNumberFormat="0" applyFill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8" fillId="2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8" fillId="2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120" fillId="2" borderId="0" applyNumberFormat="0" applyBorder="0" applyAlignment="0" applyProtection="0">
      <alignment vertical="center"/>
    </xf>
    <xf numFmtId="0" fontId="36" fillId="0" borderId="0"/>
    <xf numFmtId="0" fontId="121" fillId="6" borderId="5" applyNumberFormat="0" applyAlignment="0" applyProtection="0">
      <alignment vertical="center"/>
    </xf>
    <xf numFmtId="0" fontId="122" fillId="52" borderId="38" applyNumberFormat="0" applyAlignment="0" applyProtection="0">
      <alignment vertical="center"/>
    </xf>
    <xf numFmtId="0" fontId="121" fillId="6" borderId="5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123" fillId="6" borderId="5" applyNumberFormat="0" applyAlignment="0" applyProtection="0">
      <alignment vertical="center"/>
    </xf>
    <xf numFmtId="195" fontId="85" fillId="55" borderId="0" applyFill="0" applyBorder="0" applyProtection="0">
      <alignment horizontal="right"/>
    </xf>
    <xf numFmtId="42" fontId="22" fillId="0" borderId="0" applyFont="0" applyFill="0" applyBorder="0" applyAlignment="0" applyProtection="0"/>
    <xf numFmtId="0" fontId="22" fillId="0" borderId="0"/>
    <xf numFmtId="0" fontId="22" fillId="0" borderId="0"/>
    <xf numFmtId="0" fontId="41" fillId="0" borderId="0">
      <alignment vertical="center"/>
    </xf>
    <xf numFmtId="0" fontId="29" fillId="0" borderId="0"/>
    <xf numFmtId="0" fontId="22" fillId="0" borderId="0"/>
    <xf numFmtId="0" fontId="41" fillId="0" borderId="0">
      <alignment vertical="center"/>
    </xf>
    <xf numFmtId="0" fontId="41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37" fillId="0" borderId="0"/>
    <xf numFmtId="0" fontId="29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9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9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>
      <alignment vertical="center"/>
    </xf>
    <xf numFmtId="0" fontId="41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0" borderId="0"/>
    <xf numFmtId="0" fontId="22" fillId="0" borderId="0">
      <alignment vertical="center"/>
    </xf>
    <xf numFmtId="0" fontId="22" fillId="0" borderId="0">
      <alignment vertical="center"/>
    </xf>
    <xf numFmtId="0" fontId="4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>
      <alignment vertical="center"/>
    </xf>
    <xf numFmtId="0" fontId="36" fillId="0" borderId="0"/>
    <xf numFmtId="0" fontId="2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41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29" fillId="0" borderId="0"/>
    <xf numFmtId="0" fontId="29" fillId="0" borderId="0"/>
    <xf numFmtId="0" fontId="41" fillId="0" borderId="0">
      <alignment vertical="center"/>
    </xf>
    <xf numFmtId="0" fontId="41" fillId="0" borderId="0">
      <alignment vertical="center"/>
    </xf>
    <xf numFmtId="0" fontId="22" fillId="0" borderId="0">
      <alignment vertical="center"/>
    </xf>
    <xf numFmtId="0" fontId="41" fillId="0" borderId="0">
      <alignment vertical="center"/>
    </xf>
    <xf numFmtId="0" fontId="22" fillId="0" borderId="0"/>
    <xf numFmtId="0" fontId="29" fillId="0" borderId="0"/>
    <xf numFmtId="0" fontId="29" fillId="0" borderId="0"/>
    <xf numFmtId="0" fontId="29" fillId="0" borderId="0"/>
    <xf numFmtId="0" fontId="41" fillId="0" borderId="0">
      <alignment vertical="center"/>
    </xf>
    <xf numFmtId="0" fontId="22" fillId="0" borderId="0"/>
    <xf numFmtId="0" fontId="22" fillId="0" borderId="0"/>
    <xf numFmtId="0" fontId="41" fillId="0" borderId="0">
      <alignment vertical="center"/>
    </xf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41" fillId="0" borderId="0">
      <alignment vertical="center"/>
    </xf>
    <xf numFmtId="0" fontId="37" fillId="0" borderId="0" applyNumberFormat="0" applyFill="0" applyBorder="0" applyAlignment="0" applyProtection="0"/>
    <xf numFmtId="0" fontId="22" fillId="0" borderId="0">
      <alignment vertical="center"/>
    </xf>
    <xf numFmtId="0" fontId="37" fillId="0" borderId="0" applyNumberFormat="0" applyFill="0" applyBorder="0" applyAlignment="0" applyProtection="0"/>
    <xf numFmtId="0" fontId="22" fillId="0" borderId="0">
      <alignment vertical="center"/>
    </xf>
    <xf numFmtId="0" fontId="37" fillId="0" borderId="0" applyNumberForma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36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7" fillId="0" borderId="0" applyNumberFormat="0" applyFill="0" applyBorder="0" applyAlignment="0" applyProtection="0"/>
    <xf numFmtId="0" fontId="22" fillId="0" borderId="0">
      <alignment vertical="center"/>
    </xf>
    <xf numFmtId="0" fontId="37" fillId="0" borderId="0" applyNumberFormat="0" applyFill="0" applyBorder="0" applyAlignment="0" applyProtection="0"/>
    <xf numFmtId="0" fontId="22" fillId="0" borderId="0">
      <alignment vertical="center"/>
    </xf>
    <xf numFmtId="0" fontId="37" fillId="0" borderId="0" applyNumberForma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2" fillId="0" borderId="0"/>
    <xf numFmtId="0" fontId="41" fillId="0" borderId="0">
      <alignment vertical="center"/>
    </xf>
    <xf numFmtId="0" fontId="4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6" fillId="0" borderId="0"/>
    <xf numFmtId="0" fontId="29" fillId="0" borderId="0"/>
    <xf numFmtId="0" fontId="29" fillId="0" borderId="0"/>
    <xf numFmtId="0" fontId="37" fillId="0" borderId="0" applyNumberFormat="0" applyFill="0" applyBorder="0" applyAlignment="0" applyProtection="0"/>
    <xf numFmtId="0" fontId="22" fillId="0" borderId="0">
      <alignment vertical="center"/>
    </xf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29" fillId="0" borderId="0"/>
    <xf numFmtId="0" fontId="22" fillId="0" borderId="0"/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29" fillId="0" borderId="0"/>
    <xf numFmtId="0" fontId="22" fillId="0" borderId="0">
      <alignment vertical="center"/>
    </xf>
    <xf numFmtId="0" fontId="29" fillId="0" borderId="0"/>
    <xf numFmtId="0" fontId="29" fillId="0" borderId="0"/>
    <xf numFmtId="0" fontId="41" fillId="0" borderId="0">
      <alignment vertical="center"/>
    </xf>
    <xf numFmtId="0" fontId="22" fillId="0" borderId="0">
      <alignment vertical="center"/>
    </xf>
    <xf numFmtId="0" fontId="4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2" fillId="0" borderId="0">
      <alignment vertical="center"/>
    </xf>
    <xf numFmtId="0" fontId="4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0" borderId="0"/>
    <xf numFmtId="0" fontId="29" fillId="0" borderId="0"/>
    <xf numFmtId="0" fontId="41" fillId="0" borderId="0">
      <alignment vertical="center"/>
    </xf>
    <xf numFmtId="0" fontId="22" fillId="0" borderId="0">
      <alignment vertical="center"/>
    </xf>
    <xf numFmtId="0" fontId="29" fillId="0" borderId="0"/>
    <xf numFmtId="0" fontId="22" fillId="0" borderId="0">
      <alignment vertical="center"/>
    </xf>
    <xf numFmtId="0" fontId="29" fillId="0" borderId="0"/>
    <xf numFmtId="0" fontId="22" fillId="0" borderId="0">
      <alignment vertical="center"/>
    </xf>
    <xf numFmtId="0" fontId="29" fillId="0" borderId="0"/>
    <xf numFmtId="0" fontId="22" fillId="0" borderId="0">
      <alignment vertical="center"/>
    </xf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39" fillId="0" borderId="0">
      <alignment vertical="center"/>
    </xf>
    <xf numFmtId="0" fontId="29" fillId="0" borderId="0"/>
    <xf numFmtId="0" fontId="22" fillId="0" borderId="0"/>
    <xf numFmtId="0" fontId="29" fillId="0" borderId="0"/>
    <xf numFmtId="0" fontId="38" fillId="0" borderId="0">
      <alignment vertical="center"/>
    </xf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29" fillId="0" borderId="0"/>
    <xf numFmtId="0" fontId="29" fillId="0" borderId="0"/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41" fillId="0" borderId="0">
      <alignment vertical="center"/>
    </xf>
    <xf numFmtId="0" fontId="38" fillId="0" borderId="0">
      <alignment vertical="center"/>
    </xf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97" fillId="0" borderId="0">
      <alignment vertical="center"/>
    </xf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29" fillId="0" borderId="0"/>
    <xf numFmtId="0" fontId="36" fillId="0" borderId="0"/>
    <xf numFmtId="0" fontId="36" fillId="0" borderId="0"/>
    <xf numFmtId="0" fontId="22" fillId="0" borderId="0"/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29" fillId="0" borderId="0"/>
    <xf numFmtId="0" fontId="41" fillId="0" borderId="0">
      <alignment vertical="center"/>
    </xf>
    <xf numFmtId="0" fontId="29" fillId="0" borderId="0"/>
    <xf numFmtId="0" fontId="22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2" fillId="0" borderId="0"/>
    <xf numFmtId="0" fontId="86" fillId="0" borderId="0"/>
    <xf numFmtId="0" fontId="22" fillId="0" borderId="0"/>
    <xf numFmtId="0" fontId="41" fillId="0" borderId="0">
      <alignment vertical="center"/>
    </xf>
    <xf numFmtId="0" fontId="29" fillId="0" borderId="0"/>
    <xf numFmtId="0" fontId="86" fillId="0" borderId="0"/>
    <xf numFmtId="0" fontId="22" fillId="0" borderId="0"/>
    <xf numFmtId="0" fontId="86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2" fillId="0" borderId="0"/>
    <xf numFmtId="0" fontId="37" fillId="0" borderId="0"/>
    <xf numFmtId="0" fontId="22" fillId="0" borderId="0"/>
    <xf numFmtId="0" fontId="41" fillId="0" borderId="0">
      <alignment vertical="center"/>
    </xf>
    <xf numFmtId="0" fontId="37" fillId="0" borderId="0"/>
    <xf numFmtId="0" fontId="22" fillId="0" borderId="0"/>
    <xf numFmtId="0" fontId="37" fillId="0" borderId="0"/>
    <xf numFmtId="0" fontId="29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41" fillId="0" borderId="0">
      <alignment vertical="center"/>
    </xf>
    <xf numFmtId="0" fontId="22" fillId="0" borderId="0"/>
    <xf numFmtId="0" fontId="29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6" fillId="0" borderId="0">
      <alignment vertical="center"/>
    </xf>
    <xf numFmtId="0" fontId="5" fillId="0" borderId="0">
      <alignment vertical="center"/>
    </xf>
    <xf numFmtId="49" fontId="124" fillId="0" borderId="27">
      <alignment horizontal="center" vertical="center"/>
    </xf>
    <xf numFmtId="0" fontId="125" fillId="0" borderId="0"/>
    <xf numFmtId="0" fontId="125" fillId="0" borderId="0"/>
    <xf numFmtId="0" fontId="22" fillId="60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22" fillId="63" borderId="0" applyNumberFormat="0" applyBorder="0" applyAlignment="0" applyProtection="0">
      <alignment vertical="center"/>
    </xf>
    <xf numFmtId="0" fontId="22" fillId="64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7" borderId="0" applyNumberFormat="0" applyBorder="0" applyAlignment="0" applyProtection="0">
      <alignment vertical="center"/>
    </xf>
    <xf numFmtId="0" fontId="22" fillId="68" borderId="0" applyNumberFormat="0" applyBorder="0" applyAlignment="0" applyProtection="0">
      <alignment vertical="center"/>
    </xf>
    <xf numFmtId="0" fontId="22" fillId="63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22" fillId="69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4" fillId="71" borderId="0" applyNumberFormat="0" applyBorder="0" applyAlignment="0" applyProtection="0">
      <alignment vertical="center"/>
    </xf>
    <xf numFmtId="0" fontId="44" fillId="72" borderId="0" applyNumberFormat="0" applyBorder="0" applyAlignment="0" applyProtection="0">
      <alignment vertical="center"/>
    </xf>
    <xf numFmtId="0" fontId="44" fillId="73" borderId="0" applyNumberFormat="0" applyBorder="0" applyAlignment="0" applyProtection="0">
      <alignment vertical="center"/>
    </xf>
    <xf numFmtId="0" fontId="126" fillId="0" borderId="0"/>
    <xf numFmtId="0" fontId="127" fillId="0" borderId="0" applyFill="0" applyBorder="0" applyAlignment="0" applyProtection="0"/>
    <xf numFmtId="2" fontId="127" fillId="0" borderId="0" applyFill="0" applyBorder="0" applyAlignment="0" applyProtection="0"/>
    <xf numFmtId="38" fontId="128" fillId="54" borderId="0" applyNumberFormat="0" applyBorder="0" applyAlignment="0" applyProtection="0"/>
    <xf numFmtId="0" fontId="129" fillId="0" borderId="30" applyNumberFormat="0" applyAlignment="0" applyProtection="0">
      <alignment horizontal="left" vertical="center"/>
    </xf>
    <xf numFmtId="0" fontId="129" fillId="0" borderId="23">
      <alignment horizontal="left" vertical="center"/>
    </xf>
    <xf numFmtId="0" fontId="13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0" fontId="128" fillId="56" borderId="34" applyNumberFormat="0" applyBorder="0" applyAlignment="0" applyProtection="0"/>
    <xf numFmtId="10" fontId="131" fillId="0" borderId="0" applyFont="0" applyFill="0" applyBorder="0" applyAlignment="0" applyProtection="0"/>
    <xf numFmtId="0" fontId="127" fillId="0" borderId="39" applyNumberFormat="0" applyFill="0" applyAlignment="0" applyProtection="0"/>
    <xf numFmtId="0" fontId="44" fillId="74" borderId="0" applyNumberFormat="0" applyBorder="0" applyAlignment="0" applyProtection="0">
      <alignment vertical="center"/>
    </xf>
    <xf numFmtId="0" fontId="44" fillId="75" borderId="0" applyNumberFormat="0" applyBorder="0" applyAlignment="0" applyProtection="0">
      <alignment vertical="center"/>
    </xf>
    <xf numFmtId="0" fontId="44" fillId="76" borderId="0" applyNumberFormat="0" applyBorder="0" applyAlignment="0" applyProtection="0">
      <alignment vertical="center"/>
    </xf>
    <xf numFmtId="0" fontId="44" fillId="71" borderId="0" applyNumberFormat="0" applyBorder="0" applyAlignment="0" applyProtection="0">
      <alignment vertical="center"/>
    </xf>
    <xf numFmtId="0" fontId="44" fillId="72" borderId="0" applyNumberFormat="0" applyBorder="0" applyAlignment="0" applyProtection="0">
      <alignment vertical="center"/>
    </xf>
    <xf numFmtId="0" fontId="44" fillId="77" borderId="0" applyNumberFormat="0" applyBorder="0" applyAlignment="0" applyProtection="0">
      <alignment vertical="center"/>
    </xf>
    <xf numFmtId="0" fontId="77" fillId="54" borderId="28" applyNumberFormat="0" applyAlignment="0" applyProtection="0">
      <alignment vertical="center"/>
    </xf>
    <xf numFmtId="0" fontId="81" fillId="61" borderId="0" applyNumberFormat="0" applyBorder="0" applyAlignment="0" applyProtection="0">
      <alignment vertical="center"/>
    </xf>
    <xf numFmtId="0" fontId="22" fillId="56" borderId="37" applyNumberFormat="0" applyFont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95" fillId="79" borderId="29" applyNumberFormat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center"/>
    </xf>
    <xf numFmtId="0" fontId="131" fillId="0" borderId="0"/>
    <xf numFmtId="0" fontId="106" fillId="65" borderId="28" applyNumberFormat="0" applyAlignment="0" applyProtection="0">
      <alignment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119" fillId="62" borderId="0" applyNumberFormat="0" applyBorder="0" applyAlignment="0" applyProtection="0">
      <alignment vertical="center"/>
    </xf>
    <xf numFmtId="0" fontId="125" fillId="0" borderId="0"/>
    <xf numFmtId="0" fontId="122" fillId="54" borderId="3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2" fillId="0" borderId="0"/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41" fillId="0" borderId="0">
      <alignment vertical="top"/>
    </xf>
    <xf numFmtId="0" fontId="5" fillId="0" borderId="0">
      <alignment vertical="center"/>
    </xf>
    <xf numFmtId="0" fontId="57" fillId="0" borderId="23">
      <alignment horizontal="left" vertical="center"/>
    </xf>
    <xf numFmtId="0" fontId="29" fillId="0" borderId="0"/>
    <xf numFmtId="0" fontId="22" fillId="0" borderId="0">
      <alignment vertical="center"/>
    </xf>
    <xf numFmtId="0" fontId="22" fillId="0" borderId="0"/>
    <xf numFmtId="0" fontId="29" fillId="0" borderId="0"/>
    <xf numFmtId="0" fontId="133" fillId="0" borderId="0"/>
    <xf numFmtId="0" fontId="4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4" fillId="0" borderId="0"/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36" fillId="0" borderId="0" applyProtection="0"/>
    <xf numFmtId="179" fontId="36" fillId="0" borderId="0" applyFont="0" applyFill="0" applyBorder="0" applyAlignment="0" applyProtection="0"/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86" fillId="0" borderId="0" applyFont="0" applyFill="0" applyBorder="0" applyAlignment="0" applyProtection="0"/>
    <xf numFmtId="0" fontId="29" fillId="0" borderId="0"/>
    <xf numFmtId="0" fontId="86" fillId="0" borderId="0"/>
    <xf numFmtId="43" fontId="38" fillId="0" borderId="0" applyFont="0" applyFill="0" applyBorder="0" applyAlignment="0" applyProtection="0">
      <alignment vertical="center"/>
    </xf>
    <xf numFmtId="0" fontId="37" fillId="0" borderId="0"/>
    <xf numFmtId="0" fontId="41" fillId="0" borderId="0">
      <alignment vertical="center"/>
    </xf>
    <xf numFmtId="0" fontId="134" fillId="0" borderId="0"/>
    <xf numFmtId="0" fontId="135" fillId="0" borderId="0"/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38" fillId="62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38" fillId="65" borderId="0" applyNumberFormat="0" applyBorder="0" applyAlignment="0" applyProtection="0">
      <alignment vertical="center"/>
    </xf>
    <xf numFmtId="0" fontId="38" fillId="66" borderId="0" applyNumberFormat="0" applyBorder="0" applyAlignment="0" applyProtection="0">
      <alignment vertical="center"/>
    </xf>
    <xf numFmtId="0" fontId="38" fillId="67" borderId="0" applyNumberFormat="0" applyBorder="0" applyAlignment="0" applyProtection="0">
      <alignment vertical="center"/>
    </xf>
    <xf numFmtId="0" fontId="38" fillId="68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6" borderId="0" applyNumberFormat="0" applyBorder="0" applyAlignment="0" applyProtection="0">
      <alignment vertical="center"/>
    </xf>
    <xf numFmtId="0" fontId="38" fillId="69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67" borderId="0" applyNumberFormat="0" applyBorder="0" applyAlignment="0" applyProtection="0">
      <alignment vertical="center"/>
    </xf>
    <xf numFmtId="0" fontId="42" fillId="68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2" fillId="73" borderId="0" applyNumberFormat="0" applyBorder="0" applyAlignment="0" applyProtection="0">
      <alignment vertical="center"/>
    </xf>
    <xf numFmtId="0" fontId="42" fillId="74" borderId="0" applyNumberFormat="0" applyBorder="0" applyAlignment="0" applyProtection="0">
      <alignment vertical="center"/>
    </xf>
    <xf numFmtId="0" fontId="42" fillId="75" borderId="0" applyNumberFormat="0" applyBorder="0" applyAlignment="0" applyProtection="0">
      <alignment vertical="center"/>
    </xf>
    <xf numFmtId="0" fontId="42" fillId="76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2" fillId="77" borderId="0" applyNumberFormat="0" applyBorder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7" fillId="61" borderId="0" applyNumberFormat="0" applyBorder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9" fontId="135" fillId="0" borderId="0" applyFont="0" applyFill="0" applyBorder="0" applyAlignment="0" applyProtection="0"/>
    <xf numFmtId="0" fontId="65" fillId="78" borderId="0" applyNumberFormat="0" applyBorder="0" applyAlignment="0" applyProtection="0">
      <alignment vertical="center"/>
    </xf>
    <xf numFmtId="0" fontId="50" fillId="79" borderId="29" applyNumberFormat="0" applyAlignment="0" applyProtection="0">
      <alignment vertical="center"/>
    </xf>
    <xf numFmtId="41" fontId="135" fillId="0" borderId="0" applyFont="0" applyFill="0" applyBorder="0" applyAlignment="0" applyProtection="0"/>
    <xf numFmtId="0" fontId="62" fillId="65" borderId="28" applyNumberFormat="0" applyAlignment="0" applyProtection="0">
      <alignment vertical="center"/>
    </xf>
    <xf numFmtId="0" fontId="54" fillId="62" borderId="0" applyNumberFormat="0" applyBorder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134" fillId="0" borderId="0"/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1" fillId="0" borderId="0">
      <alignment vertical="center"/>
    </xf>
    <xf numFmtId="0" fontId="48" fillId="54" borderId="28" applyNumberForma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9" fontId="22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0" fontId="29" fillId="0" borderId="0"/>
    <xf numFmtId="0" fontId="36" fillId="0" borderId="0"/>
    <xf numFmtId="0" fontId="86" fillId="0" borderId="0"/>
    <xf numFmtId="0" fontId="37" fillId="0" borderId="0"/>
    <xf numFmtId="43" fontId="38" fillId="0" borderId="0" applyFont="0" applyFill="0" applyBorder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135" fillId="56" borderId="37" applyNumberFormat="0" applyFont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50" fillId="53" borderId="29" applyNumberFormat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3" fillId="0" borderId="35" applyNumberFormat="0" applyFill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38" fillId="58" borderId="37" applyNumberFormat="0" applyFon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65" fillId="57" borderId="0" applyNumberFormat="0" applyBorder="0" applyAlignment="0" applyProtection="0">
      <alignment vertical="center"/>
    </xf>
    <xf numFmtId="0" fontId="131" fillId="0" borderId="0"/>
    <xf numFmtId="49" fontId="124" fillId="0" borderId="27">
      <alignment horizontal="center" vertical="center"/>
    </xf>
    <xf numFmtId="49" fontId="124" fillId="0" borderId="27">
      <alignment horizontal="center" vertical="center"/>
    </xf>
    <xf numFmtId="0" fontId="126" fillId="0" borderId="0"/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38" fillId="62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38" fillId="65" borderId="0" applyNumberFormat="0" applyBorder="0" applyAlignment="0" applyProtection="0">
      <alignment vertical="center"/>
    </xf>
    <xf numFmtId="0" fontId="38" fillId="66" borderId="0" applyNumberFormat="0" applyBorder="0" applyAlignment="0" applyProtection="0">
      <alignment vertical="center"/>
    </xf>
    <xf numFmtId="0" fontId="38" fillId="67" borderId="0" applyNumberFormat="0" applyBorder="0" applyAlignment="0" applyProtection="0">
      <alignment vertical="center"/>
    </xf>
    <xf numFmtId="0" fontId="38" fillId="68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38" fillId="66" borderId="0" applyNumberFormat="0" applyBorder="0" applyAlignment="0" applyProtection="0">
      <alignment vertical="center"/>
    </xf>
    <xf numFmtId="0" fontId="38" fillId="69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67" borderId="0" applyNumberFormat="0" applyBorder="0" applyAlignment="0" applyProtection="0">
      <alignment vertical="center"/>
    </xf>
    <xf numFmtId="0" fontId="42" fillId="68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2" fillId="73" borderId="0" applyNumberFormat="0" applyBorder="0" applyAlignment="0" applyProtection="0">
      <alignment vertical="center"/>
    </xf>
    <xf numFmtId="0" fontId="42" fillId="74" borderId="0" applyNumberFormat="0" applyBorder="0" applyAlignment="0" applyProtection="0">
      <alignment vertical="center"/>
    </xf>
    <xf numFmtId="0" fontId="42" fillId="75" borderId="0" applyNumberFormat="0" applyBorder="0" applyAlignment="0" applyProtection="0">
      <alignment vertical="center"/>
    </xf>
    <xf numFmtId="0" fontId="42" fillId="76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2" fillId="77" borderId="0" applyNumberFormat="0" applyBorder="0" applyAlignment="0" applyProtection="0">
      <alignment vertical="center"/>
    </xf>
    <xf numFmtId="0" fontId="48" fillId="54" borderId="28" applyNumberFormat="0" applyAlignment="0" applyProtection="0">
      <alignment vertical="center"/>
    </xf>
    <xf numFmtId="196" fontId="125" fillId="0" borderId="0"/>
    <xf numFmtId="196" fontId="125" fillId="0" borderId="0"/>
    <xf numFmtId="196" fontId="125" fillId="0" borderId="0"/>
    <xf numFmtId="196" fontId="125" fillId="0" borderId="0"/>
    <xf numFmtId="196" fontId="125" fillId="0" borderId="0"/>
    <xf numFmtId="196" fontId="125" fillId="0" borderId="0"/>
    <xf numFmtId="196" fontId="125" fillId="0" borderId="0"/>
    <xf numFmtId="196" fontId="125" fillId="0" borderId="0"/>
    <xf numFmtId="196" fontId="125" fillId="0" borderId="0"/>
    <xf numFmtId="196" fontId="125" fillId="0" borderId="0"/>
    <xf numFmtId="196" fontId="125" fillId="0" borderId="0"/>
    <xf numFmtId="0" fontId="47" fillId="61" borderId="0" applyNumberFormat="0" applyBorder="0" applyAlignment="0" applyProtection="0">
      <alignment vertical="center"/>
    </xf>
    <xf numFmtId="0" fontId="22" fillId="56" borderId="37" applyNumberFormat="0" applyFont="0" applyAlignment="0" applyProtection="0">
      <alignment vertical="center"/>
    </xf>
    <xf numFmtId="0" fontId="65" fillId="78" borderId="0" applyNumberFormat="0" applyBorder="0" applyAlignment="0" applyProtection="0">
      <alignment vertical="center"/>
    </xf>
    <xf numFmtId="0" fontId="50" fillId="79" borderId="29" applyNumberFormat="0" applyAlignment="0" applyProtection="0">
      <alignment vertical="center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62" fillId="65" borderId="28" applyNumberFormat="0" applyAlignment="0" applyProtection="0">
      <alignment vertical="center"/>
    </xf>
    <xf numFmtId="0" fontId="54" fillId="62" borderId="0" applyNumberFormat="0" applyBorder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125" fillId="0" borderId="0"/>
    <xf numFmtId="0" fontId="22" fillId="0" borderId="0"/>
    <xf numFmtId="0" fontId="41" fillId="0" borderId="0">
      <alignment vertical="center"/>
    </xf>
    <xf numFmtId="0" fontId="38" fillId="0" borderId="0">
      <alignment vertical="center"/>
    </xf>
    <xf numFmtId="0" fontId="57" fillId="0" borderId="42">
      <alignment horizontal="left" vertical="center"/>
    </xf>
    <xf numFmtId="10" fontId="55" fillId="56" borderId="34" applyNumberFormat="0" applyBorder="0" applyAlignment="0" applyProtection="0"/>
    <xf numFmtId="0" fontId="48" fillId="52" borderId="28" applyNumberForma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41" fontId="13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0" fontId="36" fillId="0" borderId="0"/>
    <xf numFmtId="0" fontId="129" fillId="0" borderId="42">
      <alignment horizontal="left" vertical="center"/>
    </xf>
    <xf numFmtId="10" fontId="128" fillId="56" borderId="34" applyNumberFormat="0" applyBorder="0" applyAlignment="0" applyProtection="0"/>
    <xf numFmtId="0" fontId="48" fillId="54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22" fillId="56" borderId="37" applyNumberFormat="0" applyFont="0" applyAlignment="0" applyProtection="0">
      <alignment vertical="center"/>
    </xf>
    <xf numFmtId="0" fontId="38" fillId="58" borderId="37" applyNumberFormat="0" applyFon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134" fillId="0" borderId="0"/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58" borderId="37" applyNumberFormat="0" applyFont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57" fillId="0" borderId="42">
      <alignment horizontal="left" vertical="center"/>
    </xf>
    <xf numFmtId="0" fontId="62" fillId="39" borderId="28" applyNumberFormat="0" applyAlignment="0" applyProtection="0">
      <alignment vertical="center"/>
    </xf>
    <xf numFmtId="0" fontId="57" fillId="0" borderId="42">
      <alignment horizontal="left" vertical="center"/>
    </xf>
    <xf numFmtId="0" fontId="22" fillId="58" borderId="37" applyNumberFormat="0" applyFont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71" fillId="0" borderId="40" applyNumberFormat="0" applyFill="0" applyAlignment="0" applyProtection="0">
      <alignment vertical="center"/>
    </xf>
    <xf numFmtId="0" fontId="57" fillId="0" borderId="42">
      <alignment horizontal="left" vertical="center"/>
    </xf>
    <xf numFmtId="0" fontId="71" fillId="0" borderId="40" applyNumberFormat="0" applyFill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22" fillId="0" borderId="0"/>
    <xf numFmtId="0" fontId="22" fillId="58" borderId="37" applyNumberFormat="0" applyFont="0" applyAlignment="0" applyProtection="0">
      <alignment vertical="center"/>
    </xf>
    <xf numFmtId="10" fontId="55" fillId="56" borderId="34" applyNumberFormat="0" applyBorder="0" applyAlignment="0" applyProtection="0"/>
    <xf numFmtId="0" fontId="48" fillId="52" borderId="28" applyNumberForma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57" fillId="0" borderId="42">
      <alignment horizontal="left"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2" fillId="39" borderId="28" applyNumberFormat="0" applyAlignment="0" applyProtection="0">
      <alignment vertical="center"/>
    </xf>
    <xf numFmtId="0" fontId="57" fillId="0" borderId="42">
      <alignment horizontal="left" vertical="center"/>
    </xf>
    <xf numFmtId="0" fontId="62" fillId="39" borderId="28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134" fillId="0" borderId="0"/>
    <xf numFmtId="0" fontId="5" fillId="0" borderId="0">
      <alignment vertical="center"/>
    </xf>
    <xf numFmtId="0" fontId="66" fillId="52" borderId="38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41" fontId="13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57" fillId="0" borderId="42">
      <alignment horizontal="left" vertical="center"/>
    </xf>
    <xf numFmtId="0" fontId="48" fillId="52" borderId="28" applyNumberFormat="0" applyAlignment="0" applyProtection="0">
      <alignment vertical="center"/>
    </xf>
    <xf numFmtId="0" fontId="57" fillId="0" borderId="42">
      <alignment horizontal="left"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1" fillId="0" borderId="40" applyNumberFormat="0" applyFill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57" fillId="0" borderId="42">
      <alignment horizontal="left" vertical="center"/>
    </xf>
    <xf numFmtId="0" fontId="62" fillId="39" borderId="28" applyNumberFormat="0" applyAlignment="0" applyProtection="0">
      <alignment vertical="center"/>
    </xf>
    <xf numFmtId="0" fontId="57" fillId="0" borderId="42">
      <alignment horizontal="left" vertical="center"/>
    </xf>
    <xf numFmtId="0" fontId="22" fillId="58" borderId="37" applyNumberFormat="0" applyFon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57" fillId="0" borderId="42">
      <alignment horizontal="left" vertical="center"/>
    </xf>
    <xf numFmtId="0" fontId="71" fillId="0" borderId="40" applyNumberFormat="0" applyFill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8" fillId="52" borderId="2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58" borderId="37" applyNumberFormat="0" applyFont="0" applyAlignment="0" applyProtection="0">
      <alignment vertical="center"/>
    </xf>
    <xf numFmtId="0" fontId="57" fillId="0" borderId="42">
      <alignment horizontal="left"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38" fillId="0" borderId="0">
      <alignment vertical="center"/>
    </xf>
    <xf numFmtId="0" fontId="139" fillId="37" borderId="0" applyNumberFormat="0" applyBorder="0" applyAlignment="0" applyProtection="0">
      <alignment vertical="center"/>
    </xf>
    <xf numFmtId="0" fontId="38" fillId="0" borderId="0">
      <alignment vertical="center"/>
    </xf>
    <xf numFmtId="196" fontId="36" fillId="0" borderId="0"/>
    <xf numFmtId="0" fontId="22" fillId="0" borderId="0"/>
    <xf numFmtId="41" fontId="22" fillId="0" borderId="0" applyFont="0" applyFill="0" applyBorder="0" applyAlignment="0" applyProtection="0"/>
    <xf numFmtId="0" fontId="22" fillId="0" borderId="0"/>
    <xf numFmtId="0" fontId="140" fillId="4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140" fillId="45" borderId="0" applyNumberFormat="0" applyBorder="0" applyAlignment="0" applyProtection="0">
      <alignment vertical="center"/>
    </xf>
    <xf numFmtId="0" fontId="140" fillId="41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40" fillId="44" borderId="0" applyNumberFormat="0" applyBorder="0" applyAlignment="0" applyProtection="0">
      <alignment vertical="center"/>
    </xf>
    <xf numFmtId="0" fontId="139" fillId="4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44" fillId="57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53" fillId="36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49" fillId="39" borderId="28" applyNumberFormat="0" applyAlignment="0" applyProtection="0">
      <alignment vertical="center"/>
    </xf>
    <xf numFmtId="0" fontId="38" fillId="0" borderId="0">
      <alignment vertical="center"/>
    </xf>
    <xf numFmtId="0" fontId="150" fillId="0" borderId="31" applyNumberFormat="0" applyFill="0" applyAlignment="0" applyProtection="0">
      <alignment vertical="center"/>
    </xf>
    <xf numFmtId="0" fontId="38" fillId="0" borderId="0">
      <alignment vertical="center"/>
    </xf>
    <xf numFmtId="0" fontId="22" fillId="0" borderId="0"/>
    <xf numFmtId="0" fontId="22" fillId="0" borderId="0"/>
    <xf numFmtId="0" fontId="157" fillId="0" borderId="0" applyFon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196" fontId="36" fillId="0" borderId="0"/>
    <xf numFmtId="0" fontId="152" fillId="0" borderId="0" applyNumberFormat="0" applyFill="0" applyBorder="0" applyAlignment="0" applyProtection="0">
      <alignment vertical="center"/>
    </xf>
    <xf numFmtId="0" fontId="22" fillId="0" borderId="0"/>
    <xf numFmtId="0" fontId="38" fillId="0" borderId="0">
      <alignment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38" fillId="0" borderId="0">
      <alignment vertical="center"/>
    </xf>
    <xf numFmtId="0" fontId="140" fillId="46" borderId="0" applyNumberFormat="0" applyBorder="0" applyAlignment="0" applyProtection="0">
      <alignment vertical="center"/>
    </xf>
    <xf numFmtId="0" fontId="154" fillId="52" borderId="38" applyNumberFormat="0" applyAlignment="0" applyProtection="0">
      <alignment vertical="center"/>
    </xf>
    <xf numFmtId="196" fontId="36" fillId="0" borderId="0"/>
    <xf numFmtId="0" fontId="48" fillId="52" borderId="28" applyNumberFormat="0" applyAlignment="0" applyProtection="0">
      <alignment vertical="center"/>
    </xf>
    <xf numFmtId="0" fontId="139" fillId="40" borderId="0" applyNumberFormat="0" applyBorder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140" fillId="50" borderId="0" applyNumberFormat="0" applyBorder="0" applyAlignment="0" applyProtection="0">
      <alignment vertical="center"/>
    </xf>
    <xf numFmtId="196" fontId="36" fillId="0" borderId="0"/>
    <xf numFmtId="0" fontId="22" fillId="0" borderId="0"/>
    <xf numFmtId="0" fontId="38" fillId="0" borderId="0">
      <alignment vertical="center"/>
    </xf>
    <xf numFmtId="0" fontId="71" fillId="0" borderId="40" applyNumberFormat="0" applyFill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2" fontId="37" fillId="0" borderId="0" applyFont="0" applyFill="0" applyBorder="0" applyAlignment="0" applyProtection="0"/>
    <xf numFmtId="0" fontId="66" fillId="52" borderId="38" applyNumberFormat="0" applyAlignment="0" applyProtection="0">
      <alignment vertical="center"/>
    </xf>
    <xf numFmtId="0" fontId="38" fillId="0" borderId="0">
      <alignment vertical="center"/>
    </xf>
    <xf numFmtId="0" fontId="37" fillId="0" borderId="43" applyNumberFormat="0" applyFont="0" applyFill="0" applyAlignment="0" applyProtection="0"/>
    <xf numFmtId="0" fontId="155" fillId="0" borderId="0">
      <alignment vertical="center"/>
    </xf>
    <xf numFmtId="0" fontId="22" fillId="0" borderId="0"/>
    <xf numFmtId="0" fontId="22" fillId="0" borderId="0"/>
    <xf numFmtId="0" fontId="155" fillId="0" borderId="0">
      <alignment vertical="center"/>
    </xf>
    <xf numFmtId="0" fontId="38" fillId="0" borderId="0">
      <alignment vertical="center"/>
    </xf>
    <xf numFmtId="0" fontId="140" fillId="49" borderId="0" applyNumberFormat="0" applyBorder="0" applyAlignment="0" applyProtection="0">
      <alignment vertical="center"/>
    </xf>
    <xf numFmtId="0" fontId="137" fillId="0" borderId="0"/>
    <xf numFmtId="0" fontId="22" fillId="0" borderId="0"/>
    <xf numFmtId="0" fontId="22" fillId="0" borderId="0"/>
    <xf numFmtId="0" fontId="137" fillId="0" borderId="0"/>
    <xf numFmtId="0" fontId="155" fillId="0" borderId="0">
      <alignment vertical="center"/>
    </xf>
    <xf numFmtId="0" fontId="38" fillId="0" borderId="0">
      <alignment vertical="center"/>
    </xf>
    <xf numFmtId="0" fontId="158" fillId="0" borderId="0" applyFont="0" applyFill="0" applyBorder="0" applyAlignment="0" applyProtection="0"/>
    <xf numFmtId="0" fontId="139" fillId="41" borderId="0" applyNumberFormat="0" applyBorder="0" applyAlignment="0" applyProtection="0">
      <alignment vertical="center"/>
    </xf>
    <xf numFmtId="0" fontId="143" fillId="35" borderId="0" applyNumberFormat="0" applyBorder="0" applyAlignment="0" applyProtection="0">
      <alignment vertical="center"/>
    </xf>
    <xf numFmtId="0" fontId="22" fillId="0" borderId="0"/>
    <xf numFmtId="0" fontId="140" fillId="42" borderId="0" applyNumberFormat="0" applyBorder="0" applyAlignment="0" applyProtection="0">
      <alignment vertical="center"/>
    </xf>
    <xf numFmtId="0" fontId="140" fillId="45" borderId="0" applyNumberFormat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39" fillId="40" borderId="0" applyNumberFormat="0" applyBorder="0" applyAlignment="0" applyProtection="0">
      <alignment vertical="center"/>
    </xf>
    <xf numFmtId="49" fontId="38" fillId="0" borderId="0">
      <alignment vertical="center"/>
    </xf>
    <xf numFmtId="0" fontId="22" fillId="0" borderId="0"/>
    <xf numFmtId="0" fontId="22" fillId="0" borderId="0"/>
    <xf numFmtId="0" fontId="152" fillId="0" borderId="33" applyNumberFormat="0" applyFill="0" applyAlignment="0" applyProtection="0">
      <alignment vertical="center"/>
    </xf>
    <xf numFmtId="0" fontId="148" fillId="0" borderId="40" applyNumberFormat="0" applyFill="0" applyAlignment="0" applyProtection="0">
      <alignment vertical="center"/>
    </xf>
    <xf numFmtId="0" fontId="147" fillId="0" borderId="35" applyNumberFormat="0" applyFill="0" applyAlignment="0" applyProtection="0">
      <alignment vertical="center"/>
    </xf>
    <xf numFmtId="196" fontId="36" fillId="0" borderId="0"/>
    <xf numFmtId="196" fontId="36" fillId="0" borderId="0"/>
    <xf numFmtId="196" fontId="36" fillId="0" borderId="0"/>
    <xf numFmtId="197" fontId="22" fillId="0" borderId="0" applyFon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57" fillId="0" borderId="42">
      <alignment horizontal="left" vertical="center"/>
    </xf>
    <xf numFmtId="0" fontId="22" fillId="0" borderId="0"/>
    <xf numFmtId="0" fontId="35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8" fillId="0" borderId="0">
      <alignment vertical="center"/>
    </xf>
    <xf numFmtId="0" fontId="136" fillId="0" borderId="0">
      <alignment vertical="center"/>
    </xf>
    <xf numFmtId="0" fontId="139" fillId="42" borderId="0" applyNumberFormat="0" applyBorder="0" applyAlignment="0" applyProtection="0">
      <alignment vertical="center"/>
    </xf>
    <xf numFmtId="0" fontId="22" fillId="0" borderId="0"/>
    <xf numFmtId="0" fontId="139" fillId="38" borderId="0" applyNumberFormat="0" applyBorder="0" applyAlignment="0" applyProtection="0">
      <alignment vertical="center"/>
    </xf>
    <xf numFmtId="0" fontId="140" fillId="47" borderId="0" applyNumberFormat="0" applyBorder="0" applyAlignment="0" applyProtection="0">
      <alignment vertical="center"/>
    </xf>
    <xf numFmtId="0" fontId="38" fillId="0" borderId="0">
      <alignment vertical="center"/>
    </xf>
    <xf numFmtId="0" fontId="157" fillId="0" borderId="0" applyFont="0" applyFill="0" applyBorder="0" applyAlignment="0" applyProtection="0"/>
    <xf numFmtId="0" fontId="22" fillId="0" borderId="0"/>
    <xf numFmtId="0" fontId="139" fillId="36" borderId="0" applyNumberFormat="0" applyBorder="0" applyAlignment="0" applyProtection="0">
      <alignment vertical="center"/>
    </xf>
    <xf numFmtId="49" fontId="38" fillId="0" borderId="0">
      <alignment vertical="center"/>
    </xf>
    <xf numFmtId="0" fontId="22" fillId="58" borderId="37" applyNumberFormat="0" applyFont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57" fillId="0" borderId="42">
      <alignment horizontal="left" vertical="center"/>
    </xf>
    <xf numFmtId="0" fontId="62" fillId="39" borderId="28" applyNumberFormat="0" applyAlignment="0" applyProtection="0">
      <alignment vertical="center"/>
    </xf>
    <xf numFmtId="0" fontId="57" fillId="0" borderId="42">
      <alignment horizontal="left" vertical="center"/>
    </xf>
    <xf numFmtId="0" fontId="22" fillId="58" borderId="37" applyNumberFormat="0" applyFont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38" fillId="0" borderId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55" fillId="0" borderId="0">
      <alignment vertical="center"/>
    </xf>
    <xf numFmtId="0" fontId="155" fillId="0" borderId="0">
      <alignment vertical="center"/>
    </xf>
    <xf numFmtId="0" fontId="22" fillId="0" borderId="0"/>
    <xf numFmtId="0" fontId="35" fillId="0" borderId="0" applyFont="0" applyFill="0" applyBorder="0" applyAlignment="0" applyProtection="0"/>
    <xf numFmtId="0" fontId="139" fillId="39" borderId="0" applyNumberFormat="0" applyBorder="0" applyAlignment="0" applyProtection="0">
      <alignment vertical="center"/>
    </xf>
    <xf numFmtId="0" fontId="22" fillId="0" borderId="0"/>
    <xf numFmtId="0" fontId="38" fillId="0" borderId="0">
      <alignment vertical="center"/>
    </xf>
    <xf numFmtId="0" fontId="71" fillId="0" borderId="40" applyNumberFormat="0" applyFill="0" applyAlignment="0" applyProtection="0">
      <alignment vertical="center"/>
    </xf>
    <xf numFmtId="0" fontId="57" fillId="0" borderId="42">
      <alignment horizontal="left" vertical="center"/>
    </xf>
    <xf numFmtId="0" fontId="71" fillId="0" borderId="40" applyNumberFormat="0" applyFill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139" fillId="37" borderId="0" applyNumberFormat="0" applyBorder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140" fillId="51" borderId="0" applyNumberFormat="0" applyBorder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158" fillId="0" borderId="0" applyFont="0" applyFill="0" applyBorder="0" applyAlignment="0" applyProtection="0"/>
    <xf numFmtId="0" fontId="22" fillId="0" borderId="0"/>
    <xf numFmtId="0" fontId="38" fillId="0" borderId="0">
      <alignment vertical="center"/>
    </xf>
    <xf numFmtId="0" fontId="38" fillId="0" borderId="0">
      <alignment vertical="center"/>
    </xf>
    <xf numFmtId="0" fontId="139" fillId="35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22" fillId="0" borderId="0"/>
    <xf numFmtId="0" fontId="158" fillId="0" borderId="0" applyFon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62" fillId="39" borderId="28" applyNumberFormat="0" applyAlignment="0" applyProtection="0">
      <alignment vertical="center"/>
    </xf>
    <xf numFmtId="0" fontId="57" fillId="0" borderId="42">
      <alignment horizontal="left" vertical="center"/>
    </xf>
    <xf numFmtId="0" fontId="131" fillId="0" borderId="0"/>
    <xf numFmtId="0" fontId="22" fillId="0" borderId="0"/>
    <xf numFmtId="0" fontId="38" fillId="0" borderId="0">
      <alignment vertical="center"/>
    </xf>
    <xf numFmtId="0" fontId="38" fillId="0" borderId="0">
      <alignment vertical="center"/>
    </xf>
    <xf numFmtId="0" fontId="138" fillId="0" borderId="0"/>
    <xf numFmtId="0" fontId="22" fillId="0" borderId="0"/>
    <xf numFmtId="0" fontId="38" fillId="0" borderId="0">
      <alignment vertical="center"/>
    </xf>
    <xf numFmtId="0" fontId="155" fillId="0" borderId="0">
      <alignment vertical="center"/>
    </xf>
    <xf numFmtId="0" fontId="22" fillId="0" borderId="0"/>
    <xf numFmtId="0" fontId="142" fillId="52" borderId="28" applyNumberFormat="0" applyAlignment="0" applyProtection="0">
      <alignment vertical="center"/>
    </xf>
    <xf numFmtId="196" fontId="36" fillId="0" borderId="0"/>
    <xf numFmtId="0" fontId="57" fillId="0" borderId="42">
      <alignment horizontal="left" vertical="center"/>
    </xf>
    <xf numFmtId="0" fontId="140" fillId="46" borderId="0" applyNumberFormat="0" applyBorder="0" applyAlignment="0" applyProtection="0">
      <alignment vertical="center"/>
    </xf>
    <xf numFmtId="0" fontId="37" fillId="0" borderId="0" applyFont="0" applyFill="0" applyBorder="0" applyAlignment="0" applyProtection="0"/>
    <xf numFmtId="0" fontId="38" fillId="0" borderId="0">
      <alignment vertical="center"/>
    </xf>
    <xf numFmtId="0" fontId="155" fillId="0" borderId="0">
      <alignment vertical="center"/>
    </xf>
    <xf numFmtId="0" fontId="38" fillId="0" borderId="0">
      <alignment vertical="center"/>
    </xf>
    <xf numFmtId="196" fontId="36" fillId="0" borderId="0"/>
    <xf numFmtId="196" fontId="36" fillId="0" borderId="0"/>
    <xf numFmtId="0" fontId="137" fillId="0" borderId="0"/>
    <xf numFmtId="0" fontId="38" fillId="0" borderId="0">
      <alignment vertical="center"/>
    </xf>
    <xf numFmtId="0" fontId="38" fillId="0" borderId="0">
      <alignment vertical="center"/>
    </xf>
    <xf numFmtId="0" fontId="146" fillId="53" borderId="29" applyNumberFormat="0" applyAlignment="0" applyProtection="0">
      <alignment vertical="center"/>
    </xf>
    <xf numFmtId="49" fontId="38" fillId="0" borderId="0">
      <alignment vertical="center"/>
    </xf>
    <xf numFmtId="0" fontId="159" fillId="0" borderId="0"/>
    <xf numFmtId="0" fontId="139" fillId="34" borderId="0" applyNumberFormat="0" applyBorder="0" applyAlignment="0" applyProtection="0">
      <alignment vertical="center"/>
    </xf>
    <xf numFmtId="0" fontId="38" fillId="0" borderId="0">
      <alignment vertical="center"/>
    </xf>
    <xf numFmtId="0" fontId="22" fillId="0" borderId="0"/>
    <xf numFmtId="0" fontId="151" fillId="0" borderId="32" applyNumberFormat="0" applyFill="0" applyAlignment="0" applyProtection="0">
      <alignment vertical="center"/>
    </xf>
    <xf numFmtId="196" fontId="36" fillId="0" borderId="0"/>
    <xf numFmtId="0" fontId="38" fillId="0" borderId="0">
      <alignment vertical="center"/>
    </xf>
    <xf numFmtId="0" fontId="22" fillId="0" borderId="0"/>
    <xf numFmtId="3" fontId="37" fillId="0" borderId="0" applyFont="0" applyFill="0" applyBorder="0" applyAlignment="0" applyProtection="0"/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10" fontId="55" fillId="56" borderId="34" applyNumberFormat="0" applyBorder="0" applyAlignment="0" applyProtection="0"/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142" fillId="52" borderId="28" applyNumberForma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37" fillId="0" borderId="43" applyNumberFormat="0" applyFont="0" applyFill="0" applyAlignment="0" applyProtection="0"/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148" fillId="0" borderId="40" applyNumberFormat="0" applyFill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149" fillId="39" borderId="2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154" fillId="52" borderId="38" applyNumberFormat="0" applyAlignment="0" applyProtection="0">
      <alignment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3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5" fillId="0" borderId="0" applyFont="0" applyFill="0" applyBorder="0" applyAlignment="0" applyProtection="0"/>
    <xf numFmtId="0" fontId="37" fillId="0" borderId="0"/>
    <xf numFmtId="0" fontId="3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7" fillId="0" borderId="0"/>
    <xf numFmtId="0" fontId="35" fillId="0" borderId="0" applyFont="0" applyFill="0" applyBorder="0" applyAlignment="0" applyProtection="0"/>
    <xf numFmtId="0" fontId="37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22" fillId="0" borderId="0"/>
    <xf numFmtId="0" fontId="36" fillId="0" borderId="0" applyProtection="0"/>
    <xf numFmtId="0" fontId="36" fillId="0" borderId="0" applyProtection="0"/>
    <xf numFmtId="41" fontId="38" fillId="0" borderId="0" applyFont="0" applyFill="0" applyBorder="0" applyAlignment="0" applyProtection="0">
      <alignment vertical="center"/>
    </xf>
    <xf numFmtId="0" fontId="38" fillId="58" borderId="37" applyNumberFormat="0" applyFont="0" applyAlignment="0" applyProtection="0">
      <alignment vertical="center"/>
    </xf>
    <xf numFmtId="0" fontId="35" fillId="0" borderId="0" applyFont="0" applyFill="0" applyBorder="0" applyAlignment="0" applyProtection="0"/>
    <xf numFmtId="9" fontId="22" fillId="0" borderId="0" applyFont="0" applyFill="0" applyBorder="0" applyAlignment="0" applyProtection="0">
      <alignment vertical="center"/>
    </xf>
    <xf numFmtId="0" fontId="137" fillId="0" borderId="0"/>
    <xf numFmtId="49" fontId="35" fillId="0" borderId="27">
      <alignment horizontal="center" vertical="center"/>
    </xf>
    <xf numFmtId="49" fontId="35" fillId="0" borderId="27">
      <alignment horizontal="center" vertical="center"/>
    </xf>
    <xf numFmtId="0" fontId="37" fillId="0" borderId="0"/>
    <xf numFmtId="42" fontId="22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0" fontId="36" fillId="0" borderId="0" applyProtection="0"/>
    <xf numFmtId="0" fontId="22" fillId="0" borderId="0">
      <alignment vertical="center"/>
    </xf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41" fillId="0" borderId="0">
      <alignment vertical="center"/>
    </xf>
    <xf numFmtId="0" fontId="36" fillId="0" borderId="0" applyProtection="0"/>
    <xf numFmtId="179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49" fontId="35" fillId="0" borderId="27">
      <alignment horizontal="center" vertical="center"/>
    </xf>
    <xf numFmtId="0" fontId="137" fillId="0" borderId="0"/>
    <xf numFmtId="0" fontId="137" fillId="0" borderId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40" fillId="3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164" fillId="0" borderId="0" applyFont="0" applyFill="0" applyBorder="0" applyAlignment="0" applyProtection="0"/>
    <xf numFmtId="0" fontId="164" fillId="0" borderId="0" applyFont="0" applyFill="0" applyBorder="0" applyAlignment="0" applyProtection="0"/>
    <xf numFmtId="0" fontId="164" fillId="0" borderId="0" applyFont="0" applyFill="0" applyBorder="0" applyAlignment="0" applyProtection="0"/>
    <xf numFmtId="0" fontId="164" fillId="0" borderId="0" applyFont="0" applyFill="0" applyBorder="0" applyAlignment="0" applyProtection="0"/>
    <xf numFmtId="0" fontId="165" fillId="0" borderId="0"/>
    <xf numFmtId="0" fontId="48" fillId="52" borderId="28" applyNumberFormat="0" applyAlignment="0" applyProtection="0">
      <alignment vertical="center"/>
    </xf>
    <xf numFmtId="0" fontId="22" fillId="0" borderId="0"/>
    <xf numFmtId="0" fontId="51" fillId="0" borderId="0"/>
    <xf numFmtId="0" fontId="51" fillId="0" borderId="0"/>
    <xf numFmtId="191" fontId="36" fillId="0" borderId="0" applyFont="0" applyFill="0" applyBorder="0" applyAlignment="0" applyProtection="0"/>
    <xf numFmtId="0" fontId="58" fillId="0" borderId="31" applyNumberFormat="0" applyFill="0" applyAlignment="0" applyProtection="0">
      <alignment vertical="center"/>
    </xf>
    <xf numFmtId="0" fontId="61" fillId="0" borderId="0" applyNumberFormat="0" applyFill="0" applyBorder="0" applyAlignment="0" applyProtection="0"/>
    <xf numFmtId="0" fontId="59" fillId="0" borderId="32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166" fillId="0" borderId="0" applyNumberFormat="0" applyFill="0" applyBorder="0" applyAlignment="0" applyProtection="0">
      <alignment vertical="top"/>
      <protection locked="0"/>
    </xf>
    <xf numFmtId="0" fontId="62" fillId="39" borderId="28" applyNumberFormat="0" applyAlignment="0" applyProtection="0">
      <alignment vertical="center"/>
    </xf>
    <xf numFmtId="10" fontId="55" fillId="55" borderId="34" applyNumberFormat="0" applyBorder="0" applyAlignment="0" applyProtection="0"/>
    <xf numFmtId="179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2" fillId="58" borderId="37" applyNumberFormat="0" applyFon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160" fillId="0" borderId="44">
      <alignment horizontal="left"/>
    </xf>
    <xf numFmtId="0" fontId="44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7" fillId="52" borderId="28" applyNumberFormat="0" applyAlignment="0" applyProtection="0">
      <alignment vertical="center"/>
    </xf>
    <xf numFmtId="0" fontId="77" fillId="52" borderId="28" applyNumberFormat="0" applyAlignment="0" applyProtection="0">
      <alignment vertical="center"/>
    </xf>
    <xf numFmtId="198" fontId="36" fillId="0" borderId="0">
      <protection locked="0"/>
    </xf>
    <xf numFmtId="0" fontId="167" fillId="0" borderId="0">
      <protection locked="0"/>
    </xf>
    <xf numFmtId="0" fontId="167" fillId="0" borderId="0">
      <protection locked="0"/>
    </xf>
    <xf numFmtId="0" fontId="81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168" fillId="0" borderId="0">
      <protection locked="0"/>
    </xf>
    <xf numFmtId="0" fontId="168" fillId="0" borderId="0">
      <protection locked="0"/>
    </xf>
    <xf numFmtId="0" fontId="38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36" fillId="58" borderId="37" applyNumberFormat="0" applyFont="0" applyAlignment="0" applyProtection="0">
      <alignment vertical="center"/>
    </xf>
    <xf numFmtId="0" fontId="163" fillId="0" borderId="0">
      <alignment vertical="center"/>
    </xf>
    <xf numFmtId="0" fontId="88" fillId="57" borderId="0" applyNumberFormat="0" applyBorder="0" applyAlignment="0" applyProtection="0">
      <alignment vertical="center"/>
    </xf>
    <xf numFmtId="0" fontId="65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32" fillId="0" borderId="0">
      <alignment horizontal="center" vertical="center"/>
    </xf>
    <xf numFmtId="0" fontId="169" fillId="0" borderId="0">
      <alignment horizontal="center" vertical="center"/>
    </xf>
    <xf numFmtId="0" fontId="9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5" fillId="53" borderId="29" applyNumberFormat="0" applyAlignment="0" applyProtection="0">
      <alignment vertical="center"/>
    </xf>
    <xf numFmtId="0" fontId="50" fillId="53" borderId="29" applyNumberFormat="0" applyAlignment="0" applyProtection="0">
      <alignment vertical="center"/>
    </xf>
    <xf numFmtId="0" fontId="95" fillId="53" borderId="29" applyNumberFormat="0" applyAlignment="0" applyProtection="0">
      <alignment vertical="center"/>
    </xf>
    <xf numFmtId="199" fontId="37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179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179" fontId="36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6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35" fillId="0" borderId="0" applyFont="0" applyFill="0" applyBorder="0" applyAlignment="0" applyProtection="0"/>
    <xf numFmtId="0" fontId="100" fillId="0" borderId="35" applyNumberFormat="0" applyFill="0" applyAlignment="0" applyProtection="0">
      <alignment vertical="center"/>
    </xf>
    <xf numFmtId="0" fontId="63" fillId="0" borderId="35" applyNumberFormat="0" applyFill="0" applyAlignment="0" applyProtection="0">
      <alignment vertical="center"/>
    </xf>
    <xf numFmtId="0" fontId="100" fillId="0" borderId="35" applyNumberFormat="0" applyFill="0" applyAlignment="0" applyProtection="0">
      <alignment vertical="center"/>
    </xf>
    <xf numFmtId="0" fontId="103" fillId="0" borderId="40" applyNumberFormat="0" applyFill="0" applyAlignment="0" applyProtection="0">
      <alignment vertical="center"/>
    </xf>
    <xf numFmtId="0" fontId="103" fillId="0" borderId="40" applyNumberFormat="0" applyFill="0" applyAlignment="0" applyProtection="0">
      <alignment vertical="center"/>
    </xf>
    <xf numFmtId="0" fontId="106" fillId="39" borderId="28" applyNumberFormat="0" applyAlignment="0" applyProtection="0">
      <alignment vertical="center"/>
    </xf>
    <xf numFmtId="0" fontId="106" fillId="39" borderId="28" applyNumberFormat="0" applyAlignment="0" applyProtection="0">
      <alignment vertical="center"/>
    </xf>
    <xf numFmtId="4" fontId="168" fillId="0" borderId="0">
      <protection locked="0"/>
    </xf>
    <xf numFmtId="200" fontId="36" fillId="0" borderId="0">
      <protection locked="0"/>
    </xf>
    <xf numFmtId="0" fontId="161" fillId="0" borderId="0">
      <alignment vertical="center"/>
    </xf>
    <xf numFmtId="0" fontId="109" fillId="0" borderId="31" applyNumberFormat="0" applyFill="0" applyAlignment="0" applyProtection="0">
      <alignment vertical="center"/>
    </xf>
    <xf numFmtId="0" fontId="58" fillId="0" borderId="31" applyNumberFormat="0" applyFill="0" applyAlignment="0" applyProtection="0">
      <alignment vertical="center"/>
    </xf>
    <xf numFmtId="0" fontId="109" fillId="0" borderId="31" applyNumberFormat="0" applyFill="0" applyAlignment="0" applyProtection="0">
      <alignment vertical="center"/>
    </xf>
    <xf numFmtId="0" fontId="113" fillId="0" borderId="32" applyNumberFormat="0" applyFill="0" applyAlignment="0" applyProtection="0">
      <alignment vertical="center"/>
    </xf>
    <xf numFmtId="0" fontId="59" fillId="0" borderId="32" applyNumberFormat="0" applyFill="0" applyAlignment="0" applyProtection="0">
      <alignment vertical="center"/>
    </xf>
    <xf numFmtId="0" fontId="113" fillId="0" borderId="32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22" fillId="52" borderId="38" applyNumberFormat="0" applyAlignment="0" applyProtection="0">
      <alignment vertical="center"/>
    </xf>
    <xf numFmtId="0" fontId="122" fillId="52" borderId="38" applyNumberFormat="0" applyAlignment="0" applyProtection="0">
      <alignment vertical="center"/>
    </xf>
    <xf numFmtId="0" fontId="36" fillId="0" borderId="0" applyFont="0" applyFill="0" applyBorder="0" applyAlignment="0" applyProtection="0"/>
    <xf numFmtId="0" fontId="170" fillId="0" borderId="0"/>
    <xf numFmtId="0" fontId="162" fillId="0" borderId="0">
      <alignment vertical="center"/>
    </xf>
    <xf numFmtId="42" fontId="22" fillId="0" borderId="0" applyFont="0" applyFill="0" applyBorder="0" applyAlignment="0" applyProtection="0"/>
    <xf numFmtId="201" fontId="36" fillId="0" borderId="0">
      <protection locked="0"/>
    </xf>
    <xf numFmtId="0" fontId="38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41" fillId="0" borderId="0">
      <alignment vertical="center"/>
    </xf>
    <xf numFmtId="0" fontId="3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2" fillId="0" borderId="0">
      <alignment vertical="center"/>
    </xf>
    <xf numFmtId="0" fontId="37" fillId="0" borderId="0"/>
    <xf numFmtId="0" fontId="37" fillId="0" borderId="0"/>
    <xf numFmtId="0" fontId="22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>
      <alignment vertical="center"/>
    </xf>
    <xf numFmtId="0" fontId="22" fillId="0" borderId="0">
      <alignment vertical="center"/>
    </xf>
    <xf numFmtId="0" fontId="85" fillId="0" borderId="0"/>
    <xf numFmtId="0" fontId="22" fillId="0" borderId="0">
      <alignment vertical="center"/>
    </xf>
    <xf numFmtId="0" fontId="85" fillId="0" borderId="0"/>
    <xf numFmtId="0" fontId="85" fillId="0" borderId="0"/>
    <xf numFmtId="0" fontId="22" fillId="0" borderId="0">
      <alignment vertical="center"/>
    </xf>
    <xf numFmtId="0" fontId="85" fillId="0" borderId="0"/>
    <xf numFmtId="0" fontId="36" fillId="0" borderId="0"/>
    <xf numFmtId="0" fontId="38" fillId="0" borderId="0">
      <alignment vertical="center"/>
    </xf>
    <xf numFmtId="0" fontId="3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7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37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6" fillId="0" borderId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2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2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2" fillId="0" borderId="0">
      <alignment vertical="center"/>
    </xf>
    <xf numFmtId="0" fontId="41" fillId="0" borderId="0">
      <alignment vertical="center"/>
    </xf>
    <xf numFmtId="0" fontId="22" fillId="0" borderId="0">
      <alignment vertical="center"/>
    </xf>
    <xf numFmtId="0" fontId="41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22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68" fillId="0" borderId="43">
      <protection locked="0"/>
    </xf>
    <xf numFmtId="202" fontId="36" fillId="0" borderId="0">
      <protection locked="0"/>
    </xf>
    <xf numFmtId="203" fontId="36" fillId="0" borderId="0">
      <protection locked="0"/>
    </xf>
    <xf numFmtId="0" fontId="50" fillId="53" borderId="29" applyNumberFormat="0" applyAlignment="0" applyProtection="0">
      <alignment vertical="center"/>
    </xf>
    <xf numFmtId="179" fontId="36" fillId="0" borderId="0" applyFont="0" applyFill="0" applyBorder="0" applyAlignment="0" applyProtection="0"/>
    <xf numFmtId="0" fontId="50" fillId="53" borderId="29" applyNumberFormat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10" fontId="55" fillId="55" borderId="34" applyNumberFormat="0" applyBorder="0" applyAlignment="0" applyProtection="0"/>
    <xf numFmtId="10" fontId="55" fillId="56" borderId="34" applyNumberFormat="0" applyBorder="0" applyAlignment="0" applyProtection="0"/>
    <xf numFmtId="0" fontId="57" fillId="0" borderId="42">
      <alignment horizontal="left" vertical="center"/>
    </xf>
    <xf numFmtId="0" fontId="57" fillId="0" borderId="42">
      <alignment horizontal="left" vertical="center"/>
    </xf>
    <xf numFmtId="0" fontId="168" fillId="0" borderId="43">
      <protection locked="0"/>
    </xf>
    <xf numFmtId="0" fontId="42" fillId="71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38" fillId="66" borderId="0" applyNumberFormat="0" applyBorder="0" applyAlignment="0" applyProtection="0">
      <alignment vertical="center"/>
    </xf>
    <xf numFmtId="0" fontId="48" fillId="54" borderId="28" applyNumberFormat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74" borderId="0" applyNumberFormat="0" applyBorder="0" applyAlignment="0" applyProtection="0">
      <alignment vertical="center"/>
    </xf>
    <xf numFmtId="0" fontId="38" fillId="63" borderId="0" applyNumberFormat="0" applyBorder="0" applyAlignment="0" applyProtection="0">
      <alignment vertical="center"/>
    </xf>
    <xf numFmtId="0" fontId="41" fillId="0" borderId="0">
      <alignment vertical="center"/>
    </xf>
    <xf numFmtId="0" fontId="42" fillId="76" borderId="0" applyNumberFormat="0" applyBorder="0" applyAlignment="0" applyProtection="0">
      <alignment vertical="center"/>
    </xf>
    <xf numFmtId="0" fontId="127" fillId="0" borderId="39" applyNumberFormat="0" applyFill="0" applyAlignment="0" applyProtection="0"/>
    <xf numFmtId="0" fontId="38" fillId="6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42" fillId="67" borderId="0" applyNumberFormat="0" applyBorder="0" applyAlignment="0" applyProtection="0">
      <alignment vertical="center"/>
    </xf>
    <xf numFmtId="0" fontId="146" fillId="53" borderId="29" applyNumberFormat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38" fillId="65" borderId="0" applyNumberFormat="0" applyBorder="0" applyAlignment="0" applyProtection="0">
      <alignment vertical="center"/>
    </xf>
    <xf numFmtId="0" fontId="126" fillId="0" borderId="0"/>
    <xf numFmtId="196" fontId="125" fillId="0" borderId="0"/>
    <xf numFmtId="0" fontId="125" fillId="0" borderId="0"/>
    <xf numFmtId="0" fontId="38" fillId="62" borderId="0" applyNumberFormat="0" applyBorder="0" applyAlignment="0" applyProtection="0">
      <alignment vertical="center"/>
    </xf>
    <xf numFmtId="196" fontId="125" fillId="0" borderId="0"/>
    <xf numFmtId="0" fontId="38" fillId="63" borderId="0" applyNumberFormat="0" applyBorder="0" applyAlignment="0" applyProtection="0">
      <alignment vertical="center"/>
    </xf>
    <xf numFmtId="2" fontId="127" fillId="0" borderId="0" applyFill="0" applyBorder="0" applyAlignment="0" applyProtection="0"/>
    <xf numFmtId="0" fontId="38" fillId="67" borderId="0" applyNumberFormat="0" applyBorder="0" applyAlignment="0" applyProtection="0">
      <alignment vertical="center"/>
    </xf>
    <xf numFmtId="0" fontId="131" fillId="0" borderId="0"/>
    <xf numFmtId="0" fontId="42" fillId="77" borderId="0" applyNumberFormat="0" applyBorder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129" fillId="0" borderId="42">
      <alignment horizontal="left" vertical="center"/>
    </xf>
    <xf numFmtId="0" fontId="38" fillId="66" borderId="0" applyNumberFormat="0" applyBorder="0" applyAlignment="0" applyProtection="0">
      <alignment vertical="center"/>
    </xf>
    <xf numFmtId="10" fontId="128" fillId="56" borderId="34" applyNumberFormat="0" applyBorder="0" applyAlignment="0" applyProtection="0"/>
    <xf numFmtId="0" fontId="54" fillId="62" borderId="0" applyNumberFormat="0" applyBorder="0" applyAlignment="0" applyProtection="0">
      <alignment vertical="center"/>
    </xf>
    <xf numFmtId="0" fontId="50" fillId="79" borderId="29" applyNumberFormat="0" applyAlignment="0" applyProtection="0">
      <alignment vertical="center"/>
    </xf>
    <xf numFmtId="0" fontId="129" fillId="0" borderId="30" applyNumberFormat="0" applyAlignment="0" applyProtection="0">
      <alignment horizontal="left" vertical="center"/>
    </xf>
    <xf numFmtId="196" fontId="125" fillId="0" borderId="0"/>
    <xf numFmtId="0" fontId="131" fillId="0" borderId="0"/>
    <xf numFmtId="49" fontId="124" fillId="0" borderId="27">
      <alignment horizontal="center" vertical="center"/>
    </xf>
    <xf numFmtId="196" fontId="125" fillId="0" borderId="0"/>
    <xf numFmtId="0" fontId="42" fillId="70" borderId="0" applyNumberFormat="0" applyBorder="0" applyAlignment="0" applyProtection="0">
      <alignment vertical="center"/>
    </xf>
    <xf numFmtId="0" fontId="42" fillId="73" borderId="0" applyNumberFormat="0" applyBorder="0" applyAlignment="0" applyProtection="0">
      <alignment vertical="center"/>
    </xf>
    <xf numFmtId="0" fontId="22" fillId="56" borderId="37" applyNumberFormat="0" applyFont="0" applyAlignment="0" applyProtection="0">
      <alignment vertical="center"/>
    </xf>
    <xf numFmtId="0" fontId="65" fillId="78" borderId="0" applyNumberFormat="0" applyBorder="0" applyAlignment="0" applyProtection="0">
      <alignment vertical="center"/>
    </xf>
    <xf numFmtId="196" fontId="125" fillId="0" borderId="0"/>
    <xf numFmtId="0" fontId="42" fillId="75" borderId="0" applyNumberFormat="0" applyBorder="0" applyAlignment="0" applyProtection="0">
      <alignment vertical="center"/>
    </xf>
    <xf numFmtId="0" fontId="168" fillId="0" borderId="43">
      <protection locked="0"/>
    </xf>
    <xf numFmtId="0" fontId="127" fillId="0" borderId="0" applyFill="0" applyBorder="0" applyAlignment="0" applyProtection="0"/>
    <xf numFmtId="0" fontId="41" fillId="0" borderId="0">
      <alignment vertical="center"/>
    </xf>
    <xf numFmtId="0" fontId="42" fillId="72" borderId="0" applyNumberFormat="0" applyBorder="0" applyAlignment="0" applyProtection="0">
      <alignment vertical="center"/>
    </xf>
    <xf numFmtId="0" fontId="42" fillId="68" borderId="0" applyNumberFormat="0" applyBorder="0" applyAlignment="0" applyProtection="0">
      <alignment vertical="center"/>
    </xf>
    <xf numFmtId="0" fontId="37" fillId="0" borderId="43" applyNumberFormat="0" applyFont="0" applyFill="0" applyAlignment="0" applyProtection="0"/>
    <xf numFmtId="0" fontId="42" fillId="72" borderId="0" applyNumberFormat="0" applyBorder="0" applyAlignment="0" applyProtection="0">
      <alignment vertical="center"/>
    </xf>
    <xf numFmtId="196" fontId="125" fillId="0" borderId="0"/>
    <xf numFmtId="0" fontId="95" fillId="53" borderId="29" applyNumberFormat="0" applyAlignment="0" applyProtection="0">
      <alignment vertical="center"/>
    </xf>
    <xf numFmtId="0" fontId="50" fillId="53" borderId="29" applyNumberFormat="0" applyAlignment="0" applyProtection="0">
      <alignment vertical="center"/>
    </xf>
    <xf numFmtId="0" fontId="95" fillId="53" borderId="29" applyNumberFormat="0" applyAlignment="0" applyProtection="0">
      <alignment vertical="center"/>
    </xf>
    <xf numFmtId="0" fontId="47" fillId="61" borderId="0" applyNumberFormat="0" applyBorder="0" applyAlignment="0" applyProtection="0">
      <alignment vertical="center"/>
    </xf>
    <xf numFmtId="196" fontId="125" fillId="0" borderId="0"/>
    <xf numFmtId="0" fontId="38" fillId="68" borderId="0" applyNumberFormat="0" applyBorder="0" applyAlignment="0" applyProtection="0">
      <alignment vertical="center"/>
    </xf>
    <xf numFmtId="49" fontId="124" fillId="0" borderId="27">
      <alignment horizontal="center" vertical="center"/>
    </xf>
    <xf numFmtId="196" fontId="125" fillId="0" borderId="0"/>
    <xf numFmtId="0" fontId="50" fillId="53" borderId="29" applyNumberFormat="0" applyAlignment="0" applyProtection="0">
      <alignment vertical="center"/>
    </xf>
    <xf numFmtId="0" fontId="50" fillId="53" borderId="29" applyNumberFormat="0" applyAlignment="0" applyProtection="0">
      <alignment vertical="center"/>
    </xf>
    <xf numFmtId="196" fontId="125" fillId="0" borderId="0"/>
    <xf numFmtId="196" fontId="125" fillId="0" borderId="0"/>
    <xf numFmtId="196" fontId="125" fillId="0" borderId="0"/>
    <xf numFmtId="0" fontId="66" fillId="54" borderId="38" applyNumberForma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148" fillId="0" borderId="40" applyNumberFormat="0" applyFill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154" fillId="52" borderId="38" applyNumberFormat="0" applyAlignment="0" applyProtection="0">
      <alignment vertical="center"/>
    </xf>
    <xf numFmtId="0" fontId="38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38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36" fillId="58" borderId="37" applyNumberFormat="0" applyFont="0" applyAlignment="0" applyProtection="0">
      <alignment vertical="center"/>
    </xf>
    <xf numFmtId="0" fontId="103" fillId="0" borderId="40" applyNumberFormat="0" applyFill="0" applyAlignment="0" applyProtection="0">
      <alignment vertical="center"/>
    </xf>
    <xf numFmtId="0" fontId="103" fillId="0" borderId="40" applyNumberFormat="0" applyFill="0" applyAlignment="0" applyProtection="0">
      <alignment vertical="center"/>
    </xf>
    <xf numFmtId="0" fontId="122" fillId="52" borderId="38" applyNumberFormat="0" applyAlignment="0" applyProtection="0">
      <alignment vertical="center"/>
    </xf>
    <xf numFmtId="0" fontId="122" fillId="52" borderId="38" applyNumberFormat="0" applyAlignment="0" applyProtection="0">
      <alignment vertical="center"/>
    </xf>
    <xf numFmtId="0" fontId="50" fillId="53" borderId="29" applyNumberFormat="0" applyAlignment="0" applyProtection="0">
      <alignment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0" fontId="37" fillId="0" borderId="43" applyNumberFormat="0" applyFont="0" applyFill="0" applyAlignment="0" applyProtection="0"/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6" borderId="37" applyNumberFormat="0" applyFont="0" applyAlignment="0" applyProtection="0">
      <alignment vertical="center"/>
    </xf>
    <xf numFmtId="0" fontId="50" fillId="53" borderId="29" applyNumberFormat="0" applyAlignment="0" applyProtection="0">
      <alignment vertical="center"/>
    </xf>
    <xf numFmtId="0" fontId="95" fillId="53" borderId="29" applyNumberFormat="0" applyAlignment="0" applyProtection="0">
      <alignment vertical="center"/>
    </xf>
    <xf numFmtId="0" fontId="50" fillId="53" borderId="29" applyNumberFormat="0" applyAlignment="0" applyProtection="0">
      <alignment vertical="center"/>
    </xf>
    <xf numFmtId="0" fontId="95" fillId="53" borderId="29" applyNumberFormat="0" applyAlignment="0" applyProtection="0">
      <alignment vertical="center"/>
    </xf>
    <xf numFmtId="0" fontId="146" fillId="53" borderId="29" applyNumberFormat="0" applyAlignment="0" applyProtection="0">
      <alignment vertical="center"/>
    </xf>
    <xf numFmtId="0" fontId="50" fillId="53" borderId="29" applyNumberFormat="0" applyAlignment="0" applyProtection="0">
      <alignment vertical="center"/>
    </xf>
    <xf numFmtId="0" fontId="50" fillId="53" borderId="29" applyNumberFormat="0" applyAlignment="0" applyProtection="0">
      <alignment vertical="center"/>
    </xf>
    <xf numFmtId="0" fontId="50" fillId="79" borderId="29" applyNumberFormat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148" fillId="0" borderId="40" applyNumberFormat="0" applyFill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37" fillId="0" borderId="43" applyNumberFormat="0" applyFont="0" applyFill="0" applyAlignment="0" applyProtection="0"/>
    <xf numFmtId="0" fontId="66" fillId="52" borderId="38" applyNumberFormat="0" applyAlignment="0" applyProtection="0">
      <alignment vertical="center"/>
    </xf>
    <xf numFmtId="0" fontId="37" fillId="0" borderId="43" applyNumberFormat="0" applyFont="0" applyFill="0" applyAlignment="0" applyProtection="0"/>
    <xf numFmtId="0" fontId="37" fillId="0" borderId="43" applyNumberFormat="0" applyFont="0" applyFill="0" applyAlignment="0" applyProtection="0"/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154" fillId="52" borderId="38" applyNumberFormat="0" applyAlignment="0" applyProtection="0">
      <alignment vertical="center"/>
    </xf>
    <xf numFmtId="0" fontId="66" fillId="54" borderId="38" applyNumberFormat="0" applyAlignment="0" applyProtection="0">
      <alignment vertical="center"/>
    </xf>
    <xf numFmtId="0" fontId="168" fillId="0" borderId="43">
      <protection locked="0"/>
    </xf>
    <xf numFmtId="0" fontId="168" fillId="0" borderId="43">
      <protection locked="0"/>
    </xf>
    <xf numFmtId="0" fontId="168" fillId="0" borderId="43">
      <protection locked="0"/>
    </xf>
    <xf numFmtId="0" fontId="168" fillId="0" borderId="43">
      <protection locked="0"/>
    </xf>
    <xf numFmtId="0" fontId="37" fillId="0" borderId="43" applyNumberFormat="0" applyFont="0" applyFill="0" applyAlignment="0" applyProtection="0"/>
    <xf numFmtId="0" fontId="37" fillId="0" borderId="43" applyNumberFormat="0" applyFont="0" applyFill="0" applyAlignment="0" applyProtection="0"/>
    <xf numFmtId="0" fontId="37" fillId="0" borderId="43" applyNumberFormat="0" applyFont="0" applyFill="0" applyAlignment="0" applyProtection="0"/>
    <xf numFmtId="0" fontId="168" fillId="0" borderId="43">
      <protection locked="0"/>
    </xf>
    <xf numFmtId="0" fontId="168" fillId="0" borderId="43">
      <protection locked="0"/>
    </xf>
    <xf numFmtId="0" fontId="168" fillId="0" borderId="43">
      <protection locked="0"/>
    </xf>
    <xf numFmtId="0" fontId="48" fillId="52" borderId="2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57" fillId="0" borderId="42">
      <alignment horizontal="left" vertical="center"/>
    </xf>
    <xf numFmtId="0" fontId="71" fillId="0" borderId="40" applyNumberFormat="0" applyFill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57" fillId="0" borderId="42">
      <alignment horizontal="left" vertical="center"/>
    </xf>
    <xf numFmtId="0" fontId="22" fillId="58" borderId="37" applyNumberFormat="0" applyFon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57" fillId="0" borderId="42">
      <alignment horizontal="left" vertical="center"/>
    </xf>
    <xf numFmtId="0" fontId="71" fillId="0" borderId="40" applyNumberFormat="0" applyFill="0" applyAlignment="0" applyProtection="0">
      <alignment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62" fillId="39" borderId="28" applyNumberFormat="0" applyAlignment="0" applyProtection="0">
      <alignment vertical="center"/>
    </xf>
    <xf numFmtId="0" fontId="57" fillId="0" borderId="42">
      <alignment horizontal="left" vertical="center"/>
    </xf>
    <xf numFmtId="0" fontId="48" fillId="52" borderId="28" applyNumberFormat="0" applyAlignment="0" applyProtection="0">
      <alignment vertical="center"/>
    </xf>
    <xf numFmtId="0" fontId="57" fillId="0" borderId="42">
      <alignment horizontal="left" vertical="center"/>
    </xf>
    <xf numFmtId="0" fontId="71" fillId="0" borderId="40" applyNumberFormat="0" applyFill="0" applyAlignment="0" applyProtection="0">
      <alignment vertical="center"/>
    </xf>
    <xf numFmtId="0" fontId="57" fillId="0" borderId="42">
      <alignment horizontal="left" vertical="center"/>
    </xf>
    <xf numFmtId="0" fontId="71" fillId="0" borderId="40" applyNumberFormat="0" applyFill="0" applyAlignment="0" applyProtection="0">
      <alignment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10" fontId="55" fillId="56" borderId="34" applyNumberFormat="0" applyBorder="0" applyAlignment="0" applyProtection="0"/>
    <xf numFmtId="10" fontId="55" fillId="56" borderId="34" applyNumberFormat="0" applyBorder="0" applyAlignment="0" applyProtection="0"/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142" fillId="52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149" fillId="39" borderId="28" applyNumberFormat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57" fillId="0" borderId="42">
      <alignment horizontal="left" vertical="center"/>
    </xf>
    <xf numFmtId="0" fontId="62" fillId="39" borderId="28" applyNumberForma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62" fillId="39" borderId="28" applyNumberFormat="0" applyAlignment="0" applyProtection="0">
      <alignment vertical="center"/>
    </xf>
    <xf numFmtId="10" fontId="55" fillId="55" borderId="34" applyNumberFormat="0" applyBorder="0" applyAlignment="0" applyProtection="0"/>
    <xf numFmtId="0" fontId="62" fillId="39" borderId="28" applyNumberFormat="0" applyAlignment="0" applyProtection="0">
      <alignment vertical="center"/>
    </xf>
    <xf numFmtId="0" fontId="77" fillId="52" borderId="28" applyNumberFormat="0" applyAlignment="0" applyProtection="0">
      <alignment vertical="center"/>
    </xf>
    <xf numFmtId="0" fontId="77" fillId="52" borderId="28" applyNumberForma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57" fillId="0" borderId="42">
      <alignment horizontal="left" vertical="center"/>
    </xf>
    <xf numFmtId="0" fontId="48" fillId="52" borderId="28" applyNumberFormat="0" applyAlignment="0" applyProtection="0">
      <alignment vertical="center"/>
    </xf>
    <xf numFmtId="0" fontId="106" fillId="39" borderId="28" applyNumberFormat="0" applyAlignment="0" applyProtection="0">
      <alignment vertical="center"/>
    </xf>
    <xf numFmtId="0" fontId="106" fillId="39" borderId="28" applyNumberFormat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57" fillId="0" borderId="42">
      <alignment horizontal="left" vertical="center"/>
    </xf>
    <xf numFmtId="0" fontId="148" fillId="0" borderId="40" applyNumberFormat="0" applyFill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57" fillId="0" borderId="42">
      <alignment horizontal="left" vertical="center"/>
    </xf>
    <xf numFmtId="0" fontId="48" fillId="52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142" fillId="52" borderId="28" applyNumberFormat="0" applyAlignment="0" applyProtection="0">
      <alignment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48" fillId="54" borderId="28" applyNumberFormat="0" applyAlignment="0" applyProtection="0">
      <alignment vertical="center"/>
    </xf>
    <xf numFmtId="0" fontId="154" fillId="52" borderId="3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129" fillId="0" borderId="42">
      <alignment horizontal="left" vertical="center"/>
    </xf>
    <xf numFmtId="0" fontId="62" fillId="39" borderId="28" applyNumberFormat="0" applyAlignment="0" applyProtection="0">
      <alignment vertical="center"/>
    </xf>
    <xf numFmtId="0" fontId="57" fillId="0" borderId="42">
      <alignment horizontal="left" vertical="center"/>
    </xf>
    <xf numFmtId="0" fontId="48" fillId="52" borderId="28" applyNumberForma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57" fillId="0" borderId="42">
      <alignment horizontal="left" vertical="center"/>
    </xf>
    <xf numFmtId="0" fontId="48" fillId="52" borderId="28" applyNumberForma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149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29" fillId="0" borderId="0"/>
    <xf numFmtId="10" fontId="55" fillId="56" borderId="34" applyNumberFormat="0" applyBorder="0" applyAlignment="0" applyProtection="0"/>
    <xf numFmtId="10" fontId="55" fillId="55" borderId="34" applyNumberFormat="0" applyBorder="0" applyAlignment="0" applyProtection="0"/>
    <xf numFmtId="0" fontId="57" fillId="0" borderId="23">
      <alignment horizontal="left" vertical="center"/>
    </xf>
    <xf numFmtId="10" fontId="55" fillId="56" borderId="34" applyNumberFormat="0" applyBorder="0" applyAlignment="0" applyProtection="0"/>
    <xf numFmtId="0" fontId="178" fillId="35" borderId="0" applyNumberFormat="0" applyBorder="0" applyAlignment="0" applyProtection="0">
      <alignment vertical="center"/>
    </xf>
    <xf numFmtId="0" fontId="178" fillId="35" borderId="0" applyNumberFormat="0" applyBorder="0" applyAlignment="0" applyProtection="0">
      <alignment vertical="center"/>
    </xf>
    <xf numFmtId="0" fontId="194" fillId="14" borderId="0" applyNumberFormat="0" applyBorder="0" applyAlignment="0" applyProtection="0">
      <alignment vertical="center"/>
    </xf>
    <xf numFmtId="0" fontId="178" fillId="36" borderId="0" applyNumberFormat="0" applyBorder="0" applyAlignment="0" applyProtection="0">
      <alignment vertical="center"/>
    </xf>
    <xf numFmtId="0" fontId="178" fillId="36" borderId="0" applyNumberFormat="0" applyBorder="0" applyAlignment="0" applyProtection="0">
      <alignment vertical="center"/>
    </xf>
    <xf numFmtId="0" fontId="194" fillId="18" borderId="0" applyNumberFormat="0" applyBorder="0" applyAlignment="0" applyProtection="0">
      <alignment vertical="center"/>
    </xf>
    <xf numFmtId="0" fontId="194" fillId="22" borderId="0" applyNumberFormat="0" applyBorder="0" applyAlignment="0" applyProtection="0">
      <alignment vertical="center"/>
    </xf>
    <xf numFmtId="0" fontId="178" fillId="37" borderId="0" applyNumberFormat="0" applyBorder="0" applyAlignment="0" applyProtection="0">
      <alignment vertical="center"/>
    </xf>
    <xf numFmtId="0" fontId="178" fillId="37" borderId="0" applyNumberFormat="0" applyBorder="0" applyAlignment="0" applyProtection="0">
      <alignment vertical="center"/>
    </xf>
    <xf numFmtId="0" fontId="194" fillId="26" borderId="0" applyNumberFormat="0" applyBorder="0" applyAlignment="0" applyProtection="0">
      <alignment vertical="center"/>
    </xf>
    <xf numFmtId="0" fontId="178" fillId="38" borderId="0" applyNumberFormat="0" applyBorder="0" applyAlignment="0" applyProtection="0">
      <alignment vertical="center"/>
    </xf>
    <xf numFmtId="0" fontId="178" fillId="40" borderId="0" applyNumberFormat="0" applyBorder="0" applyAlignment="0" applyProtection="0">
      <alignment vertical="center"/>
    </xf>
    <xf numFmtId="0" fontId="194" fillId="11" borderId="0" applyNumberFormat="0" applyBorder="0" applyAlignment="0" applyProtection="0">
      <alignment vertical="center"/>
    </xf>
    <xf numFmtId="0" fontId="194" fillId="15" borderId="0" applyNumberFormat="0" applyBorder="0" applyAlignment="0" applyProtection="0">
      <alignment vertical="center"/>
    </xf>
    <xf numFmtId="0" fontId="178" fillId="41" borderId="0" applyNumberFormat="0" applyBorder="0" applyAlignment="0" applyProtection="0">
      <alignment vertical="center"/>
    </xf>
    <xf numFmtId="0" fontId="178" fillId="41" borderId="0" applyNumberFormat="0" applyBorder="0" applyAlignment="0" applyProtection="0">
      <alignment vertical="center"/>
    </xf>
    <xf numFmtId="0" fontId="194" fillId="15" borderId="0" applyNumberFormat="0" applyBorder="0" applyAlignment="0" applyProtection="0">
      <alignment vertical="center"/>
    </xf>
    <xf numFmtId="0" fontId="194" fillId="19" borderId="0" applyNumberFormat="0" applyBorder="0" applyAlignment="0" applyProtection="0">
      <alignment vertical="center"/>
    </xf>
    <xf numFmtId="0" fontId="178" fillId="42" borderId="0" applyNumberFormat="0" applyBorder="0" applyAlignment="0" applyProtection="0">
      <alignment vertical="center"/>
    </xf>
    <xf numFmtId="0" fontId="178" fillId="42" borderId="0" applyNumberFormat="0" applyBorder="0" applyAlignment="0" applyProtection="0">
      <alignment vertical="center"/>
    </xf>
    <xf numFmtId="0" fontId="194" fillId="19" borderId="0" applyNumberFormat="0" applyBorder="0" applyAlignment="0" applyProtection="0">
      <alignment vertical="center"/>
    </xf>
    <xf numFmtId="0" fontId="194" fillId="23" borderId="0" applyNumberFormat="0" applyBorder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77" fillId="52" borderId="28" applyNumberFormat="0" applyAlignment="0" applyProtection="0">
      <alignment vertical="center"/>
    </xf>
    <xf numFmtId="0" fontId="77" fillId="52" borderId="28" applyNumberForma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103" fillId="0" borderId="40" applyNumberFormat="0" applyFill="0" applyAlignment="0" applyProtection="0">
      <alignment vertical="center"/>
    </xf>
    <xf numFmtId="0" fontId="106" fillId="39" borderId="28" applyNumberFormat="0" applyAlignment="0" applyProtection="0">
      <alignment vertical="center"/>
    </xf>
    <xf numFmtId="0" fontId="106" fillId="39" borderId="28" applyNumberFormat="0" applyAlignment="0" applyProtection="0">
      <alignment vertical="center"/>
    </xf>
    <xf numFmtId="0" fontId="122" fillId="52" borderId="3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10" fontId="128" fillId="56" borderId="34" applyNumberFormat="0" applyBorder="0" applyAlignment="0" applyProtection="0"/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194" fillId="14" borderId="0" applyNumberFormat="0" applyBorder="0" applyAlignment="0" applyProtection="0">
      <alignment vertical="center"/>
    </xf>
    <xf numFmtId="0" fontId="134" fillId="0" borderId="0"/>
    <xf numFmtId="0" fontId="134" fillId="0" borderId="0"/>
    <xf numFmtId="0" fontId="194" fillId="10" borderId="0" applyNumberFormat="0" applyBorder="0" applyAlignment="0" applyProtection="0">
      <alignment vertical="center"/>
    </xf>
    <xf numFmtId="0" fontId="178" fillId="34" borderId="0" applyNumberFormat="0" applyBorder="0" applyAlignment="0" applyProtection="0">
      <alignment vertical="center"/>
    </xf>
    <xf numFmtId="0" fontId="194" fillId="10" borderId="0" applyNumberFormat="0" applyBorder="0" applyAlignment="0" applyProtection="0">
      <alignment vertical="center"/>
    </xf>
    <xf numFmtId="0" fontId="178" fillId="40" borderId="0" applyNumberFormat="0" applyBorder="0" applyAlignment="0" applyProtection="0">
      <alignment vertical="center"/>
    </xf>
    <xf numFmtId="0" fontId="178" fillId="38" borderId="0" applyNumberFormat="0" applyBorder="0" applyAlignment="0" applyProtection="0">
      <alignment vertical="center"/>
    </xf>
    <xf numFmtId="0" fontId="194" fillId="26" borderId="0" applyNumberFormat="0" applyBorder="0" applyAlignment="0" applyProtection="0">
      <alignment vertical="center"/>
    </xf>
    <xf numFmtId="0" fontId="194" fillId="30" borderId="0" applyNumberFormat="0" applyBorder="0" applyAlignment="0" applyProtection="0">
      <alignment vertical="center"/>
    </xf>
    <xf numFmtId="0" fontId="178" fillId="39" borderId="0" applyNumberFormat="0" applyBorder="0" applyAlignment="0" applyProtection="0">
      <alignment vertical="center"/>
    </xf>
    <xf numFmtId="0" fontId="194" fillId="30" borderId="0" applyNumberFormat="0" applyBorder="0" applyAlignment="0" applyProtection="0">
      <alignment vertical="center"/>
    </xf>
    <xf numFmtId="0" fontId="194" fillId="11" borderId="0" applyNumberFormat="0" applyBorder="0" applyAlignment="0" applyProtection="0">
      <alignment vertical="center"/>
    </xf>
    <xf numFmtId="0" fontId="178" fillId="40" borderId="0" applyNumberFormat="0" applyBorder="0" applyAlignment="0" applyProtection="0">
      <alignment vertical="center"/>
    </xf>
    <xf numFmtId="0" fontId="178" fillId="37" borderId="0" applyNumberFormat="0" applyBorder="0" applyAlignment="0" applyProtection="0">
      <alignment vertical="center"/>
    </xf>
    <xf numFmtId="0" fontId="178" fillId="37" borderId="0" applyNumberFormat="0" applyBorder="0" applyAlignment="0" applyProtection="0">
      <alignment vertical="center"/>
    </xf>
    <xf numFmtId="0" fontId="194" fillId="23" borderId="0" applyNumberFormat="0" applyBorder="0" applyAlignment="0" applyProtection="0">
      <alignment vertical="center"/>
    </xf>
    <xf numFmtId="0" fontId="194" fillId="27" borderId="0" applyNumberFormat="0" applyBorder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77" fillId="54" borderId="28" applyNumberFormat="0" applyAlignment="0" applyProtection="0">
      <alignment vertical="center"/>
    </xf>
    <xf numFmtId="0" fontId="22" fillId="56" borderId="37" applyNumberFormat="0" applyFont="0" applyAlignment="0" applyProtection="0">
      <alignment vertical="center"/>
    </xf>
    <xf numFmtId="0" fontId="106" fillId="65" borderId="28" applyNumberFormat="0" applyAlignment="0" applyProtection="0">
      <alignment vertical="center"/>
    </xf>
    <xf numFmtId="0" fontId="122" fillId="54" borderId="38" applyNumberFormat="0" applyAlignment="0" applyProtection="0">
      <alignment vertical="center"/>
    </xf>
    <xf numFmtId="0" fontId="5" fillId="0" borderId="0">
      <alignment vertical="center"/>
    </xf>
    <xf numFmtId="41" fontId="29" fillId="0" borderId="0" applyFont="0" applyFill="0" applyBorder="0" applyAlignment="0" applyProtection="0">
      <alignment vertical="center"/>
    </xf>
    <xf numFmtId="0" fontId="136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2" fillId="39" borderId="2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75" fillId="0" borderId="0" applyNumberFormat="0" applyFill="0" applyBorder="0" applyAlignment="0" applyProtection="0"/>
    <xf numFmtId="0" fontId="178" fillId="39" borderId="0" applyNumberFormat="0" applyBorder="0" applyAlignment="0" applyProtection="0">
      <alignment vertical="center"/>
    </xf>
    <xf numFmtId="0" fontId="132" fillId="0" borderId="0"/>
    <xf numFmtId="0" fontId="172" fillId="0" borderId="0">
      <alignment vertical="center"/>
    </xf>
    <xf numFmtId="41" fontId="17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1" fillId="10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8" fillId="6" borderId="4" applyNumberFormat="0" applyAlignment="0" applyProtection="0">
      <alignment vertical="center"/>
    </xf>
    <xf numFmtId="0" fontId="82" fillId="3" borderId="0" applyNumberFormat="0" applyBorder="0" applyAlignment="0" applyProtection="0">
      <alignment vertical="center"/>
    </xf>
    <xf numFmtId="0" fontId="41" fillId="8" borderId="8" applyNumberFormat="0" applyFont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6" fillId="7" borderId="7" applyNumberFormat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101" fillId="0" borderId="6" applyNumberFormat="0" applyFill="0" applyAlignment="0" applyProtection="0">
      <alignment vertical="center"/>
    </xf>
    <xf numFmtId="0" fontId="104" fillId="0" borderId="9" applyNumberFormat="0" applyFill="0" applyAlignment="0" applyProtection="0">
      <alignment vertical="center"/>
    </xf>
    <xf numFmtId="0" fontId="107" fillId="5" borderId="4" applyNumberFormat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0" fillId="0" borderId="1" applyNumberFormat="0" applyFill="0" applyAlignment="0" applyProtection="0">
      <alignment vertical="center"/>
    </xf>
    <xf numFmtId="0" fontId="114" fillId="0" borderId="2" applyNumberFormat="0" applyFill="0" applyAlignment="0" applyProtection="0">
      <alignment vertical="center"/>
    </xf>
    <xf numFmtId="0" fontId="117" fillId="0" borderId="3" applyNumberFormat="0" applyFill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20" fillId="2" borderId="0" applyNumberFormat="0" applyBorder="0" applyAlignment="0" applyProtection="0">
      <alignment vertical="center"/>
    </xf>
    <xf numFmtId="0" fontId="123" fillId="6" borderId="5" applyNumberFormat="0" applyAlignment="0" applyProtection="0">
      <alignment vertical="center"/>
    </xf>
    <xf numFmtId="0" fontId="41" fillId="0" borderId="0">
      <alignment vertical="center"/>
    </xf>
    <xf numFmtId="0" fontId="29" fillId="0" borderId="0"/>
    <xf numFmtId="185" fontId="51" fillId="0" borderId="0"/>
    <xf numFmtId="41" fontId="173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174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173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/>
    <xf numFmtId="0" fontId="22" fillId="0" borderId="0"/>
    <xf numFmtId="0" fontId="41" fillId="0" borderId="0">
      <alignment vertical="center"/>
    </xf>
    <xf numFmtId="0" fontId="29" fillId="0" borderId="0"/>
    <xf numFmtId="0" fontId="22" fillId="0" borderId="0">
      <alignment vertical="center"/>
    </xf>
    <xf numFmtId="0" fontId="174" fillId="0" borderId="0">
      <alignment vertical="center"/>
    </xf>
    <xf numFmtId="0" fontId="22" fillId="0" borderId="0"/>
    <xf numFmtId="0" fontId="174" fillId="0" borderId="0">
      <alignment vertical="center"/>
    </xf>
    <xf numFmtId="0" fontId="22" fillId="0" borderId="0"/>
    <xf numFmtId="0" fontId="174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174" fillId="0" borderId="0">
      <alignment vertical="center"/>
    </xf>
    <xf numFmtId="0" fontId="22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top"/>
    </xf>
    <xf numFmtId="0" fontId="62" fillId="39" borderId="28" applyNumberFormat="0" applyAlignment="0" applyProtection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41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41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22" fillId="0" borderId="0">
      <alignment vertical="center"/>
    </xf>
    <xf numFmtId="0" fontId="41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174" fillId="0" borderId="0">
      <alignment vertical="center"/>
    </xf>
    <xf numFmtId="0" fontId="41" fillId="0" borderId="0">
      <alignment vertical="center"/>
    </xf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29" fillId="0" borderId="0"/>
    <xf numFmtId="0" fontId="22" fillId="0" borderId="0"/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29" fillId="0" borderId="0"/>
    <xf numFmtId="0" fontId="22" fillId="0" borderId="0"/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29" fillId="0" borderId="0"/>
    <xf numFmtId="0" fontId="22" fillId="0" borderId="0"/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29" fillId="0" borderId="0"/>
    <xf numFmtId="0" fontId="174" fillId="0" borderId="0">
      <alignment vertical="center"/>
    </xf>
    <xf numFmtId="0" fontId="29" fillId="0" borderId="0"/>
    <xf numFmtId="49" fontId="35" fillId="0" borderId="27">
      <alignment horizontal="center" vertical="center"/>
    </xf>
    <xf numFmtId="0" fontId="36" fillId="0" borderId="0"/>
    <xf numFmtId="0" fontId="36" fillId="0" borderId="0"/>
    <xf numFmtId="0" fontId="46" fillId="0" borderId="0"/>
    <xf numFmtId="0" fontId="52" fillId="0" borderId="0" applyFill="0" applyBorder="0" applyAlignment="0" applyProtection="0"/>
    <xf numFmtId="2" fontId="52" fillId="0" borderId="0" applyFill="0" applyBorder="0" applyAlignment="0" applyProtection="0"/>
    <xf numFmtId="38" fontId="55" fillId="54" borderId="0" applyNumberFormat="0" applyBorder="0" applyAlignment="0" applyProtection="0"/>
    <xf numFmtId="0" fontId="57" fillId="0" borderId="30" applyNumberFormat="0" applyAlignment="0" applyProtection="0">
      <alignment horizontal="left" vertical="center"/>
    </xf>
    <xf numFmtId="0" fontId="57" fillId="0" borderId="23">
      <alignment horizontal="left" vertical="center"/>
    </xf>
    <xf numFmtId="0" fontId="6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0" fontId="55" fillId="56" borderId="34" applyNumberFormat="0" applyBorder="0" applyAlignment="0" applyProtection="0"/>
    <xf numFmtId="192" fontId="22" fillId="0" borderId="0"/>
    <xf numFmtId="10" fontId="37" fillId="0" borderId="0" applyFont="0" applyFill="0" applyBorder="0" applyAlignment="0" applyProtection="0"/>
    <xf numFmtId="0" fontId="52" fillId="0" borderId="39" applyNumberFormat="0" applyFill="0" applyAlignment="0" applyProtection="0"/>
    <xf numFmtId="0" fontId="37" fillId="0" borderId="0"/>
    <xf numFmtId="0" fontId="36" fillId="0" borderId="0"/>
    <xf numFmtId="0" fontId="41" fillId="0" borderId="0">
      <alignment vertical="center"/>
    </xf>
    <xf numFmtId="0" fontId="22" fillId="0" borderId="0"/>
    <xf numFmtId="0" fontId="136" fillId="0" borderId="0">
      <alignment vertical="center"/>
    </xf>
    <xf numFmtId="41" fontId="4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25" fillId="0" borderId="0"/>
    <xf numFmtId="0" fontId="129" fillId="0" borderId="30" applyNumberFormat="0" applyAlignment="0" applyProtection="0">
      <alignment horizontal="left" vertical="center"/>
    </xf>
    <xf numFmtId="0" fontId="194" fillId="22" borderId="0" applyNumberFormat="0" applyBorder="0" applyAlignment="0" applyProtection="0">
      <alignment vertical="center"/>
    </xf>
    <xf numFmtId="0" fontId="194" fillId="18" borderId="0" applyNumberFormat="0" applyBorder="0" applyAlignment="0" applyProtection="0">
      <alignment vertical="center"/>
    </xf>
    <xf numFmtId="0" fontId="178" fillId="34" borderId="0" applyNumberFormat="0" applyBorder="0" applyAlignment="0" applyProtection="0">
      <alignment vertical="center"/>
    </xf>
    <xf numFmtId="204" fontId="177" fillId="0" borderId="0">
      <protection locked="0"/>
    </xf>
    <xf numFmtId="204" fontId="177" fillId="0" borderId="0">
      <protection locked="0"/>
    </xf>
    <xf numFmtId="204" fontId="176" fillId="0" borderId="0">
      <protection locked="0"/>
    </xf>
    <xf numFmtId="204" fontId="176" fillId="0" borderId="0">
      <protection locked="0"/>
    </xf>
    <xf numFmtId="204" fontId="176" fillId="0" borderId="0">
      <protection locked="0"/>
    </xf>
    <xf numFmtId="204" fontId="176" fillId="0" borderId="0">
      <protection locked="0"/>
    </xf>
    <xf numFmtId="38" fontId="55" fillId="54" borderId="0" applyNumberFormat="0" applyBorder="0" applyAlignment="0" applyProtection="0"/>
    <xf numFmtId="204" fontId="177" fillId="0" borderId="0">
      <protection locked="0"/>
    </xf>
    <xf numFmtId="204" fontId="177" fillId="0" borderId="0">
      <protection locked="0"/>
    </xf>
    <xf numFmtId="10" fontId="55" fillId="56" borderId="34" applyNumberFormat="0" applyBorder="0" applyAlignment="0" applyProtection="0"/>
    <xf numFmtId="205" fontId="70" fillId="0" borderId="0"/>
    <xf numFmtId="0" fontId="66" fillId="52" borderId="38" applyNumberFormat="0" applyAlignment="0" applyProtection="0">
      <alignment vertical="center"/>
    </xf>
    <xf numFmtId="204" fontId="176" fillId="0" borderId="0">
      <protection locked="0"/>
    </xf>
    <xf numFmtId="204" fontId="176" fillId="0" borderId="39">
      <protection locked="0"/>
    </xf>
    <xf numFmtId="0" fontId="71" fillId="0" borderId="40" applyNumberFormat="0" applyFill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206" fontId="22" fillId="0" borderId="0">
      <protection locked="0"/>
    </xf>
    <xf numFmtId="207" fontId="70" fillId="0" borderId="0">
      <protection locked="0"/>
    </xf>
    <xf numFmtId="0" fontId="168" fillId="0" borderId="0">
      <protection locked="0"/>
    </xf>
    <xf numFmtId="0" fontId="168" fillId="0" borderId="0">
      <protection locked="0"/>
    </xf>
    <xf numFmtId="3" fontId="46" fillId="0" borderId="45">
      <alignment horizontal="center"/>
    </xf>
    <xf numFmtId="0" fontId="83" fillId="0" borderId="0" applyNumberFormat="0" applyFill="0" applyBorder="0" applyAlignment="0" applyProtection="0">
      <alignment vertical="top"/>
      <protection locked="0"/>
    </xf>
    <xf numFmtId="0" fontId="37" fillId="58" borderId="37" applyNumberFormat="0" applyFont="0" applyAlignment="0" applyProtection="0">
      <alignment vertical="center"/>
    </xf>
    <xf numFmtId="0" fontId="37" fillId="58" borderId="37" applyNumberFormat="0" applyFont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70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207" fontId="22" fillId="0" borderId="0">
      <protection locked="0"/>
    </xf>
    <xf numFmtId="208" fontId="70" fillId="0" borderId="0">
      <protection locked="0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66" fillId="52" borderId="38" applyNumberFormat="0" applyAlignment="0" applyProtection="0">
      <alignment vertical="center"/>
    </xf>
    <xf numFmtId="209" fontId="22" fillId="0" borderId="0">
      <protection locked="0"/>
    </xf>
    <xf numFmtId="206" fontId="70" fillId="0" borderId="0">
      <protection locked="0"/>
    </xf>
    <xf numFmtId="0" fontId="5" fillId="0" borderId="0">
      <alignment vertical="center"/>
    </xf>
    <xf numFmtId="0" fontId="41" fillId="0" borderId="0">
      <alignment vertical="center"/>
    </xf>
    <xf numFmtId="0" fontId="22" fillId="0" borderId="0"/>
    <xf numFmtId="0" fontId="41" fillId="0" borderId="0">
      <alignment vertical="center"/>
    </xf>
    <xf numFmtId="0" fontId="41" fillId="0" borderId="0">
      <alignment vertical="center"/>
    </xf>
    <xf numFmtId="0" fontId="5" fillId="0" borderId="0">
      <alignment vertical="center"/>
    </xf>
    <xf numFmtId="0" fontId="41" fillId="0" borderId="0">
      <alignment vertical="center"/>
    </xf>
    <xf numFmtId="0" fontId="2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7" fillId="0" borderId="0"/>
    <xf numFmtId="0" fontId="131" fillId="0" borderId="0"/>
    <xf numFmtId="0" fontId="5" fillId="0" borderId="0">
      <alignment vertical="center"/>
    </xf>
    <xf numFmtId="0" fontId="22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70" fillId="0" borderId="0"/>
    <xf numFmtId="0" fontId="41" fillId="0" borderId="0">
      <alignment vertical="center"/>
    </xf>
    <xf numFmtId="0" fontId="22" fillId="0" borderId="0"/>
    <xf numFmtId="0" fontId="41" fillId="0" borderId="0">
      <alignment vertical="center"/>
    </xf>
    <xf numFmtId="0" fontId="41" fillId="0" borderId="0">
      <alignment vertical="center"/>
    </xf>
    <xf numFmtId="0" fontId="5" fillId="0" borderId="0">
      <alignment vertical="center"/>
    </xf>
    <xf numFmtId="0" fontId="22" fillId="0" borderId="0"/>
    <xf numFmtId="0" fontId="41" fillId="0" borderId="0">
      <alignment vertical="center"/>
    </xf>
    <xf numFmtId="0" fontId="22" fillId="0" borderId="0"/>
    <xf numFmtId="0" fontId="22" fillId="0" borderId="0"/>
    <xf numFmtId="210" fontId="22" fillId="0" borderId="0">
      <protection locked="0"/>
    </xf>
    <xf numFmtId="209" fontId="70" fillId="0" borderId="0">
      <protection locked="0"/>
    </xf>
    <xf numFmtId="208" fontId="22" fillId="0" borderId="0">
      <protection locked="0"/>
    </xf>
    <xf numFmtId="211" fontId="70" fillId="0" borderId="0">
      <protection locked="0"/>
    </xf>
    <xf numFmtId="10" fontId="55" fillId="55" borderId="34" applyNumberFormat="0" applyBorder="0" applyAlignment="0" applyProtection="0"/>
    <xf numFmtId="41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178" fillId="40" borderId="0" applyNumberFormat="0" applyBorder="0" applyAlignment="0" applyProtection="0">
      <alignment vertical="center"/>
    </xf>
    <xf numFmtId="0" fontId="194" fillId="27" borderId="0" applyNumberFormat="0" applyBorder="0" applyAlignment="0" applyProtection="0">
      <alignment vertical="center"/>
    </xf>
    <xf numFmtId="0" fontId="194" fillId="31" borderId="0" applyNumberFormat="0" applyBorder="0" applyAlignment="0" applyProtection="0">
      <alignment vertical="center"/>
    </xf>
    <xf numFmtId="0" fontId="178" fillId="43" borderId="0" applyNumberFormat="0" applyBorder="0" applyAlignment="0" applyProtection="0">
      <alignment vertical="center"/>
    </xf>
    <xf numFmtId="0" fontId="178" fillId="43" borderId="0" applyNumberFormat="0" applyBorder="0" applyAlignment="0" applyProtection="0">
      <alignment vertical="center"/>
    </xf>
    <xf numFmtId="0" fontId="194" fillId="31" borderId="0" applyNumberFormat="0" applyBorder="0" applyAlignment="0" applyProtection="0">
      <alignment vertical="center"/>
    </xf>
    <xf numFmtId="0" fontId="195" fillId="12" borderId="0" applyNumberFormat="0" applyBorder="0" applyAlignment="0" applyProtection="0">
      <alignment vertical="center"/>
    </xf>
    <xf numFmtId="0" fontId="193" fillId="44" borderId="0" applyNumberFormat="0" applyBorder="0" applyAlignment="0" applyProtection="0">
      <alignment vertical="center"/>
    </xf>
    <xf numFmtId="0" fontId="195" fillId="12" borderId="0" applyNumberFormat="0" applyBorder="0" applyAlignment="0" applyProtection="0">
      <alignment vertical="center"/>
    </xf>
    <xf numFmtId="0" fontId="193" fillId="70" borderId="0" applyNumberFormat="0" applyBorder="0" applyAlignment="0" applyProtection="0">
      <alignment vertical="center"/>
    </xf>
    <xf numFmtId="0" fontId="195" fillId="16" borderId="0" applyNumberFormat="0" applyBorder="0" applyAlignment="0" applyProtection="0">
      <alignment vertical="center"/>
    </xf>
    <xf numFmtId="0" fontId="193" fillId="41" borderId="0" applyNumberFormat="0" applyBorder="0" applyAlignment="0" applyProtection="0">
      <alignment vertical="center"/>
    </xf>
    <xf numFmtId="0" fontId="195" fillId="16" borderId="0" applyNumberFormat="0" applyBorder="0" applyAlignment="0" applyProtection="0">
      <alignment vertical="center"/>
    </xf>
    <xf numFmtId="0" fontId="193" fillId="67" borderId="0" applyNumberFormat="0" applyBorder="0" applyAlignment="0" applyProtection="0">
      <alignment vertical="center"/>
    </xf>
    <xf numFmtId="0" fontId="195" fillId="20" borderId="0" applyNumberFormat="0" applyBorder="0" applyAlignment="0" applyProtection="0">
      <alignment vertical="center"/>
    </xf>
    <xf numFmtId="0" fontId="193" fillId="42" borderId="0" applyNumberFormat="0" applyBorder="0" applyAlignment="0" applyProtection="0">
      <alignment vertical="center"/>
    </xf>
    <xf numFmtId="0" fontId="195" fillId="20" borderId="0" applyNumberFormat="0" applyBorder="0" applyAlignment="0" applyProtection="0">
      <alignment vertical="center"/>
    </xf>
    <xf numFmtId="0" fontId="193" fillId="68" borderId="0" applyNumberFormat="0" applyBorder="0" applyAlignment="0" applyProtection="0">
      <alignment vertical="center"/>
    </xf>
    <xf numFmtId="0" fontId="195" fillId="24" borderId="0" applyNumberFormat="0" applyBorder="0" applyAlignment="0" applyProtection="0">
      <alignment vertical="center"/>
    </xf>
    <xf numFmtId="0" fontId="193" fillId="45" borderId="0" applyNumberFormat="0" applyBorder="0" applyAlignment="0" applyProtection="0">
      <alignment vertical="center"/>
    </xf>
    <xf numFmtId="0" fontId="195" fillId="24" borderId="0" applyNumberFormat="0" applyBorder="0" applyAlignment="0" applyProtection="0">
      <alignment vertical="center"/>
    </xf>
    <xf numFmtId="0" fontId="193" fillId="71" borderId="0" applyNumberFormat="0" applyBorder="0" applyAlignment="0" applyProtection="0">
      <alignment vertical="center"/>
    </xf>
    <xf numFmtId="0" fontId="195" fillId="28" borderId="0" applyNumberFormat="0" applyBorder="0" applyAlignment="0" applyProtection="0">
      <alignment vertical="center"/>
    </xf>
    <xf numFmtId="0" fontId="193" fillId="46" borderId="0" applyNumberFormat="0" applyBorder="0" applyAlignment="0" applyProtection="0">
      <alignment vertical="center"/>
    </xf>
    <xf numFmtId="0" fontId="195" fillId="28" borderId="0" applyNumberFormat="0" applyBorder="0" applyAlignment="0" applyProtection="0">
      <alignment vertical="center"/>
    </xf>
    <xf numFmtId="0" fontId="193" fillId="72" borderId="0" applyNumberFormat="0" applyBorder="0" applyAlignment="0" applyProtection="0">
      <alignment vertical="center"/>
    </xf>
    <xf numFmtId="0" fontId="195" fillId="32" borderId="0" applyNumberFormat="0" applyBorder="0" applyAlignment="0" applyProtection="0">
      <alignment vertical="center"/>
    </xf>
    <xf numFmtId="0" fontId="193" fillId="47" borderId="0" applyNumberFormat="0" applyBorder="0" applyAlignment="0" applyProtection="0">
      <alignment vertical="center"/>
    </xf>
    <xf numFmtId="0" fontId="195" fillId="32" borderId="0" applyNumberFormat="0" applyBorder="0" applyAlignment="0" applyProtection="0">
      <alignment vertical="center"/>
    </xf>
    <xf numFmtId="0" fontId="193" fillId="73" borderId="0" applyNumberFormat="0" applyBorder="0" applyAlignment="0" applyProtection="0">
      <alignment vertical="center"/>
    </xf>
    <xf numFmtId="0" fontId="195" fillId="9" borderId="0" applyNumberFormat="0" applyBorder="0" applyAlignment="0" applyProtection="0">
      <alignment vertical="center"/>
    </xf>
    <xf numFmtId="0" fontId="193" fillId="48" borderId="0" applyNumberFormat="0" applyBorder="0" applyAlignment="0" applyProtection="0">
      <alignment vertical="center"/>
    </xf>
    <xf numFmtId="0" fontId="195" fillId="9" borderId="0" applyNumberFormat="0" applyBorder="0" applyAlignment="0" applyProtection="0">
      <alignment vertical="center"/>
    </xf>
    <xf numFmtId="0" fontId="193" fillId="74" borderId="0" applyNumberFormat="0" applyBorder="0" applyAlignment="0" applyProtection="0">
      <alignment vertical="center"/>
    </xf>
    <xf numFmtId="0" fontId="195" fillId="13" borderId="0" applyNumberFormat="0" applyBorder="0" applyAlignment="0" applyProtection="0">
      <alignment vertical="center"/>
    </xf>
    <xf numFmtId="0" fontId="193" fillId="49" borderId="0" applyNumberFormat="0" applyBorder="0" applyAlignment="0" applyProtection="0">
      <alignment vertical="center"/>
    </xf>
    <xf numFmtId="0" fontId="195" fillId="13" borderId="0" applyNumberFormat="0" applyBorder="0" applyAlignment="0" applyProtection="0">
      <alignment vertical="center"/>
    </xf>
    <xf numFmtId="0" fontId="193" fillId="75" borderId="0" applyNumberFormat="0" applyBorder="0" applyAlignment="0" applyProtection="0">
      <alignment vertical="center"/>
    </xf>
    <xf numFmtId="0" fontId="195" fillId="17" borderId="0" applyNumberFormat="0" applyBorder="0" applyAlignment="0" applyProtection="0">
      <alignment vertical="center"/>
    </xf>
    <xf numFmtId="0" fontId="193" fillId="50" borderId="0" applyNumberFormat="0" applyBorder="0" applyAlignment="0" applyProtection="0">
      <alignment vertical="center"/>
    </xf>
    <xf numFmtId="0" fontId="195" fillId="17" borderId="0" applyNumberFormat="0" applyBorder="0" applyAlignment="0" applyProtection="0">
      <alignment vertical="center"/>
    </xf>
    <xf numFmtId="0" fontId="193" fillId="76" borderId="0" applyNumberFormat="0" applyBorder="0" applyAlignment="0" applyProtection="0">
      <alignment vertical="center"/>
    </xf>
    <xf numFmtId="0" fontId="195" fillId="21" borderId="0" applyNumberFormat="0" applyBorder="0" applyAlignment="0" applyProtection="0">
      <alignment vertical="center"/>
    </xf>
    <xf numFmtId="0" fontId="193" fillId="45" borderId="0" applyNumberFormat="0" applyBorder="0" applyAlignment="0" applyProtection="0">
      <alignment vertical="center"/>
    </xf>
    <xf numFmtId="0" fontId="195" fillId="21" borderId="0" applyNumberFormat="0" applyBorder="0" applyAlignment="0" applyProtection="0">
      <alignment vertical="center"/>
    </xf>
    <xf numFmtId="0" fontId="193" fillId="71" borderId="0" applyNumberFormat="0" applyBorder="0" applyAlignment="0" applyProtection="0">
      <alignment vertical="center"/>
    </xf>
    <xf numFmtId="0" fontId="195" fillId="25" borderId="0" applyNumberFormat="0" applyBorder="0" applyAlignment="0" applyProtection="0">
      <alignment vertical="center"/>
    </xf>
    <xf numFmtId="0" fontId="193" fillId="46" borderId="0" applyNumberFormat="0" applyBorder="0" applyAlignment="0" applyProtection="0">
      <alignment vertical="center"/>
    </xf>
    <xf numFmtId="0" fontId="195" fillId="25" borderId="0" applyNumberFormat="0" applyBorder="0" applyAlignment="0" applyProtection="0">
      <alignment vertical="center"/>
    </xf>
    <xf numFmtId="0" fontId="193" fillId="72" borderId="0" applyNumberFormat="0" applyBorder="0" applyAlignment="0" applyProtection="0">
      <alignment vertical="center"/>
    </xf>
    <xf numFmtId="0" fontId="195" fillId="29" borderId="0" applyNumberFormat="0" applyBorder="0" applyAlignment="0" applyProtection="0">
      <alignment vertical="center"/>
    </xf>
    <xf numFmtId="0" fontId="193" fillId="51" borderId="0" applyNumberFormat="0" applyBorder="0" applyAlignment="0" applyProtection="0">
      <alignment vertical="center"/>
    </xf>
    <xf numFmtId="0" fontId="195" fillId="29" borderId="0" applyNumberFormat="0" applyBorder="0" applyAlignment="0" applyProtection="0">
      <alignment vertical="center"/>
    </xf>
    <xf numFmtId="0" fontId="193" fillId="77" borderId="0" applyNumberFormat="0" applyBorder="0" applyAlignment="0" applyProtection="0">
      <alignment vertical="center"/>
    </xf>
    <xf numFmtId="0" fontId="196" fillId="0" borderId="0" applyNumberFormat="0" applyFill="0" applyBorder="0" applyAlignment="0" applyProtection="0">
      <alignment vertical="center"/>
    </xf>
    <xf numFmtId="0" fontId="190" fillId="0" borderId="0" applyNumberFormat="0" applyFill="0" applyBorder="0" applyAlignment="0" applyProtection="0">
      <alignment vertical="center"/>
    </xf>
    <xf numFmtId="0" fontId="196" fillId="0" borderId="0" applyNumberFormat="0" applyFill="0" applyBorder="0" applyAlignment="0" applyProtection="0">
      <alignment vertical="center"/>
    </xf>
    <xf numFmtId="0" fontId="197" fillId="6" borderId="4" applyNumberFormat="0" applyAlignment="0" applyProtection="0">
      <alignment vertical="center"/>
    </xf>
    <xf numFmtId="0" fontId="187" fillId="52" borderId="28" applyNumberFormat="0" applyAlignment="0" applyProtection="0">
      <alignment vertical="center"/>
    </xf>
    <xf numFmtId="0" fontId="187" fillId="52" borderId="28" applyNumberFormat="0" applyAlignment="0" applyProtection="0">
      <alignment vertical="center"/>
    </xf>
    <xf numFmtId="0" fontId="197" fillId="6" borderId="4" applyNumberFormat="0" applyAlignment="0" applyProtection="0">
      <alignment vertical="center"/>
    </xf>
    <xf numFmtId="0" fontId="187" fillId="54" borderId="28" applyNumberFormat="0" applyAlignment="0" applyProtection="0">
      <alignment vertical="center"/>
    </xf>
    <xf numFmtId="0" fontId="198" fillId="3" borderId="0" applyNumberFormat="0" applyBorder="0" applyAlignment="0" applyProtection="0">
      <alignment vertical="center"/>
    </xf>
    <xf numFmtId="0" fontId="183" fillId="35" borderId="0" applyNumberFormat="0" applyBorder="0" applyAlignment="0" applyProtection="0">
      <alignment vertical="center"/>
    </xf>
    <xf numFmtId="0" fontId="198" fillId="3" borderId="0" applyNumberFormat="0" applyBorder="0" applyAlignment="0" applyProtection="0">
      <alignment vertical="center"/>
    </xf>
    <xf numFmtId="0" fontId="183" fillId="61" borderId="0" applyNumberFormat="0" applyBorder="0" applyAlignment="0" applyProtection="0">
      <alignment vertical="center"/>
    </xf>
    <xf numFmtId="0" fontId="178" fillId="8" borderId="8" applyNumberFormat="0" applyFont="0" applyAlignment="0" applyProtection="0">
      <alignment vertical="center"/>
    </xf>
    <xf numFmtId="0" fontId="178" fillId="8" borderId="8" applyNumberFormat="0" applyFont="0" applyAlignment="0" applyProtection="0">
      <alignment vertical="center"/>
    </xf>
    <xf numFmtId="0" fontId="178" fillId="8" borderId="8" applyNumberFormat="0" applyFont="0" applyAlignment="0" applyProtection="0">
      <alignment vertical="center"/>
    </xf>
    <xf numFmtId="0" fontId="178" fillId="8" borderId="8" applyNumberFormat="0" applyFont="0" applyAlignment="0" applyProtection="0">
      <alignment vertical="center"/>
    </xf>
    <xf numFmtId="0" fontId="178" fillId="8" borderId="8" applyNumberFormat="0" applyFont="0" applyAlignment="0" applyProtection="0">
      <alignment vertical="center"/>
    </xf>
    <xf numFmtId="0" fontId="178" fillId="8" borderId="8" applyNumberFormat="0" applyFont="0" applyAlignment="0" applyProtection="0">
      <alignment vertical="center"/>
    </xf>
    <xf numFmtId="0" fontId="194" fillId="8" borderId="8" applyNumberFormat="0" applyFont="0" applyAlignment="0" applyProtection="0">
      <alignment vertical="center"/>
    </xf>
    <xf numFmtId="0" fontId="178" fillId="8" borderId="8" applyNumberFormat="0" applyFont="0" applyAlignment="0" applyProtection="0">
      <alignment vertical="center"/>
    </xf>
    <xf numFmtId="0" fontId="178" fillId="8" borderId="8" applyNumberFormat="0" applyFont="0" applyAlignment="0" applyProtection="0">
      <alignment vertical="center"/>
    </xf>
    <xf numFmtId="0" fontId="178" fillId="8" borderId="8" applyNumberFormat="0" applyFont="0" applyAlignment="0" applyProtection="0">
      <alignment vertical="center"/>
    </xf>
    <xf numFmtId="0" fontId="178" fillId="8" borderId="8" applyNumberFormat="0" applyFont="0" applyAlignment="0" applyProtection="0">
      <alignment vertical="center"/>
    </xf>
    <xf numFmtId="0" fontId="199" fillId="4" borderId="0" applyNumberFormat="0" applyBorder="0" applyAlignment="0" applyProtection="0">
      <alignment vertical="center"/>
    </xf>
    <xf numFmtId="0" fontId="184" fillId="57" borderId="0" applyNumberFormat="0" applyBorder="0" applyAlignment="0" applyProtection="0">
      <alignment vertical="center"/>
    </xf>
    <xf numFmtId="0" fontId="199" fillId="4" borderId="0" applyNumberFormat="0" applyBorder="0" applyAlignment="0" applyProtection="0">
      <alignment vertical="center"/>
    </xf>
    <xf numFmtId="0" fontId="184" fillId="78" borderId="0" applyNumberFormat="0" applyBorder="0" applyAlignment="0" applyProtection="0">
      <alignment vertical="center"/>
    </xf>
    <xf numFmtId="0" fontId="200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200" fillId="0" borderId="0" applyNumberFormat="0" applyFill="0" applyBorder="0" applyAlignment="0" applyProtection="0">
      <alignment vertical="center"/>
    </xf>
    <xf numFmtId="0" fontId="201" fillId="7" borderId="7" applyNumberFormat="0" applyAlignment="0" applyProtection="0">
      <alignment vertical="center"/>
    </xf>
    <xf numFmtId="0" fontId="189" fillId="53" borderId="29" applyNumberFormat="0" applyAlignment="0" applyProtection="0">
      <alignment vertical="center"/>
    </xf>
    <xf numFmtId="0" fontId="201" fillId="7" borderId="7" applyNumberFormat="0" applyAlignment="0" applyProtection="0">
      <alignment vertical="center"/>
    </xf>
    <xf numFmtId="0" fontId="189" fillId="79" borderId="29" applyNumberFormat="0" applyAlignment="0" applyProtection="0">
      <alignment vertical="center"/>
    </xf>
    <xf numFmtId="41" fontId="178" fillId="0" borderId="0" applyFont="0" applyFill="0" applyBorder="0" applyAlignment="0" applyProtection="0">
      <alignment vertical="center"/>
    </xf>
    <xf numFmtId="41" fontId="178" fillId="0" borderId="0" applyFont="0" applyFill="0" applyBorder="0" applyAlignment="0" applyProtection="0">
      <alignment vertical="center"/>
    </xf>
    <xf numFmtId="41" fontId="178" fillId="0" borderId="0" applyFont="0" applyFill="0" applyBorder="0" applyAlignment="0" applyProtection="0">
      <alignment vertical="center"/>
    </xf>
    <xf numFmtId="41" fontId="194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0" fontId="202" fillId="0" borderId="6" applyNumberFormat="0" applyFill="0" applyAlignment="0" applyProtection="0">
      <alignment vertical="center"/>
    </xf>
    <xf numFmtId="0" fontId="188" fillId="0" borderId="35" applyNumberFormat="0" applyFill="0" applyAlignment="0" applyProtection="0">
      <alignment vertical="center"/>
    </xf>
    <xf numFmtId="0" fontId="202" fillId="0" borderId="6" applyNumberFormat="0" applyFill="0" applyAlignment="0" applyProtection="0">
      <alignment vertical="center"/>
    </xf>
    <xf numFmtId="0" fontId="203" fillId="0" borderId="9" applyNumberFormat="0" applyFill="0" applyAlignment="0" applyProtection="0">
      <alignment vertical="center"/>
    </xf>
    <xf numFmtId="0" fontId="192" fillId="0" borderId="40" applyNumberFormat="0" applyFill="0" applyAlignment="0" applyProtection="0">
      <alignment vertical="center"/>
    </xf>
    <xf numFmtId="0" fontId="203" fillId="0" borderId="9" applyNumberFormat="0" applyFill="0" applyAlignment="0" applyProtection="0">
      <alignment vertical="center"/>
    </xf>
    <xf numFmtId="0" fontId="204" fillId="5" borderId="4" applyNumberFormat="0" applyAlignment="0" applyProtection="0">
      <alignment vertical="center"/>
    </xf>
    <xf numFmtId="0" fontId="185" fillId="39" borderId="28" applyNumberFormat="0" applyAlignment="0" applyProtection="0">
      <alignment vertical="center"/>
    </xf>
    <xf numFmtId="0" fontId="185" fillId="39" borderId="28" applyNumberFormat="0" applyAlignment="0" applyProtection="0">
      <alignment vertical="center"/>
    </xf>
    <xf numFmtId="0" fontId="204" fillId="5" borderId="4" applyNumberFormat="0" applyAlignment="0" applyProtection="0">
      <alignment vertical="center"/>
    </xf>
    <xf numFmtId="0" fontId="185" fillId="65" borderId="28" applyNumberFormat="0" applyAlignment="0" applyProtection="0">
      <alignment vertical="center"/>
    </xf>
    <xf numFmtId="0" fontId="205" fillId="0" borderId="1" applyNumberFormat="0" applyFill="0" applyAlignment="0" applyProtection="0">
      <alignment vertical="center"/>
    </xf>
    <xf numFmtId="0" fontId="179" fillId="0" borderId="31" applyNumberFormat="0" applyFill="0" applyAlignment="0" applyProtection="0">
      <alignment vertical="center"/>
    </xf>
    <xf numFmtId="0" fontId="205" fillId="0" borderId="1" applyNumberFormat="0" applyFill="0" applyAlignment="0" applyProtection="0">
      <alignment vertical="center"/>
    </xf>
    <xf numFmtId="0" fontId="206" fillId="0" borderId="2" applyNumberFormat="0" applyFill="0" applyAlignment="0" applyProtection="0">
      <alignment vertical="center"/>
    </xf>
    <xf numFmtId="0" fontId="180" fillId="0" borderId="32" applyNumberFormat="0" applyFill="0" applyAlignment="0" applyProtection="0">
      <alignment vertical="center"/>
    </xf>
    <xf numFmtId="0" fontId="206" fillId="0" borderId="2" applyNumberFormat="0" applyFill="0" applyAlignment="0" applyProtection="0">
      <alignment vertical="center"/>
    </xf>
    <xf numFmtId="0" fontId="207" fillId="0" borderId="3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181" fillId="0" borderId="33" applyNumberFormat="0" applyFill="0" applyAlignment="0" applyProtection="0">
      <alignment vertical="center"/>
    </xf>
    <xf numFmtId="0" fontId="207" fillId="0" borderId="3" applyNumberFormat="0" applyFill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181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2" borderId="0" applyNumberFormat="0" applyBorder="0" applyAlignment="0" applyProtection="0">
      <alignment vertical="center"/>
    </xf>
    <xf numFmtId="0" fontId="182" fillId="36" borderId="0" applyNumberFormat="0" applyBorder="0" applyAlignment="0" applyProtection="0">
      <alignment vertical="center"/>
    </xf>
    <xf numFmtId="0" fontId="208" fillId="2" borderId="0" applyNumberFormat="0" applyBorder="0" applyAlignment="0" applyProtection="0">
      <alignment vertical="center"/>
    </xf>
    <xf numFmtId="0" fontId="182" fillId="62" borderId="0" applyNumberFormat="0" applyBorder="0" applyAlignment="0" applyProtection="0">
      <alignment vertical="center"/>
    </xf>
    <xf numFmtId="0" fontId="209" fillId="6" borderId="5" applyNumberFormat="0" applyAlignment="0" applyProtection="0">
      <alignment vertical="center"/>
    </xf>
    <xf numFmtId="0" fontId="186" fillId="52" borderId="38" applyNumberFormat="0" applyAlignment="0" applyProtection="0">
      <alignment vertical="center"/>
    </xf>
    <xf numFmtId="0" fontId="209" fillId="6" borderId="5" applyNumberFormat="0" applyAlignment="0" applyProtection="0">
      <alignment vertical="center"/>
    </xf>
    <xf numFmtId="0" fontId="186" fillId="54" borderId="38" applyNumberFormat="0" applyAlignment="0" applyProtection="0">
      <alignment vertical="center"/>
    </xf>
    <xf numFmtId="0" fontId="22" fillId="0" borderId="0">
      <alignment vertical="center"/>
    </xf>
    <xf numFmtId="0" fontId="29" fillId="0" borderId="0"/>
    <xf numFmtId="0" fontId="41" fillId="0" borderId="0"/>
    <xf numFmtId="0" fontId="194" fillId="0" borderId="0">
      <alignment vertical="center"/>
    </xf>
    <xf numFmtId="0" fontId="41" fillId="0" borderId="0">
      <alignment vertical="center"/>
    </xf>
    <xf numFmtId="0" fontId="43" fillId="32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77" fillId="52" borderId="28" applyNumberFormat="0" applyAlignment="0" applyProtection="0">
      <alignment vertical="center"/>
    </xf>
    <xf numFmtId="0" fontId="77" fillId="52" borderId="28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39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4" fillId="7" borderId="7" applyNumberFormat="0" applyAlignment="0" applyProtection="0">
      <alignment vertical="center"/>
    </xf>
    <xf numFmtId="0" fontId="95" fillId="53" borderId="29" applyNumberFormat="0" applyAlignment="0" applyProtection="0">
      <alignment vertical="center"/>
    </xf>
    <xf numFmtId="0" fontId="94" fillId="7" borderId="7" applyNumberFormat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0" fontId="99" fillId="0" borderId="6" applyNumberFormat="0" applyFill="0" applyAlignment="0" applyProtection="0">
      <alignment vertical="center"/>
    </xf>
    <xf numFmtId="0" fontId="100" fillId="0" borderId="35" applyNumberFormat="0" applyFill="0" applyAlignment="0" applyProtection="0">
      <alignment vertical="center"/>
    </xf>
    <xf numFmtId="0" fontId="99" fillId="0" borderId="6" applyNumberFormat="0" applyFill="0" applyAlignment="0" applyProtection="0">
      <alignment vertical="center"/>
    </xf>
    <xf numFmtId="0" fontId="102" fillId="0" borderId="9" applyNumberFormat="0" applyFill="0" applyAlignment="0" applyProtection="0">
      <alignment vertical="center"/>
    </xf>
    <xf numFmtId="0" fontId="103" fillId="0" borderId="40" applyNumberFormat="0" applyFill="0" applyAlignment="0" applyProtection="0">
      <alignment vertical="center"/>
    </xf>
    <xf numFmtId="0" fontId="102" fillId="0" borderId="9" applyNumberFormat="0" applyFill="0" applyAlignment="0" applyProtection="0">
      <alignment vertical="center"/>
    </xf>
    <xf numFmtId="0" fontId="105" fillId="5" borderId="4" applyNumberFormat="0" applyAlignment="0" applyProtection="0">
      <alignment vertical="center"/>
    </xf>
    <xf numFmtId="0" fontId="106" fillId="39" borderId="28" applyNumberFormat="0" applyAlignment="0" applyProtection="0">
      <alignment vertical="center"/>
    </xf>
    <xf numFmtId="0" fontId="106" fillId="39" borderId="28" applyNumberFormat="0" applyAlignment="0" applyProtection="0">
      <alignment vertical="center"/>
    </xf>
    <xf numFmtId="0" fontId="105" fillId="5" borderId="4" applyNumberFormat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09" fillId="0" borderId="31" applyNumberFormat="0" applyFill="0" applyAlignment="0" applyProtection="0">
      <alignment vertical="center"/>
    </xf>
    <xf numFmtId="0" fontId="108" fillId="0" borderId="1" applyNumberFormat="0" applyFill="0" applyAlignment="0" applyProtection="0">
      <alignment vertical="center"/>
    </xf>
    <xf numFmtId="0" fontId="112" fillId="0" borderId="2" applyNumberFormat="0" applyFill="0" applyAlignment="0" applyProtection="0">
      <alignment vertical="center"/>
    </xf>
    <xf numFmtId="0" fontId="113" fillId="0" borderId="32" applyNumberFormat="0" applyFill="0" applyAlignment="0" applyProtection="0">
      <alignment vertical="center"/>
    </xf>
    <xf numFmtId="0" fontId="112" fillId="0" borderId="2" applyNumberFormat="0" applyFill="0" applyAlignment="0" applyProtection="0">
      <alignment vertical="center"/>
    </xf>
    <xf numFmtId="0" fontId="115" fillId="0" borderId="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6" fillId="0" borderId="33" applyNumberFormat="0" applyFill="0" applyAlignment="0" applyProtection="0">
      <alignment vertical="center"/>
    </xf>
    <xf numFmtId="0" fontId="115" fillId="0" borderId="3" applyNumberFormat="0" applyFill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8" fillId="2" borderId="0" applyNumberFormat="0" applyBorder="0" applyAlignment="0" applyProtection="0">
      <alignment vertical="center"/>
    </xf>
    <xf numFmtId="0" fontId="119" fillId="36" borderId="0" applyNumberFormat="0" applyBorder="0" applyAlignment="0" applyProtection="0">
      <alignment vertical="center"/>
    </xf>
    <xf numFmtId="0" fontId="118" fillId="2" borderId="0" applyNumberFormat="0" applyBorder="0" applyAlignment="0" applyProtection="0">
      <alignment vertical="center"/>
    </xf>
    <xf numFmtId="0" fontId="121" fillId="6" borderId="5" applyNumberFormat="0" applyAlignment="0" applyProtection="0">
      <alignment vertical="center"/>
    </xf>
    <xf numFmtId="0" fontId="122" fillId="52" borderId="38" applyNumberFormat="0" applyAlignment="0" applyProtection="0">
      <alignment vertical="center"/>
    </xf>
    <xf numFmtId="0" fontId="121" fillId="6" borderId="5" applyNumberFormat="0" applyAlignment="0" applyProtection="0">
      <alignment vertical="center"/>
    </xf>
    <xf numFmtId="0" fontId="39" fillId="0" borderId="0">
      <alignment vertical="center"/>
    </xf>
    <xf numFmtId="0" fontId="44" fillId="70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4" fillId="71" borderId="0" applyNumberFormat="0" applyBorder="0" applyAlignment="0" applyProtection="0">
      <alignment vertical="center"/>
    </xf>
    <xf numFmtId="0" fontId="44" fillId="72" borderId="0" applyNumberFormat="0" applyBorder="0" applyAlignment="0" applyProtection="0">
      <alignment vertical="center"/>
    </xf>
    <xf numFmtId="0" fontId="44" fillId="73" borderId="0" applyNumberFormat="0" applyBorder="0" applyAlignment="0" applyProtection="0">
      <alignment vertical="center"/>
    </xf>
    <xf numFmtId="0" fontId="44" fillId="74" borderId="0" applyNumberFormat="0" applyBorder="0" applyAlignment="0" applyProtection="0">
      <alignment vertical="center"/>
    </xf>
    <xf numFmtId="0" fontId="44" fillId="75" borderId="0" applyNumberFormat="0" applyBorder="0" applyAlignment="0" applyProtection="0">
      <alignment vertical="center"/>
    </xf>
    <xf numFmtId="0" fontId="44" fillId="76" borderId="0" applyNumberFormat="0" applyBorder="0" applyAlignment="0" applyProtection="0">
      <alignment vertical="center"/>
    </xf>
    <xf numFmtId="0" fontId="44" fillId="71" borderId="0" applyNumberFormat="0" applyBorder="0" applyAlignment="0" applyProtection="0">
      <alignment vertical="center"/>
    </xf>
    <xf numFmtId="0" fontId="44" fillId="72" borderId="0" applyNumberFormat="0" applyBorder="0" applyAlignment="0" applyProtection="0">
      <alignment vertical="center"/>
    </xf>
    <xf numFmtId="0" fontId="44" fillId="77" borderId="0" applyNumberFormat="0" applyBorder="0" applyAlignment="0" applyProtection="0">
      <alignment vertical="center"/>
    </xf>
    <xf numFmtId="0" fontId="77" fillId="54" borderId="28" applyNumberFormat="0" applyAlignment="0" applyProtection="0">
      <alignment vertical="center"/>
    </xf>
    <xf numFmtId="0" fontId="81" fillId="61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95" fillId="79" borderId="29" applyNumberFormat="0" applyAlignment="0" applyProtection="0">
      <alignment vertical="center"/>
    </xf>
    <xf numFmtId="0" fontId="106" fillId="65" borderId="28" applyNumberFormat="0" applyAlignment="0" applyProtection="0">
      <alignment vertical="center"/>
    </xf>
    <xf numFmtId="0" fontId="119" fillId="62" borderId="0" applyNumberFormat="0" applyBorder="0" applyAlignment="0" applyProtection="0">
      <alignment vertical="center"/>
    </xf>
    <xf numFmtId="0" fontId="122" fillId="54" borderId="38" applyNumberForma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133" fillId="0" borderId="0"/>
    <xf numFmtId="0" fontId="134" fillId="0" borderId="0"/>
    <xf numFmtId="0" fontId="41" fillId="0" borderId="0">
      <alignment vertical="center"/>
    </xf>
    <xf numFmtId="0" fontId="29" fillId="0" borderId="0"/>
    <xf numFmtId="0" fontId="21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0" fontId="55" fillId="55" borderId="34" applyNumberFormat="0" applyBorder="0" applyAlignment="0" applyProtection="0"/>
    <xf numFmtId="10" fontId="55" fillId="56" borderId="34" applyNumberFormat="0" applyBorder="0" applyAlignment="0" applyProtection="0"/>
    <xf numFmtId="0" fontId="57" fillId="0" borderId="23">
      <alignment horizontal="left" vertical="center"/>
    </xf>
    <xf numFmtId="0" fontId="77" fillId="52" borderId="28" applyNumberFormat="0" applyAlignment="0" applyProtection="0">
      <alignment vertical="center"/>
    </xf>
    <xf numFmtId="0" fontId="77" fillId="52" borderId="28" applyNumberForma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103" fillId="0" borderId="40" applyNumberFormat="0" applyFill="0" applyAlignment="0" applyProtection="0">
      <alignment vertical="center"/>
    </xf>
    <xf numFmtId="0" fontId="106" fillId="39" borderId="28" applyNumberFormat="0" applyAlignment="0" applyProtection="0">
      <alignment vertical="center"/>
    </xf>
    <xf numFmtId="0" fontId="106" fillId="39" borderId="28" applyNumberFormat="0" applyAlignment="0" applyProtection="0">
      <alignment vertical="center"/>
    </xf>
    <xf numFmtId="0" fontId="122" fillId="52" borderId="3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66" fillId="52" borderId="38" applyNumberFormat="0" applyAlignment="0" applyProtection="0">
      <alignment vertical="center"/>
    </xf>
    <xf numFmtId="0" fontId="22" fillId="58" borderId="37" applyNumberFormat="0" applyFon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48" fillId="52" borderId="28" applyNumberFormat="0" applyAlignment="0" applyProtection="0">
      <alignment vertical="center"/>
    </xf>
    <xf numFmtId="0" fontId="129" fillId="0" borderId="23">
      <alignment horizontal="left" vertical="center"/>
    </xf>
    <xf numFmtId="10" fontId="128" fillId="56" borderId="34" applyNumberFormat="0" applyBorder="0" applyAlignment="0" applyProtection="0"/>
    <xf numFmtId="0" fontId="77" fillId="54" borderId="28" applyNumberFormat="0" applyAlignment="0" applyProtection="0">
      <alignment vertical="center"/>
    </xf>
    <xf numFmtId="0" fontId="22" fillId="56" borderId="37" applyNumberFormat="0" applyFont="0" applyAlignment="0" applyProtection="0">
      <alignment vertical="center"/>
    </xf>
    <xf numFmtId="0" fontId="106" fillId="65" borderId="28" applyNumberFormat="0" applyAlignment="0" applyProtection="0">
      <alignment vertical="center"/>
    </xf>
    <xf numFmtId="0" fontId="122" fillId="54" borderId="38" applyNumberFormat="0" applyAlignment="0" applyProtection="0">
      <alignment vertical="center"/>
    </xf>
    <xf numFmtId="0" fontId="62" fillId="39" borderId="28" applyNumberFormat="0" applyAlignment="0" applyProtection="0">
      <alignment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129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129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10" fontId="55" fillId="56" borderId="50" applyNumberFormat="0" applyBorder="0" applyAlignment="0" applyProtection="0"/>
    <xf numFmtId="10" fontId="55" fillId="55" borderId="50" applyNumberFormat="0" applyBorder="0" applyAlignment="0" applyProtection="0"/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77" fillId="52" borderId="46" applyNumberFormat="0" applyAlignment="0" applyProtection="0">
      <alignment vertical="center"/>
    </xf>
    <xf numFmtId="0" fontId="77" fillId="52" borderId="46" applyNumberForma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103" fillId="0" borderId="48" applyNumberFormat="0" applyFill="0" applyAlignment="0" applyProtection="0">
      <alignment vertical="center"/>
    </xf>
    <xf numFmtId="0" fontId="106" fillId="39" borderId="46" applyNumberFormat="0" applyAlignment="0" applyProtection="0">
      <alignment vertical="center"/>
    </xf>
    <xf numFmtId="0" fontId="106" fillId="39" borderId="46" applyNumberFormat="0" applyAlignment="0" applyProtection="0">
      <alignment vertical="center"/>
    </xf>
    <xf numFmtId="0" fontId="122" fillId="52" borderId="49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10" fontId="128" fillId="56" borderId="50" applyNumberFormat="0" applyBorder="0" applyAlignment="0" applyProtection="0"/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77" fillId="54" borderId="46" applyNumberFormat="0" applyAlignment="0" applyProtection="0">
      <alignment vertical="center"/>
    </xf>
    <xf numFmtId="0" fontId="22" fillId="56" borderId="47" applyNumberFormat="0" applyFont="0" applyAlignment="0" applyProtection="0">
      <alignment vertical="center"/>
    </xf>
    <xf numFmtId="0" fontId="106" fillId="65" borderId="46" applyNumberFormat="0" applyAlignment="0" applyProtection="0">
      <alignment vertical="center"/>
    </xf>
    <xf numFmtId="0" fontId="122" fillId="54" borderId="49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129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62" fillId="39" borderId="46" applyNumberFormat="0" applyAlignment="0" applyProtection="0">
      <alignment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57" fillId="0" borderId="23">
      <alignment horizontal="left" vertical="center"/>
    </xf>
    <xf numFmtId="0" fontId="66" fillId="52" borderId="49" applyNumberFormat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57" fillId="0" borderId="23">
      <alignment horizontal="left" vertical="center"/>
    </xf>
    <xf numFmtId="0" fontId="37" fillId="58" borderId="47" applyNumberFormat="0" applyFont="0" applyAlignment="0" applyProtection="0">
      <alignment vertical="center"/>
    </xf>
    <xf numFmtId="0" fontId="37" fillId="58" borderId="47" applyNumberFormat="0" applyFont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57" fillId="0" borderId="23">
      <alignment horizontal="left" vertical="center"/>
    </xf>
    <xf numFmtId="0" fontId="187" fillId="52" borderId="46" applyNumberFormat="0" applyAlignment="0" applyProtection="0">
      <alignment vertical="center"/>
    </xf>
    <xf numFmtId="0" fontId="187" fillId="52" borderId="46" applyNumberFormat="0" applyAlignment="0" applyProtection="0">
      <alignment vertical="center"/>
    </xf>
    <xf numFmtId="0" fontId="187" fillId="54" borderId="46" applyNumberFormat="0" applyAlignment="0" applyProtection="0">
      <alignment vertical="center"/>
    </xf>
    <xf numFmtId="0" fontId="57" fillId="0" borderId="23">
      <alignment horizontal="left" vertical="center"/>
    </xf>
    <xf numFmtId="0" fontId="192" fillId="0" borderId="48" applyNumberFormat="0" applyFill="0" applyAlignment="0" applyProtection="0">
      <alignment vertical="center"/>
    </xf>
    <xf numFmtId="0" fontId="185" fillId="39" borderId="46" applyNumberFormat="0" applyAlignment="0" applyProtection="0">
      <alignment vertical="center"/>
    </xf>
    <xf numFmtId="0" fontId="185" fillId="39" borderId="46" applyNumberFormat="0" applyAlignment="0" applyProtection="0">
      <alignment vertical="center"/>
    </xf>
    <xf numFmtId="0" fontId="185" fillId="65" borderId="46" applyNumberFormat="0" applyAlignment="0" applyProtection="0">
      <alignment vertical="center"/>
    </xf>
    <xf numFmtId="0" fontId="186" fillId="52" borderId="49" applyNumberFormat="0" applyAlignment="0" applyProtection="0">
      <alignment vertical="center"/>
    </xf>
    <xf numFmtId="0" fontId="186" fillId="54" borderId="49" applyNumberFormat="0" applyAlignment="0" applyProtection="0">
      <alignment vertical="center"/>
    </xf>
    <xf numFmtId="0" fontId="57" fillId="0" borderId="23">
      <alignment horizontal="left" vertical="center"/>
    </xf>
    <xf numFmtId="0" fontId="77" fillId="52" borderId="46" applyNumberFormat="0" applyAlignment="0" applyProtection="0">
      <alignment vertical="center"/>
    </xf>
    <xf numFmtId="0" fontId="77" fillId="52" borderId="46" applyNumberFormat="0" applyAlignment="0" applyProtection="0">
      <alignment vertical="center"/>
    </xf>
    <xf numFmtId="0" fontId="57" fillId="0" borderId="23">
      <alignment horizontal="left" vertical="center"/>
    </xf>
    <xf numFmtId="0" fontId="103" fillId="0" borderId="48" applyNumberFormat="0" applyFill="0" applyAlignment="0" applyProtection="0">
      <alignment vertical="center"/>
    </xf>
    <xf numFmtId="0" fontId="106" fillId="39" borderId="46" applyNumberFormat="0" applyAlignment="0" applyProtection="0">
      <alignment vertical="center"/>
    </xf>
    <xf numFmtId="0" fontId="106" fillId="39" borderId="46" applyNumberFormat="0" applyAlignment="0" applyProtection="0">
      <alignment vertical="center"/>
    </xf>
    <xf numFmtId="0" fontId="122" fillId="52" borderId="49" applyNumberFormat="0" applyAlignment="0" applyProtection="0">
      <alignment vertical="center"/>
    </xf>
    <xf numFmtId="0" fontId="77" fillId="54" borderId="46" applyNumberFormat="0" applyAlignment="0" applyProtection="0">
      <alignment vertical="center"/>
    </xf>
    <xf numFmtId="0" fontId="106" fillId="65" borderId="46" applyNumberFormat="0" applyAlignment="0" applyProtection="0">
      <alignment vertical="center"/>
    </xf>
    <xf numFmtId="0" fontId="122" fillId="54" borderId="49" applyNumberFormat="0" applyAlignment="0" applyProtection="0">
      <alignment vertical="center"/>
    </xf>
    <xf numFmtId="10" fontId="55" fillId="55" borderId="50" applyNumberFormat="0" applyBorder="0" applyAlignment="0" applyProtection="0"/>
    <xf numFmtId="10" fontId="55" fillId="56" borderId="50" applyNumberFormat="0" applyBorder="0" applyAlignment="0" applyProtection="0"/>
    <xf numFmtId="0" fontId="57" fillId="0" borderId="42">
      <alignment horizontal="left" vertical="center"/>
    </xf>
    <xf numFmtId="0" fontId="57" fillId="0" borderId="23">
      <alignment horizontal="left" vertical="center"/>
    </xf>
    <xf numFmtId="0" fontId="62" fillId="39" borderId="46" applyNumberFormat="0" applyAlignment="0" applyProtection="0">
      <alignment vertical="center"/>
    </xf>
    <xf numFmtId="0" fontId="57" fillId="0" borderId="23">
      <alignment horizontal="left" vertical="center"/>
    </xf>
    <xf numFmtId="0" fontId="129" fillId="0" borderId="42">
      <alignment horizontal="left" vertical="center"/>
    </xf>
    <xf numFmtId="10" fontId="128" fillId="56" borderId="50" applyNumberFormat="0" applyBorder="0" applyAlignment="0" applyProtection="0"/>
    <xf numFmtId="0" fontId="62" fillId="39" borderId="46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8" applyNumberFormat="0" applyFont="0" applyAlignment="0" applyProtection="0">
      <alignment vertical="center"/>
    </xf>
    <xf numFmtId="0" fontId="4" fillId="0" borderId="0">
      <alignment vertical="center"/>
    </xf>
    <xf numFmtId="0" fontId="48" fillId="52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7" fillId="52" borderId="69" applyNumberFormat="0" applyAlignment="0" applyProtection="0">
      <alignment vertical="center"/>
    </xf>
    <xf numFmtId="0" fontId="77" fillId="52" borderId="69" applyNumberFormat="0" applyAlignment="0" applyProtection="0">
      <alignment vertical="center"/>
    </xf>
    <xf numFmtId="0" fontId="77" fillId="54" borderId="69" applyNumberForma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6" borderId="70" applyNumberFormat="0" applyFont="0" applyAlignment="0" applyProtection="0">
      <alignment vertical="center"/>
    </xf>
    <xf numFmtId="0" fontId="103" fillId="0" borderId="72" applyNumberFormat="0" applyFill="0" applyAlignment="0" applyProtection="0">
      <alignment vertical="center"/>
    </xf>
    <xf numFmtId="0" fontId="106" fillId="39" borderId="69" applyNumberFormat="0" applyAlignment="0" applyProtection="0">
      <alignment vertical="center"/>
    </xf>
    <xf numFmtId="0" fontId="106" fillId="39" borderId="69" applyNumberFormat="0" applyAlignment="0" applyProtection="0">
      <alignment vertical="center"/>
    </xf>
    <xf numFmtId="0" fontId="106" fillId="65" borderId="69" applyNumberFormat="0" applyAlignment="0" applyProtection="0">
      <alignment vertical="center"/>
    </xf>
    <xf numFmtId="0" fontId="122" fillId="52" borderId="71" applyNumberFormat="0" applyAlignment="0" applyProtection="0">
      <alignment vertical="center"/>
    </xf>
    <xf numFmtId="0" fontId="122" fillId="54" borderId="7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4" fillId="0" borderId="0">
      <alignment vertical="center"/>
    </xf>
    <xf numFmtId="0" fontId="4" fillId="8" borderId="8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135" fillId="56" borderId="70" applyNumberFormat="0" applyFont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38" fillId="58" borderId="70" applyNumberFormat="0" applyFon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48" fillId="54" borderId="69" applyNumberFormat="0" applyAlignment="0" applyProtection="0">
      <alignment vertical="center"/>
    </xf>
    <xf numFmtId="0" fontId="22" fillId="56" borderId="70" applyNumberFormat="0" applyFon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57" fillId="0" borderId="73">
      <alignment horizontal="left" vertical="center"/>
    </xf>
    <xf numFmtId="0" fontId="48" fillId="52" borderId="69" applyNumberForma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8" borderId="8" applyNumberFormat="0" applyFont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29" fillId="0" borderId="73">
      <alignment horizontal="left" vertical="center"/>
    </xf>
    <xf numFmtId="0" fontId="48" fillId="54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22" fillId="56" borderId="70" applyNumberFormat="0" applyFont="0" applyAlignment="0" applyProtection="0">
      <alignment vertical="center"/>
    </xf>
    <xf numFmtId="0" fontId="38" fillId="58" borderId="70" applyNumberFormat="0" applyFon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58" borderId="70" applyNumberFormat="0" applyFont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57" fillId="0" borderId="73">
      <alignment horizontal="left" vertical="center"/>
    </xf>
    <xf numFmtId="0" fontId="62" fillId="39" borderId="69" applyNumberFormat="0" applyAlignment="0" applyProtection="0">
      <alignment vertical="center"/>
    </xf>
    <xf numFmtId="0" fontId="57" fillId="0" borderId="73">
      <alignment horizontal="left" vertical="center"/>
    </xf>
    <xf numFmtId="0" fontId="22" fillId="58" borderId="70" applyNumberFormat="0" applyFont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8" applyNumberFormat="0" applyFont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8" borderId="8" applyNumberFormat="0" applyFont="0" applyAlignment="0" applyProtection="0">
      <alignment vertical="center"/>
    </xf>
    <xf numFmtId="0" fontId="4" fillId="0" borderId="0">
      <alignment vertical="center"/>
    </xf>
    <xf numFmtId="0" fontId="71" fillId="0" borderId="72" applyNumberFormat="0" applyFill="0" applyAlignment="0" applyProtection="0">
      <alignment vertical="center"/>
    </xf>
    <xf numFmtId="0" fontId="57" fillId="0" borderId="73">
      <alignment horizontal="left" vertical="center"/>
    </xf>
    <xf numFmtId="0" fontId="71" fillId="0" borderId="72" applyNumberFormat="0" applyFill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2" fillId="39" borderId="69" applyNumberFormat="0" applyAlignment="0" applyProtection="0">
      <alignment vertical="center"/>
    </xf>
    <xf numFmtId="0" fontId="57" fillId="0" borderId="73">
      <alignment horizontal="left"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8" borderId="8" applyNumberFormat="0" applyFont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8" borderId="8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2" fillId="39" borderId="69" applyNumberFormat="0" applyAlignment="0" applyProtection="0">
      <alignment vertical="center"/>
    </xf>
    <xf numFmtId="0" fontId="57" fillId="0" borderId="73">
      <alignment horizontal="left" vertical="center"/>
    </xf>
    <xf numFmtId="0" fontId="62" fillId="39" borderId="69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4" fillId="0" borderId="0">
      <alignment vertical="center"/>
    </xf>
    <xf numFmtId="0" fontId="66" fillId="52" borderId="71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8" borderId="8" applyNumberFormat="0" applyFont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57" fillId="0" borderId="73">
      <alignment horizontal="left" vertical="center"/>
    </xf>
    <xf numFmtId="0" fontId="48" fillId="52" borderId="69" applyNumberFormat="0" applyAlignment="0" applyProtection="0">
      <alignment vertical="center"/>
    </xf>
    <xf numFmtId="0" fontId="57" fillId="0" borderId="73">
      <alignment horizontal="left"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1" fillId="0" borderId="72" applyNumberFormat="0" applyFill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57" fillId="0" borderId="73">
      <alignment horizontal="left" vertical="center"/>
    </xf>
    <xf numFmtId="0" fontId="62" fillId="39" borderId="69" applyNumberFormat="0" applyAlignment="0" applyProtection="0">
      <alignment vertical="center"/>
    </xf>
    <xf numFmtId="0" fontId="57" fillId="0" borderId="73">
      <alignment horizontal="left" vertical="center"/>
    </xf>
    <xf numFmtId="0" fontId="22" fillId="58" borderId="70" applyNumberFormat="0" applyFon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8" applyNumberFormat="0" applyFont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8" borderId="8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57" fillId="0" borderId="73">
      <alignment horizontal="left" vertical="center"/>
    </xf>
    <xf numFmtId="0" fontId="71" fillId="0" borderId="72" applyNumberFormat="0" applyFill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8" fillId="52" borderId="69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58" borderId="70" applyNumberFormat="0" applyFont="0" applyAlignment="0" applyProtection="0">
      <alignment vertical="center"/>
    </xf>
    <xf numFmtId="0" fontId="57" fillId="0" borderId="73">
      <alignment horizontal="left"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8" applyNumberFormat="0" applyFont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8" borderId="8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149" fillId="39" borderId="69" applyNumberFormat="0" applyAlignment="0" applyProtection="0">
      <alignment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154" fillId="52" borderId="71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148" fillId="0" borderId="72" applyNumberFormat="0" applyFill="0" applyAlignment="0" applyProtection="0">
      <alignment vertical="center"/>
    </xf>
    <xf numFmtId="0" fontId="57" fillId="0" borderId="73">
      <alignment horizontal="left" vertical="center"/>
    </xf>
    <xf numFmtId="0" fontId="22" fillId="58" borderId="70" applyNumberFormat="0" applyFont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57" fillId="0" borderId="73">
      <alignment horizontal="left" vertical="center"/>
    </xf>
    <xf numFmtId="0" fontId="62" fillId="39" borderId="69" applyNumberFormat="0" applyAlignment="0" applyProtection="0">
      <alignment vertical="center"/>
    </xf>
    <xf numFmtId="0" fontId="57" fillId="0" borderId="73">
      <alignment horizontal="left" vertical="center"/>
    </xf>
    <xf numFmtId="0" fontId="22" fillId="58" borderId="70" applyNumberFormat="0" applyFont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57" fillId="0" borderId="73">
      <alignment horizontal="left" vertical="center"/>
    </xf>
    <xf numFmtId="0" fontId="71" fillId="0" borderId="72" applyNumberFormat="0" applyFill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57" fillId="0" borderId="73">
      <alignment horizontal="left" vertical="center"/>
    </xf>
    <xf numFmtId="0" fontId="142" fillId="52" borderId="69" applyNumberFormat="0" applyAlignment="0" applyProtection="0">
      <alignment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142" fillId="52" borderId="69" applyNumberForma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148" fillId="0" borderId="72" applyNumberFormat="0" applyFill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149" fillId="39" borderId="69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154" fillId="52" borderId="71" applyNumberFormat="0" applyAlignment="0" applyProtection="0">
      <alignment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38" fillId="58" borderId="70" applyNumberFormat="0" applyFon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77" fillId="52" borderId="69" applyNumberFormat="0" applyAlignment="0" applyProtection="0">
      <alignment vertical="center"/>
    </xf>
    <xf numFmtId="0" fontId="77" fillId="52" borderId="69" applyNumberFormat="0" applyAlignment="0" applyProtection="0">
      <alignment vertical="center"/>
    </xf>
    <xf numFmtId="0" fontId="38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36" fillId="58" borderId="70" applyNumberFormat="0" applyFont="0" applyAlignment="0" applyProtection="0">
      <alignment vertical="center"/>
    </xf>
    <xf numFmtId="0" fontId="103" fillId="0" borderId="72" applyNumberFormat="0" applyFill="0" applyAlignment="0" applyProtection="0">
      <alignment vertical="center"/>
    </xf>
    <xf numFmtId="0" fontId="103" fillId="0" borderId="72" applyNumberFormat="0" applyFill="0" applyAlignment="0" applyProtection="0">
      <alignment vertical="center"/>
    </xf>
    <xf numFmtId="0" fontId="106" fillId="39" borderId="69" applyNumberFormat="0" applyAlignment="0" applyProtection="0">
      <alignment vertical="center"/>
    </xf>
    <xf numFmtId="0" fontId="106" fillId="39" borderId="69" applyNumberFormat="0" applyAlignment="0" applyProtection="0">
      <alignment vertical="center"/>
    </xf>
    <xf numFmtId="0" fontId="122" fillId="52" borderId="71" applyNumberFormat="0" applyAlignment="0" applyProtection="0">
      <alignment vertical="center"/>
    </xf>
    <xf numFmtId="0" fontId="122" fillId="52" borderId="71" applyNumberFormat="0" applyAlignment="0" applyProtection="0">
      <alignment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48" fillId="54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129" fillId="0" borderId="73">
      <alignment horizontal="left" vertical="center"/>
    </xf>
    <xf numFmtId="0" fontId="22" fillId="56" borderId="70" applyNumberFormat="0" applyFon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148" fillId="0" borderId="72" applyNumberFormat="0" applyFill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154" fillId="52" borderId="71" applyNumberFormat="0" applyAlignment="0" applyProtection="0">
      <alignment vertical="center"/>
    </xf>
    <xf numFmtId="0" fontId="38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38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36" fillId="58" borderId="70" applyNumberFormat="0" applyFont="0" applyAlignment="0" applyProtection="0">
      <alignment vertical="center"/>
    </xf>
    <xf numFmtId="0" fontId="103" fillId="0" borderId="72" applyNumberFormat="0" applyFill="0" applyAlignment="0" applyProtection="0">
      <alignment vertical="center"/>
    </xf>
    <xf numFmtId="0" fontId="103" fillId="0" borderId="72" applyNumberFormat="0" applyFill="0" applyAlignment="0" applyProtection="0">
      <alignment vertical="center"/>
    </xf>
    <xf numFmtId="0" fontId="122" fillId="52" borderId="71" applyNumberFormat="0" applyAlignment="0" applyProtection="0">
      <alignment vertical="center"/>
    </xf>
    <xf numFmtId="0" fontId="122" fillId="52" borderId="71" applyNumberFormat="0" applyAlignment="0" applyProtection="0">
      <alignment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6" borderId="70" applyNumberFormat="0" applyFont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148" fillId="0" borderId="72" applyNumberFormat="0" applyFill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154" fillId="52" borderId="71" applyNumberFormat="0" applyAlignment="0" applyProtection="0">
      <alignment vertical="center"/>
    </xf>
    <xf numFmtId="0" fontId="66" fillId="54" borderId="71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57" fillId="0" borderId="73">
      <alignment horizontal="left" vertical="center"/>
    </xf>
    <xf numFmtId="0" fontId="71" fillId="0" borderId="72" applyNumberFormat="0" applyFill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57" fillId="0" borderId="73">
      <alignment horizontal="left" vertical="center"/>
    </xf>
    <xf numFmtId="0" fontId="22" fillId="58" borderId="70" applyNumberFormat="0" applyFon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57" fillId="0" borderId="73">
      <alignment horizontal="left" vertical="center"/>
    </xf>
    <xf numFmtId="0" fontId="71" fillId="0" borderId="72" applyNumberFormat="0" applyFill="0" applyAlignment="0" applyProtection="0">
      <alignment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62" fillId="39" borderId="69" applyNumberFormat="0" applyAlignment="0" applyProtection="0">
      <alignment vertical="center"/>
    </xf>
    <xf numFmtId="0" fontId="57" fillId="0" borderId="73">
      <alignment horizontal="left" vertical="center"/>
    </xf>
    <xf numFmtId="0" fontId="48" fillId="52" borderId="69" applyNumberFormat="0" applyAlignment="0" applyProtection="0">
      <alignment vertical="center"/>
    </xf>
    <xf numFmtId="0" fontId="57" fillId="0" borderId="73">
      <alignment horizontal="left" vertical="center"/>
    </xf>
    <xf numFmtId="0" fontId="71" fillId="0" borderId="72" applyNumberFormat="0" applyFill="0" applyAlignment="0" applyProtection="0">
      <alignment vertical="center"/>
    </xf>
    <xf numFmtId="0" fontId="57" fillId="0" borderId="73">
      <alignment horizontal="left" vertical="center"/>
    </xf>
    <xf numFmtId="0" fontId="71" fillId="0" borderId="72" applyNumberFormat="0" applyFill="0" applyAlignment="0" applyProtection="0">
      <alignment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142" fillId="52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149" fillId="39" borderId="69" applyNumberFormat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57" fillId="0" borderId="73">
      <alignment horizontal="left" vertical="center"/>
    </xf>
    <xf numFmtId="0" fontId="62" fillId="39" borderId="69" applyNumberForma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77" fillId="52" borderId="69" applyNumberFormat="0" applyAlignment="0" applyProtection="0">
      <alignment vertical="center"/>
    </xf>
    <xf numFmtId="0" fontId="77" fillId="52" borderId="69" applyNumberForma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57" fillId="0" borderId="73">
      <alignment horizontal="left" vertical="center"/>
    </xf>
    <xf numFmtId="0" fontId="48" fillId="52" borderId="69" applyNumberFormat="0" applyAlignment="0" applyProtection="0">
      <alignment vertical="center"/>
    </xf>
    <xf numFmtId="0" fontId="106" fillId="39" borderId="69" applyNumberFormat="0" applyAlignment="0" applyProtection="0">
      <alignment vertical="center"/>
    </xf>
    <xf numFmtId="0" fontId="106" fillId="39" borderId="69" applyNumberFormat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57" fillId="0" borderId="73">
      <alignment horizontal="left" vertical="center"/>
    </xf>
    <xf numFmtId="0" fontId="148" fillId="0" borderId="72" applyNumberFormat="0" applyFill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57" fillId="0" borderId="73">
      <alignment horizontal="left" vertical="center"/>
    </xf>
    <xf numFmtId="0" fontId="48" fillId="52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142" fillId="52" borderId="69" applyNumberFormat="0" applyAlignment="0" applyProtection="0">
      <alignment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48" fillId="54" borderId="69" applyNumberFormat="0" applyAlignment="0" applyProtection="0">
      <alignment vertical="center"/>
    </xf>
    <xf numFmtId="0" fontId="154" fillId="52" borderId="71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65" borderId="69" applyNumberFormat="0" applyAlignment="0" applyProtection="0">
      <alignment vertical="center"/>
    </xf>
    <xf numFmtId="0" fontId="129" fillId="0" borderId="73">
      <alignment horizontal="left" vertical="center"/>
    </xf>
    <xf numFmtId="0" fontId="62" fillId="39" borderId="69" applyNumberFormat="0" applyAlignment="0" applyProtection="0">
      <alignment vertical="center"/>
    </xf>
    <xf numFmtId="0" fontId="57" fillId="0" borderId="73">
      <alignment horizontal="left" vertical="center"/>
    </xf>
    <xf numFmtId="0" fontId="48" fillId="52" borderId="69" applyNumberForma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57" fillId="0" borderId="73">
      <alignment horizontal="left" vertical="center"/>
    </xf>
    <xf numFmtId="0" fontId="48" fillId="52" borderId="69" applyNumberForma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149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10" fontId="55" fillId="56" borderId="74" applyNumberFormat="0" applyBorder="0" applyAlignment="0" applyProtection="0"/>
    <xf numFmtId="10" fontId="55" fillId="55" borderId="74" applyNumberFormat="0" applyBorder="0" applyAlignment="0" applyProtection="0"/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77" fillId="52" borderId="69" applyNumberFormat="0" applyAlignment="0" applyProtection="0">
      <alignment vertical="center"/>
    </xf>
    <xf numFmtId="0" fontId="77" fillId="52" borderId="69" applyNumberForma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103" fillId="0" borderId="72" applyNumberFormat="0" applyFill="0" applyAlignment="0" applyProtection="0">
      <alignment vertical="center"/>
    </xf>
    <xf numFmtId="0" fontId="106" fillId="39" borderId="69" applyNumberFormat="0" applyAlignment="0" applyProtection="0">
      <alignment vertical="center"/>
    </xf>
    <xf numFmtId="0" fontId="106" fillId="39" borderId="69" applyNumberFormat="0" applyAlignment="0" applyProtection="0">
      <alignment vertical="center"/>
    </xf>
    <xf numFmtId="0" fontId="122" fillId="52" borderId="71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10" fontId="128" fillId="56" borderId="74" applyNumberFormat="0" applyBorder="0" applyAlignment="0" applyProtection="0"/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22" fillId="58" borderId="70" applyNumberFormat="0" applyFon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77" fillId="54" borderId="69" applyNumberFormat="0" applyAlignment="0" applyProtection="0">
      <alignment vertical="center"/>
    </xf>
    <xf numFmtId="0" fontId="22" fillId="56" borderId="70" applyNumberFormat="0" applyFont="0" applyAlignment="0" applyProtection="0">
      <alignment vertical="center"/>
    </xf>
    <xf numFmtId="0" fontId="106" fillId="65" borderId="69" applyNumberFormat="0" applyAlignment="0" applyProtection="0">
      <alignment vertical="center"/>
    </xf>
    <xf numFmtId="0" fontId="122" fillId="54" borderId="71" applyNumberFormat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2" fillId="39" borderId="6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2" fillId="39" borderId="69" applyNumberFormat="0" applyAlignment="0" applyProtection="0">
      <alignment vertical="center"/>
    </xf>
    <xf numFmtId="0" fontId="4" fillId="0" borderId="0">
      <alignment vertical="center"/>
    </xf>
    <xf numFmtId="0" fontId="66" fillId="52" borderId="71" applyNumberFormat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48" fillId="52" borderId="69" applyNumberFormat="0" applyAlignment="0" applyProtection="0">
      <alignment vertical="center"/>
    </xf>
    <xf numFmtId="0" fontId="37" fillId="58" borderId="70" applyNumberFormat="0" applyFont="0" applyAlignment="0" applyProtection="0">
      <alignment vertical="center"/>
    </xf>
    <xf numFmtId="0" fontId="37" fillId="58" borderId="70" applyNumberFormat="0" applyFon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71" fillId="0" borderId="72" applyNumberFormat="0" applyFill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66" fillId="52" borderId="7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7" fillId="52" borderId="69" applyNumberFormat="0" applyAlignment="0" applyProtection="0">
      <alignment vertical="center"/>
    </xf>
    <xf numFmtId="0" fontId="187" fillId="52" borderId="69" applyNumberFormat="0" applyAlignment="0" applyProtection="0">
      <alignment vertical="center"/>
    </xf>
    <xf numFmtId="0" fontId="187" fillId="54" borderId="69" applyNumberFormat="0" applyAlignment="0" applyProtection="0">
      <alignment vertical="center"/>
    </xf>
    <xf numFmtId="0" fontId="192" fillId="0" borderId="72" applyNumberFormat="0" applyFill="0" applyAlignment="0" applyProtection="0">
      <alignment vertical="center"/>
    </xf>
    <xf numFmtId="0" fontId="185" fillId="39" borderId="69" applyNumberFormat="0" applyAlignment="0" applyProtection="0">
      <alignment vertical="center"/>
    </xf>
    <xf numFmtId="0" fontId="185" fillId="39" borderId="69" applyNumberFormat="0" applyAlignment="0" applyProtection="0">
      <alignment vertical="center"/>
    </xf>
    <xf numFmtId="0" fontId="185" fillId="65" borderId="69" applyNumberFormat="0" applyAlignment="0" applyProtection="0">
      <alignment vertical="center"/>
    </xf>
    <xf numFmtId="0" fontId="186" fillId="52" borderId="71" applyNumberFormat="0" applyAlignment="0" applyProtection="0">
      <alignment vertical="center"/>
    </xf>
    <xf numFmtId="0" fontId="186" fillId="54" borderId="71" applyNumberFormat="0" applyAlignment="0" applyProtection="0">
      <alignment vertical="center"/>
    </xf>
    <xf numFmtId="0" fontId="77" fillId="52" borderId="69" applyNumberFormat="0" applyAlignment="0" applyProtection="0">
      <alignment vertical="center"/>
    </xf>
    <xf numFmtId="0" fontId="77" fillId="52" borderId="69" applyNumberFormat="0" applyAlignment="0" applyProtection="0">
      <alignment vertical="center"/>
    </xf>
    <xf numFmtId="0" fontId="103" fillId="0" borderId="72" applyNumberFormat="0" applyFill="0" applyAlignment="0" applyProtection="0">
      <alignment vertical="center"/>
    </xf>
    <xf numFmtId="0" fontId="106" fillId="39" borderId="69" applyNumberFormat="0" applyAlignment="0" applyProtection="0">
      <alignment vertical="center"/>
    </xf>
    <xf numFmtId="0" fontId="106" fillId="39" borderId="69" applyNumberFormat="0" applyAlignment="0" applyProtection="0">
      <alignment vertical="center"/>
    </xf>
    <xf numFmtId="0" fontId="122" fillId="52" borderId="71" applyNumberFormat="0" applyAlignment="0" applyProtection="0">
      <alignment vertical="center"/>
    </xf>
    <xf numFmtId="0" fontId="77" fillId="54" borderId="69" applyNumberFormat="0" applyAlignment="0" applyProtection="0">
      <alignment vertical="center"/>
    </xf>
    <xf numFmtId="0" fontId="106" fillId="65" borderId="69" applyNumberFormat="0" applyAlignment="0" applyProtection="0">
      <alignment vertical="center"/>
    </xf>
    <xf numFmtId="0" fontId="122" fillId="54" borderId="71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0" fontId="55" fillId="55" borderId="74" applyNumberFormat="0" applyBorder="0" applyAlignment="0" applyProtection="0"/>
    <xf numFmtId="10" fontId="55" fillId="56" borderId="74" applyNumberFormat="0" applyBorder="0" applyAlignment="0" applyProtection="0"/>
    <xf numFmtId="0" fontId="57" fillId="0" borderId="73">
      <alignment horizontal="left" vertical="center"/>
    </xf>
    <xf numFmtId="0" fontId="77" fillId="52" borderId="75" applyNumberFormat="0" applyAlignment="0" applyProtection="0">
      <alignment vertical="center"/>
    </xf>
    <xf numFmtId="0" fontId="77" fillId="52" borderId="75" applyNumberFormat="0" applyAlignment="0" applyProtection="0">
      <alignment vertical="center"/>
    </xf>
    <xf numFmtId="0" fontId="22" fillId="58" borderId="76" applyNumberFormat="0" applyFont="0" applyAlignment="0" applyProtection="0">
      <alignment vertical="center"/>
    </xf>
    <xf numFmtId="0" fontId="22" fillId="58" borderId="76" applyNumberFormat="0" applyFont="0" applyAlignment="0" applyProtection="0">
      <alignment vertical="center"/>
    </xf>
    <xf numFmtId="0" fontId="103" fillId="0" borderId="77" applyNumberFormat="0" applyFill="0" applyAlignment="0" applyProtection="0">
      <alignment vertical="center"/>
    </xf>
    <xf numFmtId="0" fontId="106" fillId="39" borderId="75" applyNumberFormat="0" applyAlignment="0" applyProtection="0">
      <alignment vertical="center"/>
    </xf>
    <xf numFmtId="0" fontId="106" fillId="39" borderId="75" applyNumberFormat="0" applyAlignment="0" applyProtection="0">
      <alignment vertical="center"/>
    </xf>
    <xf numFmtId="0" fontId="122" fillId="52" borderId="78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71" fillId="0" borderId="77" applyNumberFormat="0" applyFill="0" applyAlignment="0" applyProtection="0">
      <alignment vertical="center"/>
    </xf>
    <xf numFmtId="0" fontId="66" fillId="52" borderId="78" applyNumberFormat="0" applyAlignment="0" applyProtection="0">
      <alignment vertical="center"/>
    </xf>
    <xf numFmtId="0" fontId="22" fillId="58" borderId="76" applyNumberFormat="0" applyFont="0" applyAlignment="0" applyProtection="0">
      <alignment vertical="center"/>
    </xf>
    <xf numFmtId="0" fontId="62" fillId="39" borderId="75" applyNumberFormat="0" applyAlignment="0" applyProtection="0">
      <alignment vertical="center"/>
    </xf>
    <xf numFmtId="0" fontId="48" fillId="52" borderId="75" applyNumberFormat="0" applyAlignment="0" applyProtection="0">
      <alignment vertical="center"/>
    </xf>
    <xf numFmtId="0" fontId="129" fillId="0" borderId="73">
      <alignment horizontal="left" vertical="center"/>
    </xf>
    <xf numFmtId="10" fontId="128" fillId="56" borderId="74" applyNumberFormat="0" applyBorder="0" applyAlignment="0" applyProtection="0"/>
    <xf numFmtId="0" fontId="77" fillId="54" borderId="75" applyNumberFormat="0" applyAlignment="0" applyProtection="0">
      <alignment vertical="center"/>
    </xf>
    <xf numFmtId="0" fontId="22" fillId="56" borderId="76" applyNumberFormat="0" applyFont="0" applyAlignment="0" applyProtection="0">
      <alignment vertical="center"/>
    </xf>
    <xf numFmtId="0" fontId="106" fillId="65" borderId="75" applyNumberFormat="0" applyAlignment="0" applyProtection="0">
      <alignment vertical="center"/>
    </xf>
    <xf numFmtId="0" fontId="122" fillId="54" borderId="78" applyNumberFormat="0" applyAlignment="0" applyProtection="0">
      <alignment vertical="center"/>
    </xf>
    <xf numFmtId="0" fontId="62" fillId="39" borderId="69" applyNumberFormat="0" applyAlignment="0" applyProtection="0">
      <alignment vertical="center"/>
    </xf>
    <xf numFmtId="0" fontId="3" fillId="0" borderId="0">
      <alignment vertical="center"/>
    </xf>
    <xf numFmtId="0" fontId="66" fillId="54" borderId="88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142" fillId="52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6" fillId="39" borderId="86" applyNumberFormat="0" applyAlignment="0" applyProtection="0">
      <alignment vertical="center"/>
    </xf>
    <xf numFmtId="0" fontId="106" fillId="39" borderId="86" applyNumberFormat="0" applyAlignment="0" applyProtection="0">
      <alignment vertical="center"/>
    </xf>
    <xf numFmtId="0" fontId="77" fillId="52" borderId="86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154" fillId="52" borderId="88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135" fillId="56" borderId="47" applyNumberFormat="0" applyFont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38" fillId="58" borderId="47" applyNumberFormat="0" applyFon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22" fillId="56" borderId="47" applyNumberFormat="0" applyFon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22" fillId="56" borderId="47" applyNumberFormat="0" applyFont="0" applyAlignment="0" applyProtection="0">
      <alignment vertical="center"/>
    </xf>
    <xf numFmtId="0" fontId="38" fillId="58" borderId="47" applyNumberFormat="0" applyFon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58" borderId="47" applyNumberFormat="0" applyFont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8" fillId="54" borderId="86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3" fillId="0" borderId="0">
      <alignment vertical="center"/>
    </xf>
    <xf numFmtId="0" fontId="66" fillId="52" borderId="49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1" fillId="0" borderId="48" applyNumberFormat="0" applyFill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8" fillId="52" borderId="46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58" borderId="47" applyNumberFormat="0" applyFont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35" fillId="56" borderId="87" applyNumberFormat="0" applyFon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149" fillId="39" borderId="46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154" fillId="52" borderId="49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148" fillId="0" borderId="48" applyNumberFormat="0" applyFill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142" fillId="52" borderId="4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142" fillId="52" borderId="46" applyNumberForma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148" fillId="0" borderId="48" applyNumberFormat="0" applyFill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149" fillId="39" borderId="46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154" fillId="52" borderId="49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142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38" fillId="58" borderId="47" applyNumberFormat="0" applyFon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38" fillId="58" borderId="87" applyNumberFormat="0" applyFon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77" fillId="52" borderId="46" applyNumberFormat="0" applyAlignment="0" applyProtection="0">
      <alignment vertical="center"/>
    </xf>
    <xf numFmtId="0" fontId="77" fillId="52" borderId="4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38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36" fillId="58" borderId="47" applyNumberFormat="0" applyFon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103" fillId="0" borderId="48" applyNumberFormat="0" applyFill="0" applyAlignment="0" applyProtection="0">
      <alignment vertical="center"/>
    </xf>
    <xf numFmtId="0" fontId="103" fillId="0" borderId="48" applyNumberFormat="0" applyFill="0" applyAlignment="0" applyProtection="0">
      <alignment vertical="center"/>
    </xf>
    <xf numFmtId="0" fontId="106" fillId="39" borderId="46" applyNumberFormat="0" applyAlignment="0" applyProtection="0">
      <alignment vertical="center"/>
    </xf>
    <xf numFmtId="0" fontId="106" fillId="39" borderId="46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122" fillId="52" borderId="49" applyNumberFormat="0" applyAlignment="0" applyProtection="0">
      <alignment vertical="center"/>
    </xf>
    <xf numFmtId="0" fontId="122" fillId="52" borderId="49" applyNumberFormat="0" applyAlignment="0" applyProtection="0">
      <alignment vertical="center"/>
    </xf>
    <xf numFmtId="0" fontId="122" fillId="52" borderId="88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148" fillId="0" borderId="89" applyNumberFormat="0" applyFill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6" borderId="47" applyNumberFormat="0" applyFon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148" fillId="0" borderId="48" applyNumberFormat="0" applyFill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154" fillId="52" borderId="49" applyNumberFormat="0" applyAlignment="0" applyProtection="0">
      <alignment vertical="center"/>
    </xf>
    <xf numFmtId="0" fontId="38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38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36" fillId="58" borderId="47" applyNumberFormat="0" applyFont="0" applyAlignment="0" applyProtection="0">
      <alignment vertical="center"/>
    </xf>
    <xf numFmtId="0" fontId="103" fillId="0" borderId="48" applyNumberFormat="0" applyFill="0" applyAlignment="0" applyProtection="0">
      <alignment vertical="center"/>
    </xf>
    <xf numFmtId="0" fontId="103" fillId="0" borderId="48" applyNumberFormat="0" applyFill="0" applyAlignment="0" applyProtection="0">
      <alignment vertical="center"/>
    </xf>
    <xf numFmtId="0" fontId="122" fillId="52" borderId="49" applyNumberFormat="0" applyAlignment="0" applyProtection="0">
      <alignment vertical="center"/>
    </xf>
    <xf numFmtId="0" fontId="122" fillId="52" borderId="49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6" borderId="47" applyNumberFormat="0" applyFon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148" fillId="0" borderId="48" applyNumberFormat="0" applyFill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154" fillId="52" borderId="49" applyNumberFormat="0" applyAlignment="0" applyProtection="0">
      <alignment vertical="center"/>
    </xf>
    <xf numFmtId="0" fontId="66" fillId="54" borderId="49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22" fillId="56" borderId="87" applyNumberFormat="0" applyFon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38" fillId="58" borderId="87" applyNumberFormat="0" applyFont="0" applyAlignment="0" applyProtection="0">
      <alignment vertical="center"/>
    </xf>
    <xf numFmtId="0" fontId="22" fillId="56" borderId="87" applyNumberFormat="0" applyFon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142" fillId="52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149" fillId="39" borderId="46" applyNumberFormat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77" fillId="52" borderId="46" applyNumberFormat="0" applyAlignment="0" applyProtection="0">
      <alignment vertical="center"/>
    </xf>
    <xf numFmtId="0" fontId="77" fillId="52" borderId="46" applyNumberForma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106" fillId="39" borderId="46" applyNumberFormat="0" applyAlignment="0" applyProtection="0">
      <alignment vertical="center"/>
    </xf>
    <xf numFmtId="0" fontId="106" fillId="39" borderId="46" applyNumberFormat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148" fillId="0" borderId="48" applyNumberFormat="0" applyFill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142" fillId="52" borderId="46" applyNumberFormat="0" applyAlignment="0" applyProtection="0">
      <alignment vertical="center"/>
    </xf>
    <xf numFmtId="0" fontId="48" fillId="54" borderId="46" applyNumberFormat="0" applyAlignment="0" applyProtection="0">
      <alignment vertical="center"/>
    </xf>
    <xf numFmtId="0" fontId="154" fillId="52" borderId="49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62" fillId="65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149" fillId="39" borderId="46" applyNumberForma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10" fontId="55" fillId="56" borderId="50" applyNumberFormat="0" applyBorder="0" applyAlignment="0" applyProtection="0"/>
    <xf numFmtId="0" fontId="48" fillId="52" borderId="86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3" fillId="0" borderId="0">
      <alignment vertical="center"/>
    </xf>
    <xf numFmtId="0" fontId="71" fillId="0" borderId="89" applyNumberFormat="0" applyFill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2" fillId="65" borderId="8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3" fillId="0" borderId="0">
      <alignment vertical="center"/>
    </xf>
    <xf numFmtId="0" fontId="62" fillId="39" borderId="86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122" fillId="54" borderId="88" applyNumberFormat="0" applyAlignment="0" applyProtection="0">
      <alignment vertical="center"/>
    </xf>
    <xf numFmtId="0" fontId="106" fillId="65" borderId="86" applyNumberFormat="0" applyAlignment="0" applyProtection="0">
      <alignment vertical="center"/>
    </xf>
    <xf numFmtId="0" fontId="103" fillId="0" borderId="89" applyNumberFormat="0" applyFill="0" applyAlignment="0" applyProtection="0">
      <alignment vertical="center"/>
    </xf>
    <xf numFmtId="0" fontId="22" fillId="56" borderId="87" applyNumberFormat="0" applyFont="0" applyAlignment="0" applyProtection="0">
      <alignment vertical="center"/>
    </xf>
    <xf numFmtId="0" fontId="77" fillId="54" borderId="86" applyNumberFormat="0" applyAlignment="0" applyProtection="0">
      <alignment vertical="center"/>
    </xf>
    <xf numFmtId="0" fontId="77" fillId="52" borderId="86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10" fontId="55" fillId="56" borderId="50" applyNumberFormat="0" applyBorder="0" applyAlignment="0" applyProtection="0"/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3" fillId="0" borderId="0">
      <alignment vertical="center"/>
    </xf>
    <xf numFmtId="0" fontId="71" fillId="0" borderId="89" applyNumberFormat="0" applyFill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10" fontId="55" fillId="56" borderId="50" applyNumberFormat="0" applyBorder="0" applyAlignment="0" applyProtection="0"/>
    <xf numFmtId="0" fontId="62" fillId="39" borderId="86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58" borderId="87" applyNumberFormat="0" applyFont="0" applyAlignment="0" applyProtection="0">
      <alignment vertical="center"/>
    </xf>
    <xf numFmtId="0" fontId="3" fillId="0" borderId="0">
      <alignment vertical="center"/>
    </xf>
    <xf numFmtId="10" fontId="55" fillId="55" borderId="50" applyNumberFormat="0" applyBorder="0" applyAlignment="0" applyProtection="0"/>
    <xf numFmtId="0" fontId="135" fillId="56" borderId="87" applyNumberFormat="0" applyFon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149" fillId="39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135" fillId="56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77" fillId="52" borderId="46" applyNumberFormat="0" applyAlignment="0" applyProtection="0">
      <alignment vertical="center"/>
    </xf>
    <xf numFmtId="0" fontId="77" fillId="52" borderId="46" applyNumberForma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103" fillId="0" borderId="48" applyNumberFormat="0" applyFill="0" applyAlignment="0" applyProtection="0">
      <alignment vertical="center"/>
    </xf>
    <xf numFmtId="0" fontId="106" fillId="39" borderId="46" applyNumberFormat="0" applyAlignment="0" applyProtection="0">
      <alignment vertical="center"/>
    </xf>
    <xf numFmtId="0" fontId="106" fillId="39" borderId="46" applyNumberFormat="0" applyAlignment="0" applyProtection="0">
      <alignment vertical="center"/>
    </xf>
    <xf numFmtId="0" fontId="122" fillId="52" borderId="49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77" fillId="54" borderId="46" applyNumberFormat="0" applyAlignment="0" applyProtection="0">
      <alignment vertical="center"/>
    </xf>
    <xf numFmtId="0" fontId="22" fillId="56" borderId="47" applyNumberFormat="0" applyFont="0" applyAlignment="0" applyProtection="0">
      <alignment vertical="center"/>
    </xf>
    <xf numFmtId="0" fontId="106" fillId="65" borderId="46" applyNumberFormat="0" applyAlignment="0" applyProtection="0">
      <alignment vertical="center"/>
    </xf>
    <xf numFmtId="0" fontId="122" fillId="54" borderId="49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10" fontId="55" fillId="55" borderId="50" applyNumberFormat="0" applyBorder="0" applyAlignment="0" applyProtection="0"/>
    <xf numFmtId="10" fontId="55" fillId="56" borderId="50" applyNumberFormat="0" applyBorder="0" applyAlignment="0" applyProtection="0"/>
    <xf numFmtId="0" fontId="77" fillId="52" borderId="46" applyNumberFormat="0" applyAlignment="0" applyProtection="0">
      <alignment vertical="center"/>
    </xf>
    <xf numFmtId="0" fontId="77" fillId="52" borderId="46" applyNumberForma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103" fillId="0" borderId="48" applyNumberFormat="0" applyFill="0" applyAlignment="0" applyProtection="0">
      <alignment vertical="center"/>
    </xf>
    <xf numFmtId="0" fontId="106" fillId="39" borderId="46" applyNumberFormat="0" applyAlignment="0" applyProtection="0">
      <alignment vertical="center"/>
    </xf>
    <xf numFmtId="0" fontId="106" fillId="39" borderId="46" applyNumberFormat="0" applyAlignment="0" applyProtection="0">
      <alignment vertical="center"/>
    </xf>
    <xf numFmtId="0" fontId="122" fillId="52" borderId="49" applyNumberFormat="0" applyAlignment="0" applyProtection="0">
      <alignment vertical="center"/>
    </xf>
    <xf numFmtId="0" fontId="71" fillId="0" borderId="48" applyNumberFormat="0" applyFill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22" fillId="58" borderId="47" applyNumberFormat="0" applyFont="0" applyAlignment="0" applyProtection="0">
      <alignment vertical="center"/>
    </xf>
    <xf numFmtId="0" fontId="62" fillId="39" borderId="46" applyNumberFormat="0" applyAlignment="0" applyProtection="0">
      <alignment vertical="center"/>
    </xf>
    <xf numFmtId="0" fontId="48" fillId="52" borderId="46" applyNumberFormat="0" applyAlignment="0" applyProtection="0">
      <alignment vertical="center"/>
    </xf>
    <xf numFmtId="10" fontId="128" fillId="56" borderId="50" applyNumberFormat="0" applyBorder="0" applyAlignment="0" applyProtection="0"/>
    <xf numFmtId="0" fontId="77" fillId="54" borderId="46" applyNumberFormat="0" applyAlignment="0" applyProtection="0">
      <alignment vertical="center"/>
    </xf>
    <xf numFmtId="0" fontId="22" fillId="56" borderId="47" applyNumberFormat="0" applyFont="0" applyAlignment="0" applyProtection="0">
      <alignment vertical="center"/>
    </xf>
    <xf numFmtId="0" fontId="106" fillId="65" borderId="46" applyNumberFormat="0" applyAlignment="0" applyProtection="0">
      <alignment vertical="center"/>
    </xf>
    <xf numFmtId="0" fontId="122" fillId="54" borderId="49" applyNumberFormat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2" fillId="0" borderId="0"/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148" fillId="0" borderId="89" applyNumberFormat="0" applyFill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149" fillId="39" borderId="86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154" fillId="52" borderId="88" applyNumberFormat="0" applyAlignment="0" applyProtection="0">
      <alignment vertical="center"/>
    </xf>
    <xf numFmtId="0" fontId="38" fillId="58" borderId="87" applyNumberFormat="0" applyFon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77" fillId="52" borderId="86" applyNumberFormat="0" applyAlignment="0" applyProtection="0">
      <alignment vertical="center"/>
    </xf>
    <xf numFmtId="0" fontId="77" fillId="52" borderId="86" applyNumberFormat="0" applyAlignment="0" applyProtection="0">
      <alignment vertical="center"/>
    </xf>
    <xf numFmtId="0" fontId="38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36" fillId="58" borderId="87" applyNumberFormat="0" applyFont="0" applyAlignment="0" applyProtection="0">
      <alignment vertical="center"/>
    </xf>
    <xf numFmtId="0" fontId="103" fillId="0" borderId="89" applyNumberFormat="0" applyFill="0" applyAlignment="0" applyProtection="0">
      <alignment vertical="center"/>
    </xf>
    <xf numFmtId="0" fontId="103" fillId="0" borderId="89" applyNumberFormat="0" applyFill="0" applyAlignment="0" applyProtection="0">
      <alignment vertical="center"/>
    </xf>
    <xf numFmtId="0" fontId="106" fillId="39" borderId="86" applyNumberFormat="0" applyAlignment="0" applyProtection="0">
      <alignment vertical="center"/>
    </xf>
    <xf numFmtId="0" fontId="106" fillId="39" borderId="86" applyNumberFormat="0" applyAlignment="0" applyProtection="0">
      <alignment vertical="center"/>
    </xf>
    <xf numFmtId="0" fontId="122" fillId="52" borderId="88" applyNumberFormat="0" applyAlignment="0" applyProtection="0">
      <alignment vertical="center"/>
    </xf>
    <xf numFmtId="0" fontId="122" fillId="52" borderId="88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22" fillId="56" borderId="87" applyNumberFormat="0" applyFon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148" fillId="0" borderId="89" applyNumberFormat="0" applyFill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154" fillId="52" borderId="88" applyNumberFormat="0" applyAlignment="0" applyProtection="0">
      <alignment vertical="center"/>
    </xf>
    <xf numFmtId="0" fontId="38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38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36" fillId="58" borderId="87" applyNumberFormat="0" applyFont="0" applyAlignment="0" applyProtection="0">
      <alignment vertical="center"/>
    </xf>
    <xf numFmtId="0" fontId="103" fillId="0" borderId="89" applyNumberFormat="0" applyFill="0" applyAlignment="0" applyProtection="0">
      <alignment vertical="center"/>
    </xf>
    <xf numFmtId="0" fontId="103" fillId="0" borderId="89" applyNumberFormat="0" applyFill="0" applyAlignment="0" applyProtection="0">
      <alignment vertical="center"/>
    </xf>
    <xf numFmtId="0" fontId="122" fillId="52" borderId="88" applyNumberFormat="0" applyAlignment="0" applyProtection="0">
      <alignment vertical="center"/>
    </xf>
    <xf numFmtId="0" fontId="122" fillId="52" borderId="88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22" fillId="56" borderId="87" applyNumberFormat="0" applyFon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148" fillId="0" borderId="89" applyNumberFormat="0" applyFill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154" fillId="52" borderId="88" applyNumberFormat="0" applyAlignment="0" applyProtection="0">
      <alignment vertical="center"/>
    </xf>
    <xf numFmtId="0" fontId="66" fillId="54" borderId="88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142" fillId="52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149" fillId="39" borderId="86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77" fillId="52" borderId="86" applyNumberFormat="0" applyAlignment="0" applyProtection="0">
      <alignment vertical="center"/>
    </xf>
    <xf numFmtId="0" fontId="77" fillId="52" borderId="86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106" fillId="39" borderId="86" applyNumberFormat="0" applyAlignment="0" applyProtection="0">
      <alignment vertical="center"/>
    </xf>
    <xf numFmtId="0" fontId="106" fillId="39" borderId="86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148" fillId="0" borderId="89" applyNumberFormat="0" applyFill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142" fillId="52" borderId="86" applyNumberFormat="0" applyAlignment="0" applyProtection="0">
      <alignment vertical="center"/>
    </xf>
    <xf numFmtId="0" fontId="48" fillId="54" borderId="86" applyNumberFormat="0" applyAlignment="0" applyProtection="0">
      <alignment vertical="center"/>
    </xf>
    <xf numFmtId="0" fontId="154" fillId="52" borderId="88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65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48" fillId="52" borderId="86" applyNumberFormat="0" applyAlignment="0" applyProtection="0">
      <alignment vertical="center"/>
    </xf>
    <xf numFmtId="0" fontId="22" fillId="58" borderId="87" applyNumberFormat="0" applyFont="0" applyAlignment="0" applyProtection="0">
      <alignment vertical="center"/>
    </xf>
    <xf numFmtId="0" fontId="149" fillId="39" borderId="86" applyNumberFormat="0" applyAlignment="0" applyProtection="0">
      <alignment vertical="center"/>
    </xf>
    <xf numFmtId="0" fontId="62" fillId="39" borderId="86" applyNumberFormat="0" applyAlignment="0" applyProtection="0">
      <alignment vertical="center"/>
    </xf>
    <xf numFmtId="0" fontId="62" fillId="39" borderId="90" applyNumberFormat="0" applyAlignment="0" applyProtection="0">
      <alignment vertical="center"/>
    </xf>
    <xf numFmtId="0" fontId="62" fillId="39" borderId="90" applyNumberFormat="0" applyAlignment="0" applyProtection="0">
      <alignment vertical="center"/>
    </xf>
    <xf numFmtId="0" fontId="57" fillId="0" borderId="73">
      <alignment horizontal="left" vertical="center"/>
    </xf>
    <xf numFmtId="0" fontId="62" fillId="39" borderId="90" applyNumberFormat="0" applyAlignment="0" applyProtection="0">
      <alignment vertical="center"/>
    </xf>
    <xf numFmtId="0" fontId="62" fillId="39" borderId="90" applyNumberFormat="0" applyAlignment="0" applyProtection="0">
      <alignment vertical="center"/>
    </xf>
    <xf numFmtId="0" fontId="77" fillId="52" borderId="90" applyNumberFormat="0" applyAlignment="0" applyProtection="0">
      <alignment vertical="center"/>
    </xf>
    <xf numFmtId="0" fontId="77" fillId="52" borderId="90" applyNumberFormat="0" applyAlignment="0" applyProtection="0">
      <alignment vertical="center"/>
    </xf>
    <xf numFmtId="0" fontId="22" fillId="58" borderId="91" applyNumberFormat="0" applyFont="0" applyAlignment="0" applyProtection="0">
      <alignment vertical="center"/>
    </xf>
    <xf numFmtId="0" fontId="22" fillId="58" borderId="91" applyNumberFormat="0" applyFont="0" applyAlignment="0" applyProtection="0">
      <alignment vertical="center"/>
    </xf>
    <xf numFmtId="0" fontId="103" fillId="0" borderId="89" applyNumberFormat="0" applyFill="0" applyAlignment="0" applyProtection="0">
      <alignment vertical="center"/>
    </xf>
    <xf numFmtId="0" fontId="106" fillId="39" borderId="90" applyNumberFormat="0" applyAlignment="0" applyProtection="0">
      <alignment vertical="center"/>
    </xf>
    <xf numFmtId="0" fontId="106" fillId="39" borderId="90" applyNumberFormat="0" applyAlignment="0" applyProtection="0">
      <alignment vertical="center"/>
    </xf>
    <xf numFmtId="0" fontId="122" fillId="52" borderId="88" applyNumberFormat="0" applyAlignment="0" applyProtection="0">
      <alignment vertical="center"/>
    </xf>
    <xf numFmtId="0" fontId="62" fillId="39" borderId="90" applyNumberFormat="0" applyAlignment="0" applyProtection="0">
      <alignment vertical="center"/>
    </xf>
    <xf numFmtId="0" fontId="62" fillId="39" borderId="90" applyNumberFormat="0" applyAlignment="0" applyProtection="0">
      <alignment vertical="center"/>
    </xf>
    <xf numFmtId="0" fontId="62" fillId="39" borderId="90" applyNumberFormat="0" applyAlignment="0" applyProtection="0">
      <alignment vertical="center"/>
    </xf>
    <xf numFmtId="0" fontId="62" fillId="39" borderId="90" applyNumberFormat="0" applyAlignment="0" applyProtection="0">
      <alignment vertical="center"/>
    </xf>
    <xf numFmtId="0" fontId="62" fillId="39" borderId="90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22" fillId="58" borderId="91" applyNumberFormat="0" applyFont="0" applyAlignment="0" applyProtection="0">
      <alignment vertical="center"/>
    </xf>
    <xf numFmtId="0" fontId="62" fillId="39" borderId="90" applyNumberFormat="0" applyAlignment="0" applyProtection="0">
      <alignment vertical="center"/>
    </xf>
    <xf numFmtId="0" fontId="62" fillId="39" borderId="90" applyNumberFormat="0" applyAlignment="0" applyProtection="0">
      <alignment vertical="center"/>
    </xf>
    <xf numFmtId="0" fontId="62" fillId="39" borderId="90" applyNumberFormat="0" applyAlignment="0" applyProtection="0">
      <alignment vertical="center"/>
    </xf>
    <xf numFmtId="0" fontId="48" fillId="52" borderId="90" applyNumberFormat="0" applyAlignment="0" applyProtection="0">
      <alignment vertical="center"/>
    </xf>
    <xf numFmtId="0" fontId="62" fillId="39" borderId="90" applyNumberFormat="0" applyAlignment="0" applyProtection="0">
      <alignment vertical="center"/>
    </xf>
    <xf numFmtId="0" fontId="77" fillId="54" borderId="90" applyNumberFormat="0" applyAlignment="0" applyProtection="0">
      <alignment vertical="center"/>
    </xf>
    <xf numFmtId="0" fontId="22" fillId="56" borderId="91" applyNumberFormat="0" applyFont="0" applyAlignment="0" applyProtection="0">
      <alignment vertical="center"/>
    </xf>
    <xf numFmtId="0" fontId="106" fillId="65" borderId="90" applyNumberFormat="0" applyAlignment="0" applyProtection="0">
      <alignment vertical="center"/>
    </xf>
    <xf numFmtId="0" fontId="122" fillId="54" borderId="88" applyNumberFormat="0" applyAlignment="0" applyProtection="0">
      <alignment vertical="center"/>
    </xf>
    <xf numFmtId="0" fontId="62" fillId="39" borderId="90" applyNumberFormat="0" applyAlignment="0" applyProtection="0">
      <alignment vertical="center"/>
    </xf>
    <xf numFmtId="0" fontId="62" fillId="39" borderId="90" applyNumberFormat="0" applyAlignment="0" applyProtection="0">
      <alignment vertical="center"/>
    </xf>
    <xf numFmtId="0" fontId="57" fillId="0" borderId="73">
      <alignment horizontal="left" vertical="center"/>
    </xf>
    <xf numFmtId="0" fontId="66" fillId="52" borderId="88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48" fillId="52" borderId="90" applyNumberFormat="0" applyAlignment="0" applyProtection="0">
      <alignment vertical="center"/>
    </xf>
    <xf numFmtId="0" fontId="48" fillId="52" borderId="90" applyNumberFormat="0" applyAlignment="0" applyProtection="0">
      <alignment vertical="center"/>
    </xf>
    <xf numFmtId="0" fontId="37" fillId="58" borderId="91" applyNumberFormat="0" applyFont="0" applyAlignment="0" applyProtection="0">
      <alignment vertical="center"/>
    </xf>
    <xf numFmtId="0" fontId="37" fillId="58" borderId="91" applyNumberFormat="0" applyFon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62" fillId="39" borderId="90" applyNumberFormat="0" applyAlignment="0" applyProtection="0">
      <alignment vertical="center"/>
    </xf>
    <xf numFmtId="0" fontId="62" fillId="39" borderId="90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187" fillId="52" borderId="90" applyNumberFormat="0" applyAlignment="0" applyProtection="0">
      <alignment vertical="center"/>
    </xf>
    <xf numFmtId="0" fontId="187" fillId="52" borderId="90" applyNumberFormat="0" applyAlignment="0" applyProtection="0">
      <alignment vertical="center"/>
    </xf>
    <xf numFmtId="0" fontId="187" fillId="54" borderId="90" applyNumberFormat="0" applyAlignment="0" applyProtection="0">
      <alignment vertical="center"/>
    </xf>
    <xf numFmtId="0" fontId="192" fillId="0" borderId="89" applyNumberFormat="0" applyFill="0" applyAlignment="0" applyProtection="0">
      <alignment vertical="center"/>
    </xf>
    <xf numFmtId="0" fontId="185" fillId="39" borderId="90" applyNumberFormat="0" applyAlignment="0" applyProtection="0">
      <alignment vertical="center"/>
    </xf>
    <xf numFmtId="0" fontId="185" fillId="39" borderId="90" applyNumberFormat="0" applyAlignment="0" applyProtection="0">
      <alignment vertical="center"/>
    </xf>
    <xf numFmtId="0" fontId="185" fillId="65" borderId="90" applyNumberFormat="0" applyAlignment="0" applyProtection="0">
      <alignment vertical="center"/>
    </xf>
    <xf numFmtId="0" fontId="186" fillId="52" borderId="88" applyNumberFormat="0" applyAlignment="0" applyProtection="0">
      <alignment vertical="center"/>
    </xf>
    <xf numFmtId="0" fontId="186" fillId="54" borderId="88" applyNumberFormat="0" applyAlignment="0" applyProtection="0">
      <alignment vertical="center"/>
    </xf>
    <xf numFmtId="0" fontId="77" fillId="52" borderId="90" applyNumberFormat="0" applyAlignment="0" applyProtection="0">
      <alignment vertical="center"/>
    </xf>
    <xf numFmtId="0" fontId="77" fillId="52" borderId="90" applyNumberFormat="0" applyAlignment="0" applyProtection="0">
      <alignment vertical="center"/>
    </xf>
    <xf numFmtId="0" fontId="103" fillId="0" borderId="89" applyNumberFormat="0" applyFill="0" applyAlignment="0" applyProtection="0">
      <alignment vertical="center"/>
    </xf>
    <xf numFmtId="0" fontId="106" fillId="39" borderId="90" applyNumberFormat="0" applyAlignment="0" applyProtection="0">
      <alignment vertical="center"/>
    </xf>
    <xf numFmtId="0" fontId="106" fillId="39" borderId="90" applyNumberFormat="0" applyAlignment="0" applyProtection="0">
      <alignment vertical="center"/>
    </xf>
    <xf numFmtId="0" fontId="122" fillId="52" borderId="88" applyNumberFormat="0" applyAlignment="0" applyProtection="0">
      <alignment vertical="center"/>
    </xf>
    <xf numFmtId="0" fontId="77" fillId="54" borderId="90" applyNumberFormat="0" applyAlignment="0" applyProtection="0">
      <alignment vertical="center"/>
    </xf>
    <xf numFmtId="0" fontId="106" fillId="65" borderId="90" applyNumberFormat="0" applyAlignment="0" applyProtection="0">
      <alignment vertical="center"/>
    </xf>
    <xf numFmtId="0" fontId="122" fillId="54" borderId="88" applyNumberFormat="0" applyAlignment="0" applyProtection="0">
      <alignment vertical="center"/>
    </xf>
    <xf numFmtId="0" fontId="57" fillId="0" borderId="92">
      <alignment horizontal="left" vertical="center"/>
    </xf>
    <xf numFmtId="0" fontId="77" fillId="52" borderId="90" applyNumberFormat="0" applyAlignment="0" applyProtection="0">
      <alignment vertical="center"/>
    </xf>
    <xf numFmtId="0" fontId="77" fillId="52" borderId="90" applyNumberFormat="0" applyAlignment="0" applyProtection="0">
      <alignment vertical="center"/>
    </xf>
    <xf numFmtId="0" fontId="22" fillId="58" borderId="91" applyNumberFormat="0" applyFont="0" applyAlignment="0" applyProtection="0">
      <alignment vertical="center"/>
    </xf>
    <xf numFmtId="0" fontId="22" fillId="58" borderId="91" applyNumberFormat="0" applyFont="0" applyAlignment="0" applyProtection="0">
      <alignment vertical="center"/>
    </xf>
    <xf numFmtId="0" fontId="103" fillId="0" borderId="89" applyNumberFormat="0" applyFill="0" applyAlignment="0" applyProtection="0">
      <alignment vertical="center"/>
    </xf>
    <xf numFmtId="0" fontId="106" fillId="39" borderId="90" applyNumberFormat="0" applyAlignment="0" applyProtection="0">
      <alignment vertical="center"/>
    </xf>
    <xf numFmtId="0" fontId="106" fillId="39" borderId="90" applyNumberFormat="0" applyAlignment="0" applyProtection="0">
      <alignment vertical="center"/>
    </xf>
    <xf numFmtId="0" fontId="122" fillId="52" borderId="88" applyNumberFormat="0" applyAlignment="0" applyProtection="0">
      <alignment vertical="center"/>
    </xf>
    <xf numFmtId="0" fontId="62" fillId="39" borderId="90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22" fillId="58" borderId="91" applyNumberFormat="0" applyFont="0" applyAlignment="0" applyProtection="0">
      <alignment vertical="center"/>
    </xf>
    <xf numFmtId="0" fontId="62" fillId="39" borderId="90" applyNumberFormat="0" applyAlignment="0" applyProtection="0">
      <alignment vertical="center"/>
    </xf>
    <xf numFmtId="0" fontId="48" fillId="52" borderId="90" applyNumberFormat="0" applyAlignment="0" applyProtection="0">
      <alignment vertical="center"/>
    </xf>
    <xf numFmtId="0" fontId="129" fillId="0" borderId="92">
      <alignment horizontal="left" vertical="center"/>
    </xf>
    <xf numFmtId="0" fontId="77" fillId="54" borderId="90" applyNumberFormat="0" applyAlignment="0" applyProtection="0">
      <alignment vertical="center"/>
    </xf>
    <xf numFmtId="0" fontId="22" fillId="56" borderId="91" applyNumberFormat="0" applyFont="0" applyAlignment="0" applyProtection="0">
      <alignment vertical="center"/>
    </xf>
    <xf numFmtId="0" fontId="106" fillId="65" borderId="90" applyNumberFormat="0" applyAlignment="0" applyProtection="0">
      <alignment vertical="center"/>
    </xf>
    <xf numFmtId="0" fontId="122" fillId="54" borderId="88" applyNumberFormat="0" applyAlignment="0" applyProtection="0">
      <alignment vertical="center"/>
    </xf>
    <xf numFmtId="0" fontId="62" fillId="39" borderId="90" applyNumberFormat="0" applyAlignment="0" applyProtection="0">
      <alignment vertical="center"/>
    </xf>
    <xf numFmtId="10" fontId="55" fillId="55" borderId="93" applyNumberFormat="0" applyBorder="0" applyAlignment="0" applyProtection="0"/>
    <xf numFmtId="10" fontId="55" fillId="56" borderId="93" applyNumberFormat="0" applyBorder="0" applyAlignment="0" applyProtection="0"/>
    <xf numFmtId="0" fontId="77" fillId="52" borderId="90" applyNumberFormat="0" applyAlignment="0" applyProtection="0">
      <alignment vertical="center"/>
    </xf>
    <xf numFmtId="0" fontId="77" fillId="52" borderId="90" applyNumberFormat="0" applyAlignment="0" applyProtection="0">
      <alignment vertical="center"/>
    </xf>
    <xf numFmtId="0" fontId="22" fillId="58" borderId="91" applyNumberFormat="0" applyFont="0" applyAlignment="0" applyProtection="0">
      <alignment vertical="center"/>
    </xf>
    <xf numFmtId="0" fontId="22" fillId="58" borderId="91" applyNumberFormat="0" applyFont="0" applyAlignment="0" applyProtection="0">
      <alignment vertical="center"/>
    </xf>
    <xf numFmtId="0" fontId="103" fillId="0" borderId="89" applyNumberFormat="0" applyFill="0" applyAlignment="0" applyProtection="0">
      <alignment vertical="center"/>
    </xf>
    <xf numFmtId="0" fontId="106" fillId="39" borderId="90" applyNumberFormat="0" applyAlignment="0" applyProtection="0">
      <alignment vertical="center"/>
    </xf>
    <xf numFmtId="0" fontId="106" fillId="39" borderId="90" applyNumberFormat="0" applyAlignment="0" applyProtection="0">
      <alignment vertical="center"/>
    </xf>
    <xf numFmtId="0" fontId="122" fillId="52" borderId="88" applyNumberFormat="0" applyAlignment="0" applyProtection="0">
      <alignment vertical="center"/>
    </xf>
    <xf numFmtId="0" fontId="71" fillId="0" borderId="89" applyNumberFormat="0" applyFill="0" applyAlignment="0" applyProtection="0">
      <alignment vertical="center"/>
    </xf>
    <xf numFmtId="0" fontId="66" fillId="52" borderId="88" applyNumberFormat="0" applyAlignment="0" applyProtection="0">
      <alignment vertical="center"/>
    </xf>
    <xf numFmtId="0" fontId="22" fillId="58" borderId="91" applyNumberFormat="0" applyFont="0" applyAlignment="0" applyProtection="0">
      <alignment vertical="center"/>
    </xf>
    <xf numFmtId="0" fontId="62" fillId="39" borderId="90" applyNumberFormat="0" applyAlignment="0" applyProtection="0">
      <alignment vertical="center"/>
    </xf>
    <xf numFmtId="0" fontId="48" fillId="52" borderId="90" applyNumberFormat="0" applyAlignment="0" applyProtection="0">
      <alignment vertical="center"/>
    </xf>
    <xf numFmtId="10" fontId="128" fillId="56" borderId="93" applyNumberFormat="0" applyBorder="0" applyAlignment="0" applyProtection="0"/>
    <xf numFmtId="0" fontId="77" fillId="54" borderId="90" applyNumberFormat="0" applyAlignment="0" applyProtection="0">
      <alignment vertical="center"/>
    </xf>
    <xf numFmtId="0" fontId="22" fillId="56" borderId="91" applyNumberFormat="0" applyFont="0" applyAlignment="0" applyProtection="0">
      <alignment vertical="center"/>
    </xf>
    <xf numFmtId="0" fontId="106" fillId="65" borderId="90" applyNumberFormat="0" applyAlignment="0" applyProtection="0">
      <alignment vertical="center"/>
    </xf>
    <xf numFmtId="0" fontId="122" fillId="54" borderId="88" applyNumberFormat="0" applyAlignment="0" applyProtection="0">
      <alignment vertical="center"/>
    </xf>
    <xf numFmtId="0" fontId="2" fillId="0" borderId="0">
      <alignment vertical="center"/>
    </xf>
    <xf numFmtId="0" fontId="57" fillId="0" borderId="106">
      <alignment horizontal="left" vertical="center"/>
    </xf>
    <xf numFmtId="0" fontId="2" fillId="0" borderId="0">
      <alignment vertical="center"/>
    </xf>
    <xf numFmtId="0" fontId="129" fillId="0" borderId="106">
      <alignment horizontal="left" vertical="center"/>
    </xf>
    <xf numFmtId="0" fontId="66" fillId="52" borderId="108" applyNumberFormat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148" fillId="0" borderId="109" applyNumberFormat="0" applyFill="0" applyAlignment="0" applyProtection="0">
      <alignment vertical="center"/>
    </xf>
    <xf numFmtId="0" fontId="148" fillId="0" borderId="109" applyNumberFormat="0" applyFill="0" applyAlignment="0" applyProtection="0">
      <alignment vertical="center"/>
    </xf>
    <xf numFmtId="0" fontId="148" fillId="0" borderId="109" applyNumberFormat="0" applyFill="0" applyAlignment="0" applyProtection="0">
      <alignment vertical="center"/>
    </xf>
    <xf numFmtId="0" fontId="148" fillId="0" borderId="109" applyNumberFormat="0" applyFill="0" applyAlignment="0" applyProtection="0">
      <alignment vertical="center"/>
    </xf>
    <xf numFmtId="0" fontId="148" fillId="0" borderId="109" applyNumberFormat="0" applyFill="0" applyAlignment="0" applyProtection="0">
      <alignment vertical="center"/>
    </xf>
    <xf numFmtId="0" fontId="103" fillId="0" borderId="109" applyNumberFormat="0" applyFill="0" applyAlignment="0" applyProtection="0">
      <alignment vertical="center"/>
    </xf>
    <xf numFmtId="0" fontId="103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103" fillId="0" borderId="109" applyNumberFormat="0" applyFill="0" applyAlignment="0" applyProtection="0">
      <alignment vertical="center"/>
    </xf>
    <xf numFmtId="0" fontId="103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129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129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129" fillId="0" borderId="100">
      <alignment horizontal="left" vertical="center"/>
    </xf>
    <xf numFmtId="0" fontId="129" fillId="0" borderId="100">
      <alignment horizontal="left" vertical="center"/>
    </xf>
    <xf numFmtId="0" fontId="57" fillId="0" borderId="100">
      <alignment horizontal="left" vertical="center"/>
    </xf>
    <xf numFmtId="0" fontId="57" fillId="0" borderId="100">
      <alignment horizontal="left" vertical="center"/>
    </xf>
    <xf numFmtId="0" fontId="62" fillId="39" borderId="99" applyNumberFormat="0" applyAlignment="0" applyProtection="0">
      <alignment vertical="center"/>
    </xf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5" borderId="93" applyNumberFormat="0" applyBorder="0" applyAlignment="0" applyProtection="0"/>
    <xf numFmtId="10" fontId="55" fillId="55" borderId="93" applyNumberFormat="0" applyBorder="0" applyAlignment="0" applyProtection="0"/>
    <xf numFmtId="10" fontId="55" fillId="55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128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128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10" fontId="55" fillId="56" borderId="93" applyNumberFormat="0" applyBorder="0" applyAlignment="0" applyProtection="0"/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38" fillId="58" borderId="107" applyNumberFormat="0" applyFont="0" applyAlignment="0" applyProtection="0">
      <alignment vertical="center"/>
    </xf>
    <xf numFmtId="0" fontId="22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38" fillId="58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38" fillId="58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77" fillId="52" borderId="99" applyNumberFormat="0" applyAlignment="0" applyProtection="0">
      <alignment vertical="center"/>
    </xf>
    <xf numFmtId="0" fontId="77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77" fillId="52" borderId="99" applyNumberFormat="0" applyAlignment="0" applyProtection="0">
      <alignment vertical="center"/>
    </xf>
    <xf numFmtId="0" fontId="77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77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77" fillId="52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77" fillId="52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142" fillId="52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142" fillId="52" borderId="99" applyNumberFormat="0" applyAlignment="0" applyProtection="0">
      <alignment vertical="center"/>
    </xf>
    <xf numFmtId="0" fontId="142" fillId="52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142" fillId="52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48" fillId="54" borderId="99" applyNumberForma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36" fillId="58" borderId="107" applyNumberFormat="0" applyFont="0" applyAlignment="0" applyProtection="0">
      <alignment vertical="center"/>
    </xf>
    <xf numFmtId="0" fontId="36" fillId="58" borderId="107" applyNumberFormat="0" applyFont="0" applyAlignment="0" applyProtection="0">
      <alignment vertical="center"/>
    </xf>
    <xf numFmtId="0" fontId="22" fillId="56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38" fillId="58" borderId="101" applyNumberFormat="0" applyFont="0" applyAlignment="0" applyProtection="0">
      <alignment vertical="center"/>
    </xf>
    <xf numFmtId="0" fontId="38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6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6" borderId="101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2" fillId="58" borderId="101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2" fillId="56" borderId="101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36" fillId="58" borderId="101" applyNumberFormat="0" applyFont="0" applyAlignment="0" applyProtection="0">
      <alignment vertical="center"/>
    </xf>
    <xf numFmtId="0" fontId="36" fillId="58" borderId="101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38" fillId="58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38" fillId="58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135" fillId="56" borderId="101" applyNumberFormat="0" applyFont="0" applyAlignment="0" applyProtection="0">
      <alignment vertical="center"/>
    </xf>
    <xf numFmtId="0" fontId="22" fillId="56" borderId="101" applyNumberFormat="0" applyFont="0" applyAlignment="0" applyProtection="0">
      <alignment vertical="center"/>
    </xf>
    <xf numFmtId="0" fontId="22" fillId="56" borderId="101" applyNumberFormat="0" applyFont="0" applyAlignment="0" applyProtection="0">
      <alignment vertical="center"/>
    </xf>
    <xf numFmtId="0" fontId="38" fillId="58" borderId="101" applyNumberFormat="0" applyFont="0" applyAlignment="0" applyProtection="0">
      <alignment vertical="center"/>
    </xf>
    <xf numFmtId="0" fontId="38" fillId="58" borderId="101" applyNumberFormat="0" applyFont="0" applyAlignment="0" applyProtection="0">
      <alignment vertical="center"/>
    </xf>
    <xf numFmtId="0" fontId="22" fillId="56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6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48" fillId="52" borderId="99" applyNumberForma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38" fillId="58" borderId="107" applyNumberFormat="0" applyFont="0" applyAlignment="0" applyProtection="0">
      <alignment vertical="center"/>
    </xf>
    <xf numFmtId="0" fontId="38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8" fillId="54" borderId="105" applyNumberForma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142" fillId="52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142" fillId="52" borderId="105" applyNumberFormat="0" applyAlignment="0" applyProtection="0">
      <alignment vertical="center"/>
    </xf>
    <xf numFmtId="0" fontId="142" fillId="52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142" fillId="52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77" fillId="52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77" fillId="52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77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77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103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103" fillId="0" borderId="103" applyNumberFormat="0" applyFill="0" applyAlignment="0" applyProtection="0">
      <alignment vertical="center"/>
    </xf>
    <xf numFmtId="0" fontId="103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103" fillId="0" borderId="103" applyNumberFormat="0" applyFill="0" applyAlignment="0" applyProtection="0">
      <alignment vertical="center"/>
    </xf>
    <xf numFmtId="0" fontId="103" fillId="0" borderId="103" applyNumberFormat="0" applyFill="0" applyAlignment="0" applyProtection="0">
      <alignment vertical="center"/>
    </xf>
    <xf numFmtId="0" fontId="148" fillId="0" borderId="103" applyNumberFormat="0" applyFill="0" applyAlignment="0" applyProtection="0">
      <alignment vertical="center"/>
    </xf>
    <xf numFmtId="0" fontId="148" fillId="0" borderId="103" applyNumberFormat="0" applyFill="0" applyAlignment="0" applyProtection="0">
      <alignment vertical="center"/>
    </xf>
    <xf numFmtId="0" fontId="148" fillId="0" borderId="103" applyNumberFormat="0" applyFill="0" applyAlignment="0" applyProtection="0">
      <alignment vertical="center"/>
    </xf>
    <xf numFmtId="0" fontId="148" fillId="0" borderId="103" applyNumberFormat="0" applyFill="0" applyAlignment="0" applyProtection="0">
      <alignment vertical="center"/>
    </xf>
    <xf numFmtId="0" fontId="148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106" fillId="39" borderId="99" applyNumberFormat="0" applyAlignment="0" applyProtection="0">
      <alignment vertical="center"/>
    </xf>
    <xf numFmtId="0" fontId="106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106" fillId="39" borderId="99" applyNumberFormat="0" applyAlignment="0" applyProtection="0">
      <alignment vertical="center"/>
    </xf>
    <xf numFmtId="0" fontId="106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62" fillId="39" borderId="99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106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106" fillId="39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106" fillId="39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149" fillId="39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149" fillId="39" borderId="99" applyNumberFormat="0" applyAlignment="0" applyProtection="0">
      <alignment vertical="center"/>
    </xf>
    <xf numFmtId="0" fontId="149" fillId="39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149" fillId="39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62" fillId="65" borderId="99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77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122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122" fillId="52" borderId="102" applyNumberFormat="0" applyAlignment="0" applyProtection="0">
      <alignment vertical="center"/>
    </xf>
    <xf numFmtId="0" fontId="122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2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122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122" fillId="52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122" fillId="52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154" fillId="52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154" fillId="52" borderId="102" applyNumberFormat="0" applyAlignment="0" applyProtection="0">
      <alignment vertical="center"/>
    </xf>
    <xf numFmtId="0" fontId="154" fillId="52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154" fillId="52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154" fillId="52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66" fillId="54" borderId="102" applyNumberFormat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" fillId="0" borderId="0">
      <alignment vertical="center"/>
    </xf>
    <xf numFmtId="0" fontId="22" fillId="58" borderId="107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128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128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128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5" borderId="104" applyNumberFormat="0" applyBorder="0" applyAlignment="0" applyProtection="0"/>
    <xf numFmtId="10" fontId="55" fillId="55" borderId="104" applyNumberFormat="0" applyBorder="0" applyAlignment="0" applyProtection="0"/>
    <xf numFmtId="10" fontId="55" fillId="55" borderId="104" applyNumberFormat="0" applyBorder="0" applyAlignment="0" applyProtection="0"/>
    <xf numFmtId="10" fontId="55" fillId="56" borderId="104" applyNumberFormat="0" applyBorder="0" applyAlignment="0" applyProtection="0"/>
    <xf numFmtId="10" fontId="55" fillId="55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0" fontId="62" fillId="39" borderId="105" applyNumberFormat="0" applyAlignment="0" applyProtection="0">
      <alignment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129" fillId="0" borderId="106">
      <alignment horizontal="left" vertical="center"/>
    </xf>
    <xf numFmtId="0" fontId="129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129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2" fillId="0" borderId="0">
      <alignment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48" fillId="52" borderId="10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5" fillId="56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10" fontId="55" fillId="56" borderId="104" applyNumberFormat="0" applyBorder="0" applyAlignment="0" applyProtection="0"/>
    <xf numFmtId="10" fontId="55" fillId="56" borderId="104" applyNumberFormat="0" applyBorder="0" applyAlignment="0" applyProtection="0"/>
    <xf numFmtId="0" fontId="57" fillId="0" borderId="106">
      <alignment horizontal="left" vertical="center"/>
    </xf>
    <xf numFmtId="0" fontId="57" fillId="0" borderId="106">
      <alignment horizontal="left" vertical="center"/>
    </xf>
    <xf numFmtId="0" fontId="2" fillId="0" borderId="0">
      <alignment vertical="center"/>
    </xf>
    <xf numFmtId="0" fontId="57" fillId="0" borderId="106">
      <alignment horizontal="left"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22" fillId="56" borderId="107" applyNumberFormat="0" applyFont="0" applyAlignment="0" applyProtection="0">
      <alignment vertical="center"/>
    </xf>
    <xf numFmtId="0" fontId="132" fillId="0" borderId="0"/>
    <xf numFmtId="0" fontId="2" fillId="0" borderId="0">
      <alignment vertical="center"/>
    </xf>
    <xf numFmtId="0" fontId="57" fillId="0" borderId="106">
      <alignment horizontal="left" vertical="center"/>
    </xf>
    <xf numFmtId="0" fontId="71" fillId="0" borderId="109" applyNumberFormat="0" applyFill="0" applyAlignment="0" applyProtection="0">
      <alignment vertical="center"/>
    </xf>
    <xf numFmtId="0" fontId="38" fillId="58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2" fillId="0" borderId="0">
      <alignment vertical="center"/>
    </xf>
    <xf numFmtId="0" fontId="57" fillId="0" borderId="106">
      <alignment horizontal="left"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6" fillId="0" borderId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103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135" fillId="56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22" fillId="58" borderId="107" applyNumberFormat="0" applyFon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48" fillId="54" borderId="105" applyNumberFormat="0" applyAlignment="0" applyProtection="0">
      <alignment vertical="center"/>
    </xf>
    <xf numFmtId="0" fontId="77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77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48" fillId="52" borderId="105" applyNumberFormat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71" fillId="0" borderId="109" applyNumberFormat="0" applyFill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106" fillId="39" borderId="105" applyNumberFormat="0" applyAlignment="0" applyProtection="0">
      <alignment vertical="center"/>
    </xf>
    <xf numFmtId="0" fontId="106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106" fillId="39" borderId="105" applyNumberFormat="0" applyAlignment="0" applyProtection="0">
      <alignment vertical="center"/>
    </xf>
    <xf numFmtId="0" fontId="106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39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106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106" fillId="39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106" fillId="39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149" fillId="39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149" fillId="39" borderId="105" applyNumberFormat="0" applyAlignment="0" applyProtection="0">
      <alignment vertical="center"/>
    </xf>
    <xf numFmtId="0" fontId="149" fillId="39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149" fillId="39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2" fillId="65" borderId="105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122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122" fillId="52" borderId="108" applyNumberFormat="0" applyAlignment="0" applyProtection="0">
      <alignment vertical="center"/>
    </xf>
    <xf numFmtId="0" fontId="122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2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122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122" fillId="52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122" fillId="52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154" fillId="52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154" fillId="52" borderId="108" applyNumberFormat="0" applyAlignment="0" applyProtection="0">
      <alignment vertical="center"/>
    </xf>
    <xf numFmtId="0" fontId="154" fillId="52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154" fillId="52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154" fillId="52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66" fillId="54" borderId="10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129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129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129" fillId="0" borderId="111">
      <alignment horizontal="left" vertical="center"/>
    </xf>
    <xf numFmtId="0" fontId="129" fillId="0" borderId="111">
      <alignment horizontal="left" vertical="center"/>
    </xf>
    <xf numFmtId="0" fontId="57" fillId="0" borderId="111">
      <alignment horizontal="left" vertical="center"/>
    </xf>
    <xf numFmtId="0" fontId="57" fillId="0" borderId="111">
      <alignment horizontal="left" vertical="center"/>
    </xf>
    <xf numFmtId="0" fontId="62" fillId="39" borderId="110" applyNumberFormat="0" applyAlignment="0" applyProtection="0">
      <alignment vertical="center"/>
    </xf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5" borderId="74" applyNumberFormat="0" applyBorder="0" applyAlignment="0" applyProtection="0"/>
    <xf numFmtId="10" fontId="55" fillId="55" borderId="74" applyNumberFormat="0" applyBorder="0" applyAlignment="0" applyProtection="0"/>
    <xf numFmtId="10" fontId="55" fillId="55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128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128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10" fontId="55" fillId="56" borderId="74" applyNumberFormat="0" applyBorder="0" applyAlignment="0" applyProtection="0"/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77" fillId="52" borderId="110" applyNumberFormat="0" applyAlignment="0" applyProtection="0">
      <alignment vertical="center"/>
    </xf>
    <xf numFmtId="0" fontId="77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77" fillId="52" borderId="110" applyNumberFormat="0" applyAlignment="0" applyProtection="0">
      <alignment vertical="center"/>
    </xf>
    <xf numFmtId="0" fontId="77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77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77" fillId="52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77" fillId="52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142" fillId="52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142" fillId="52" borderId="110" applyNumberFormat="0" applyAlignment="0" applyProtection="0">
      <alignment vertical="center"/>
    </xf>
    <xf numFmtId="0" fontId="142" fillId="52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142" fillId="52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48" fillId="54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38" fillId="58" borderId="112" applyNumberFormat="0" applyFont="0" applyAlignment="0" applyProtection="0">
      <alignment vertical="center"/>
    </xf>
    <xf numFmtId="0" fontId="38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6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6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22" fillId="58" borderId="11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2" fillId="56" borderId="11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6" fillId="58" borderId="112" applyNumberFormat="0" applyFont="0" applyAlignment="0" applyProtection="0">
      <alignment vertical="center"/>
    </xf>
    <xf numFmtId="0" fontId="36" fillId="58" borderId="11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38" fillId="58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38" fillId="58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135" fillId="56" borderId="112" applyNumberFormat="0" applyFont="0" applyAlignment="0" applyProtection="0">
      <alignment vertical="center"/>
    </xf>
    <xf numFmtId="0" fontId="22" fillId="56" borderId="112" applyNumberFormat="0" applyFont="0" applyAlignment="0" applyProtection="0">
      <alignment vertical="center"/>
    </xf>
    <xf numFmtId="0" fontId="22" fillId="56" borderId="112" applyNumberFormat="0" applyFont="0" applyAlignment="0" applyProtection="0">
      <alignment vertical="center"/>
    </xf>
    <xf numFmtId="0" fontId="38" fillId="58" borderId="112" applyNumberFormat="0" applyFont="0" applyAlignment="0" applyProtection="0">
      <alignment vertical="center"/>
    </xf>
    <xf numFmtId="0" fontId="38" fillId="58" borderId="112" applyNumberFormat="0" applyFon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0" fontId="48" fillId="52" borderId="11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103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103" fillId="0" borderId="114" applyNumberFormat="0" applyFill="0" applyAlignment="0" applyProtection="0">
      <alignment vertical="center"/>
    </xf>
    <xf numFmtId="0" fontId="103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103" fillId="0" borderId="114" applyNumberFormat="0" applyFill="0" applyAlignment="0" applyProtection="0">
      <alignment vertical="center"/>
    </xf>
    <xf numFmtId="0" fontId="103" fillId="0" borderId="114" applyNumberFormat="0" applyFill="0" applyAlignment="0" applyProtection="0">
      <alignment vertical="center"/>
    </xf>
    <xf numFmtId="0" fontId="148" fillId="0" borderId="114" applyNumberFormat="0" applyFill="0" applyAlignment="0" applyProtection="0">
      <alignment vertical="center"/>
    </xf>
    <xf numFmtId="0" fontId="148" fillId="0" borderId="114" applyNumberFormat="0" applyFill="0" applyAlignment="0" applyProtection="0">
      <alignment vertical="center"/>
    </xf>
    <xf numFmtId="0" fontId="148" fillId="0" borderId="114" applyNumberFormat="0" applyFill="0" applyAlignment="0" applyProtection="0">
      <alignment vertical="center"/>
    </xf>
    <xf numFmtId="0" fontId="148" fillId="0" borderId="114" applyNumberFormat="0" applyFill="0" applyAlignment="0" applyProtection="0">
      <alignment vertical="center"/>
    </xf>
    <xf numFmtId="0" fontId="148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71" fillId="0" borderId="114" applyNumberFormat="0" applyFill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106" fillId="39" borderId="110" applyNumberFormat="0" applyAlignment="0" applyProtection="0">
      <alignment vertical="center"/>
    </xf>
    <xf numFmtId="0" fontId="106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106" fillId="39" borderId="110" applyNumberFormat="0" applyAlignment="0" applyProtection="0">
      <alignment vertical="center"/>
    </xf>
    <xf numFmtId="0" fontId="106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39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106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106" fillId="39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106" fillId="39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149" fillId="39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149" fillId="39" borderId="110" applyNumberFormat="0" applyAlignment="0" applyProtection="0">
      <alignment vertical="center"/>
    </xf>
    <xf numFmtId="0" fontId="149" fillId="39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149" fillId="39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2" fillId="65" borderId="110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122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122" fillId="52" borderId="113" applyNumberFormat="0" applyAlignment="0" applyProtection="0">
      <alignment vertical="center"/>
    </xf>
    <xf numFmtId="0" fontId="122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2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122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122" fillId="52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122" fillId="52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154" fillId="52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154" fillId="52" borderId="113" applyNumberFormat="0" applyAlignment="0" applyProtection="0">
      <alignment vertical="center"/>
    </xf>
    <xf numFmtId="0" fontId="154" fillId="52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154" fillId="52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154" fillId="52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66" fillId="54" borderId="11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0" fontId="55" fillId="56" borderId="115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0" fontId="55" fillId="55" borderId="115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/>
  </cellStyleXfs>
  <cellXfs count="466">
    <xf numFmtId="0" fontId="0" fillId="0" borderId="0" xfId="0"/>
    <xf numFmtId="0" fontId="23" fillId="33" borderId="0" xfId="0" applyFont="1" applyFill="1"/>
    <xf numFmtId="0" fontId="27" fillId="33" borderId="0" xfId="0" applyFont="1" applyFill="1"/>
    <xf numFmtId="0" fontId="28" fillId="33" borderId="0" xfId="0" applyFont="1" applyFill="1" applyBorder="1"/>
    <xf numFmtId="0" fontId="27" fillId="33" borderId="0" xfId="0" applyFont="1" applyFill="1" applyBorder="1"/>
    <xf numFmtId="0" fontId="28" fillId="33" borderId="0" xfId="0" applyFont="1" applyFill="1" applyBorder="1" applyAlignment="1">
      <alignment horizontal="right"/>
    </xf>
    <xf numFmtId="0" fontId="28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left" vertical="center" wrapText="1"/>
    </xf>
    <xf numFmtId="0" fontId="28" fillId="33" borderId="0" xfId="0" applyFont="1" applyFill="1" applyBorder="1" applyAlignment="1">
      <alignment horizontal="center" vertical="center"/>
    </xf>
    <xf numFmtId="49" fontId="28" fillId="33" borderId="10" xfId="1" applyNumberFormat="1" applyFont="1" applyFill="1" applyBorder="1" applyAlignment="1">
      <alignment horizontal="distributed" vertical="center"/>
    </xf>
    <xf numFmtId="0" fontId="28" fillId="33" borderId="13" xfId="0" applyFont="1" applyFill="1" applyBorder="1" applyAlignment="1">
      <alignment horizontal="left" vertical="center" indent="1" shrinkToFit="1"/>
    </xf>
    <xf numFmtId="49" fontId="28" fillId="33" borderId="16" xfId="1" applyNumberFormat="1" applyFont="1" applyFill="1" applyBorder="1" applyAlignment="1">
      <alignment horizontal="distributed" vertical="center"/>
    </xf>
    <xf numFmtId="41" fontId="28" fillId="33" borderId="0" xfId="1" applyNumberFormat="1" applyFont="1" applyFill="1" applyBorder="1" applyAlignment="1">
      <alignment horizontal="center" vertical="center"/>
    </xf>
    <xf numFmtId="176" fontId="28" fillId="33" borderId="0" xfId="1" applyNumberFormat="1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left" vertical="center" indent="1" shrinkToFit="1"/>
    </xf>
    <xf numFmtId="0" fontId="28" fillId="33" borderId="0" xfId="0" applyFont="1" applyFill="1" applyAlignment="1">
      <alignment horizontal="center" vertical="center"/>
    </xf>
    <xf numFmtId="177" fontId="28" fillId="33" borderId="20" xfId="1" applyNumberFormat="1" applyFont="1" applyFill="1" applyBorder="1" applyAlignment="1">
      <alignment vertical="center"/>
    </xf>
    <xf numFmtId="177" fontId="30" fillId="33" borderId="0" xfId="30" applyNumberFormat="1" applyFont="1" applyFill="1" applyBorder="1" applyAlignment="1">
      <alignment vertical="center" wrapText="1"/>
    </xf>
    <xf numFmtId="0" fontId="32" fillId="33" borderId="0" xfId="0" applyFont="1" applyFill="1" applyAlignment="1">
      <alignment horizontal="center"/>
    </xf>
    <xf numFmtId="0" fontId="22" fillId="33" borderId="0" xfId="0" applyFont="1" applyFill="1"/>
    <xf numFmtId="0" fontId="28" fillId="33" borderId="21" xfId="0" applyFont="1" applyFill="1" applyBorder="1" applyAlignment="1">
      <alignment vertical="center" wrapText="1"/>
    </xf>
    <xf numFmtId="0" fontId="28" fillId="33" borderId="25" xfId="0" applyFont="1" applyFill="1" applyBorder="1" applyAlignment="1">
      <alignment horizontal="center" vertical="center"/>
    </xf>
    <xf numFmtId="0" fontId="28" fillId="33" borderId="22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left" vertical="center" wrapText="1"/>
    </xf>
    <xf numFmtId="178" fontId="28" fillId="33" borderId="0" xfId="1" applyNumberFormat="1" applyFont="1" applyFill="1" applyBorder="1" applyAlignment="1">
      <alignment horizontal="right" vertical="center"/>
    </xf>
    <xf numFmtId="0" fontId="26" fillId="33" borderId="0" xfId="0" applyFont="1" applyFill="1" applyAlignment="1">
      <alignment horizontal="center"/>
    </xf>
    <xf numFmtId="0" fontId="31" fillId="33" borderId="59" xfId="0" applyFont="1" applyFill="1" applyBorder="1" applyAlignment="1">
      <alignment horizontal="distributed" vertical="center" shrinkToFit="1"/>
    </xf>
    <xf numFmtId="0" fontId="31" fillId="33" borderId="58" xfId="0" applyFont="1" applyFill="1" applyBorder="1" applyAlignment="1">
      <alignment horizontal="distributed" vertical="center" shrinkToFit="1"/>
    </xf>
    <xf numFmtId="41" fontId="31" fillId="33" borderId="63" xfId="0" applyNumberFormat="1" applyFont="1" applyFill="1" applyBorder="1" applyAlignment="1">
      <alignment horizontal="center" vertical="center"/>
    </xf>
    <xf numFmtId="41" fontId="31" fillId="33" borderId="64" xfId="0" applyNumberFormat="1" applyFont="1" applyFill="1" applyBorder="1" applyAlignment="1">
      <alignment horizontal="center" vertical="center"/>
    </xf>
    <xf numFmtId="0" fontId="28" fillId="33" borderId="60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left"/>
    </xf>
    <xf numFmtId="41" fontId="31" fillId="33" borderId="62" xfId="0" applyNumberFormat="1" applyFont="1" applyFill="1" applyBorder="1" applyAlignment="1">
      <alignment horizontal="center" vertical="center"/>
    </xf>
    <xf numFmtId="0" fontId="31" fillId="33" borderId="65" xfId="0" applyFont="1" applyFill="1" applyBorder="1" applyAlignment="1">
      <alignment horizontal="distributed" vertical="center" wrapText="1"/>
    </xf>
    <xf numFmtId="0" fontId="0" fillId="33" borderId="0" xfId="0" applyFont="1" applyFill="1"/>
    <xf numFmtId="41" fontId="31" fillId="33" borderId="66" xfId="0" applyNumberFormat="1" applyFont="1" applyFill="1" applyBorder="1" applyAlignment="1">
      <alignment horizontal="center" vertical="center"/>
    </xf>
    <xf numFmtId="41" fontId="31" fillId="33" borderId="68" xfId="0" applyNumberFormat="1" applyFont="1" applyFill="1" applyBorder="1" applyAlignment="1">
      <alignment horizontal="center" vertical="center"/>
    </xf>
    <xf numFmtId="41" fontId="31" fillId="33" borderId="67" xfId="0" applyNumberFormat="1" applyFont="1" applyFill="1" applyBorder="1" applyAlignment="1">
      <alignment horizontal="center" vertical="center"/>
    </xf>
    <xf numFmtId="178" fontId="31" fillId="0" borderId="51" xfId="0" applyNumberFormat="1" applyFont="1" applyFill="1" applyBorder="1" applyAlignment="1">
      <alignment horizontal="right" vertical="center"/>
    </xf>
    <xf numFmtId="178" fontId="31" fillId="0" borderId="81" xfId="0" applyNumberFormat="1" applyFont="1" applyFill="1" applyBorder="1" applyAlignment="1">
      <alignment horizontal="right" vertical="center"/>
    </xf>
    <xf numFmtId="213" fontId="30" fillId="33" borderId="0" xfId="30" applyNumberFormat="1" applyFont="1" applyFill="1" applyBorder="1" applyAlignment="1">
      <alignment vertical="center" wrapText="1"/>
    </xf>
    <xf numFmtId="0" fontId="31" fillId="33" borderId="61" xfId="0" applyFont="1" applyFill="1" applyBorder="1" applyAlignment="1">
      <alignment horizontal="distributed" vertical="center" wrapText="1"/>
    </xf>
    <xf numFmtId="0" fontId="28" fillId="33" borderId="80" xfId="0" applyFont="1" applyFill="1" applyBorder="1" applyAlignment="1">
      <alignment horizontal="center" vertical="center"/>
    </xf>
    <xf numFmtId="0" fontId="28" fillId="33" borderId="85" xfId="0" applyFont="1" applyFill="1" applyBorder="1" applyAlignment="1">
      <alignment horizontal="center" vertical="center" wrapText="1"/>
    </xf>
    <xf numFmtId="0" fontId="28" fillId="33" borderId="84" xfId="0" applyFont="1" applyFill="1" applyBorder="1" applyAlignment="1">
      <alignment horizontal="center" vertical="center"/>
    </xf>
    <xf numFmtId="0" fontId="28" fillId="33" borderId="83" xfId="0" applyFont="1" applyFill="1" applyBorder="1" applyAlignment="1">
      <alignment horizontal="center" vertical="center"/>
    </xf>
    <xf numFmtId="41" fontId="31" fillId="33" borderId="51" xfId="0" applyNumberFormat="1" applyFont="1" applyFill="1" applyBorder="1" applyAlignment="1">
      <alignment horizontal="right" vertical="center"/>
    </xf>
    <xf numFmtId="177" fontId="211" fillId="0" borderId="96" xfId="9881" applyNumberFormat="1" applyFont="1" applyBorder="1">
      <alignment vertical="center"/>
    </xf>
    <xf numFmtId="0" fontId="28" fillId="33" borderId="82" xfId="0" applyFont="1" applyFill="1" applyBorder="1" applyAlignment="1">
      <alignment horizontal="center" vertical="center"/>
    </xf>
    <xf numFmtId="213" fontId="30" fillId="33" borderId="53" xfId="30" applyNumberFormat="1" applyFont="1" applyFill="1" applyBorder="1" applyAlignment="1">
      <alignment vertical="center" wrapText="1"/>
    </xf>
    <xf numFmtId="177" fontId="211" fillId="0" borderId="17" xfId="9881" applyNumberFormat="1" applyFont="1" applyBorder="1">
      <alignment vertical="center"/>
    </xf>
    <xf numFmtId="0" fontId="28" fillId="33" borderId="94" xfId="0" applyFont="1" applyFill="1" applyBorder="1" applyAlignment="1">
      <alignment horizontal="center" vertical="center"/>
    </xf>
    <xf numFmtId="0" fontId="28" fillId="33" borderId="95" xfId="0" applyFont="1" applyFill="1" applyBorder="1" applyAlignment="1">
      <alignment horizontal="center" vertical="center"/>
    </xf>
    <xf numFmtId="41" fontId="28" fillId="33" borderId="14" xfId="1" applyNumberFormat="1" applyFont="1" applyFill="1" applyBorder="1" applyAlignment="1">
      <alignment horizontal="center" vertical="center" shrinkToFit="1"/>
    </xf>
    <xf numFmtId="41" fontId="28" fillId="33" borderId="83" xfId="1" applyNumberFormat="1" applyFont="1" applyFill="1" applyBorder="1" applyAlignment="1">
      <alignment horizontal="center" vertical="center" shrinkToFit="1"/>
    </xf>
    <xf numFmtId="41" fontId="28" fillId="33" borderId="85" xfId="1" applyNumberFormat="1" applyFont="1" applyFill="1" applyBorder="1" applyAlignment="1">
      <alignment horizontal="center" vertical="center" shrinkToFit="1"/>
    </xf>
    <xf numFmtId="177" fontId="211" fillId="0" borderId="83" xfId="7274" applyNumberFormat="1" applyFont="1" applyBorder="1" applyAlignment="1">
      <alignment vertical="center" shrinkToFit="1"/>
    </xf>
    <xf numFmtId="41" fontId="28" fillId="33" borderId="60" xfId="1" applyNumberFormat="1" applyFont="1" applyFill="1" applyBorder="1" applyAlignment="1">
      <alignment horizontal="center" vertical="center" shrinkToFit="1"/>
    </xf>
    <xf numFmtId="176" fontId="28" fillId="33" borderId="15" xfId="1" applyNumberFormat="1" applyFont="1" applyFill="1" applyBorder="1" applyAlignment="1">
      <alignment horizontal="center" vertical="center" shrinkToFit="1"/>
    </xf>
    <xf numFmtId="176" fontId="28" fillId="33" borderId="14" xfId="1" applyNumberFormat="1" applyFont="1" applyFill="1" applyBorder="1" applyAlignment="1">
      <alignment horizontal="center" vertical="center" shrinkToFit="1"/>
    </xf>
    <xf numFmtId="41" fontId="28" fillId="33" borderId="0" xfId="1" applyNumberFormat="1" applyFont="1" applyFill="1" applyBorder="1" applyAlignment="1">
      <alignment horizontal="center" vertical="center" shrinkToFit="1"/>
    </xf>
    <xf numFmtId="41" fontId="28" fillId="33" borderId="26" xfId="1" applyNumberFormat="1" applyFont="1" applyFill="1" applyBorder="1" applyAlignment="1">
      <alignment horizontal="center" vertical="center" shrinkToFit="1"/>
    </xf>
    <xf numFmtId="41" fontId="28" fillId="33" borderId="17" xfId="1" applyNumberFormat="1" applyFont="1" applyFill="1" applyBorder="1" applyAlignment="1">
      <alignment horizontal="center" vertical="center" shrinkToFit="1"/>
    </xf>
    <xf numFmtId="177" fontId="211" fillId="0" borderId="26" xfId="7274" applyNumberFormat="1" applyFont="1" applyBorder="1" applyAlignment="1">
      <alignment vertical="center" shrinkToFit="1"/>
    </xf>
    <xf numFmtId="176" fontId="28" fillId="33" borderId="18" xfId="1" applyNumberFormat="1" applyFont="1" applyFill="1" applyBorder="1" applyAlignment="1">
      <alignment horizontal="center" vertical="center" shrinkToFit="1"/>
    </xf>
    <xf numFmtId="176" fontId="28" fillId="33" borderId="0" xfId="1" applyNumberFormat="1" applyFont="1" applyFill="1" applyBorder="1" applyAlignment="1">
      <alignment horizontal="center" vertical="center" shrinkToFit="1"/>
    </xf>
    <xf numFmtId="177" fontId="28" fillId="33" borderId="20" xfId="1" applyNumberFormat="1" applyFont="1" applyFill="1" applyBorder="1" applyAlignment="1">
      <alignment vertical="center" shrinkToFit="1"/>
    </xf>
    <xf numFmtId="177" fontId="30" fillId="33" borderId="0" xfId="30" applyNumberFormat="1" applyFont="1" applyFill="1" applyBorder="1" applyAlignment="1">
      <alignment vertical="center" shrinkToFit="1"/>
    </xf>
    <xf numFmtId="213" fontId="30" fillId="33" borderId="0" xfId="30" applyNumberFormat="1" applyFont="1" applyFill="1" applyBorder="1" applyAlignment="1">
      <alignment vertical="center" shrinkToFit="1"/>
    </xf>
    <xf numFmtId="213" fontId="30" fillId="33" borderId="51" xfId="30" applyNumberFormat="1" applyFont="1" applyFill="1" applyBorder="1" applyAlignment="1">
      <alignment vertical="center" shrinkToFit="1"/>
    </xf>
    <xf numFmtId="212" fontId="30" fillId="33" borderId="53" xfId="30" applyNumberFormat="1" applyFont="1" applyFill="1" applyBorder="1" applyAlignment="1">
      <alignment vertical="center" shrinkToFit="1"/>
    </xf>
    <xf numFmtId="41" fontId="31" fillId="33" borderId="62" xfId="0" applyNumberFormat="1" applyFont="1" applyFill="1" applyBorder="1" applyAlignment="1">
      <alignment horizontal="center" vertical="center" shrinkToFit="1"/>
    </xf>
    <xf numFmtId="41" fontId="31" fillId="33" borderId="63" xfId="0" applyNumberFormat="1" applyFont="1" applyFill="1" applyBorder="1" applyAlignment="1">
      <alignment horizontal="center" vertical="center" shrinkToFit="1"/>
    </xf>
    <xf numFmtId="41" fontId="31" fillId="33" borderId="85" xfId="0" applyNumberFormat="1" applyFont="1" applyFill="1" applyBorder="1" applyAlignment="1">
      <alignment horizontal="center" vertical="center" shrinkToFit="1"/>
    </xf>
    <xf numFmtId="41" fontId="31" fillId="33" borderId="64" xfId="0" applyNumberFormat="1" applyFont="1" applyFill="1" applyBorder="1" applyAlignment="1">
      <alignment horizontal="center" vertical="center" shrinkToFit="1"/>
    </xf>
    <xf numFmtId="177" fontId="31" fillId="33" borderId="56" xfId="0" applyNumberFormat="1" applyFont="1" applyFill="1" applyBorder="1" applyAlignment="1">
      <alignment horizontal="right" vertical="center" shrinkToFit="1"/>
    </xf>
    <xf numFmtId="177" fontId="31" fillId="33" borderId="52" xfId="0" applyNumberFormat="1" applyFont="1" applyFill="1" applyBorder="1" applyAlignment="1">
      <alignment horizontal="right" vertical="center" shrinkToFit="1"/>
    </xf>
    <xf numFmtId="177" fontId="31" fillId="33" borderId="57" xfId="0" applyNumberFormat="1" applyFont="1" applyFill="1" applyBorder="1" applyAlignment="1">
      <alignment horizontal="right" vertical="center" shrinkToFit="1"/>
    </xf>
    <xf numFmtId="41" fontId="31" fillId="33" borderId="68" xfId="0" applyNumberFormat="1" applyFont="1" applyFill="1" applyBorder="1" applyAlignment="1">
      <alignment horizontal="center" vertical="center" shrinkToFit="1"/>
    </xf>
    <xf numFmtId="177" fontId="31" fillId="33" borderId="54" xfId="0" applyNumberFormat="1" applyFont="1" applyFill="1" applyBorder="1" applyAlignment="1">
      <alignment horizontal="right" vertical="center" shrinkToFit="1"/>
    </xf>
    <xf numFmtId="177" fontId="31" fillId="33" borderId="51" xfId="0" applyNumberFormat="1" applyFont="1" applyFill="1" applyBorder="1" applyAlignment="1">
      <alignment horizontal="right" vertical="center" shrinkToFit="1"/>
    </xf>
    <xf numFmtId="177" fontId="31" fillId="33" borderId="55" xfId="0" applyNumberFormat="1" applyFont="1" applyFill="1" applyBorder="1" applyAlignment="1">
      <alignment horizontal="right" vertical="center" shrinkToFit="1"/>
    </xf>
    <xf numFmtId="0" fontId="212" fillId="0" borderId="0" xfId="0" applyFont="1" applyAlignment="1">
      <alignment vertical="center"/>
    </xf>
    <xf numFmtId="41" fontId="28" fillId="0" borderId="0" xfId="1" applyNumberFormat="1" applyFont="1" applyFill="1" applyBorder="1" applyAlignment="1">
      <alignment horizontal="center" vertical="center"/>
    </xf>
    <xf numFmtId="177" fontId="211" fillId="0" borderId="17" xfId="9881" applyNumberFormat="1" applyFont="1" applyFill="1" applyBorder="1">
      <alignment vertical="center"/>
    </xf>
    <xf numFmtId="176" fontId="28" fillId="0" borderId="0" xfId="1" applyNumberFormat="1" applyFont="1" applyFill="1" applyBorder="1" applyAlignment="1">
      <alignment horizontal="center" vertical="center"/>
    </xf>
    <xf numFmtId="178" fontId="28" fillId="0" borderId="0" xfId="1" applyNumberFormat="1" applyFont="1" applyFill="1" applyBorder="1" applyAlignment="1">
      <alignment horizontal="right" vertical="center"/>
    </xf>
    <xf numFmtId="177" fontId="30" fillId="0" borderId="0" xfId="30" applyNumberFormat="1" applyFont="1" applyFill="1" applyBorder="1" applyAlignment="1">
      <alignment vertical="center" wrapText="1"/>
    </xf>
    <xf numFmtId="0" fontId="28" fillId="0" borderId="2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213" fontId="30" fillId="0" borderId="26" xfId="3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left"/>
    </xf>
    <xf numFmtId="0" fontId="27" fillId="0" borderId="0" xfId="0" applyFont="1" applyFill="1" applyBorder="1"/>
    <xf numFmtId="0" fontId="28" fillId="0" borderId="0" xfId="0" applyFont="1" applyFill="1" applyBorder="1" applyAlignment="1">
      <alignment horizontal="right"/>
    </xf>
    <xf numFmtId="0" fontId="28" fillId="0" borderId="10" xfId="0" applyFont="1" applyFill="1" applyBorder="1" applyAlignment="1">
      <alignment vertical="center" wrapText="1"/>
    </xf>
    <xf numFmtId="0" fontId="28" fillId="0" borderId="8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83" xfId="0" applyFont="1" applyFill="1" applyBorder="1" applyAlignment="1">
      <alignment horizontal="center" vertical="center"/>
    </xf>
    <xf numFmtId="0" fontId="28" fillId="0" borderId="79" xfId="0" applyFont="1" applyFill="1" applyBorder="1" applyAlignment="1">
      <alignment horizontal="left" vertical="center" wrapText="1"/>
    </xf>
    <xf numFmtId="49" fontId="28" fillId="0" borderId="10" xfId="1" applyNumberFormat="1" applyFont="1" applyFill="1" applyBorder="1" applyAlignment="1">
      <alignment horizontal="distributed" vertical="center"/>
    </xf>
    <xf numFmtId="177" fontId="28" fillId="0" borderId="12" xfId="1" applyNumberFormat="1" applyFont="1" applyFill="1" applyBorder="1" applyAlignment="1">
      <alignment vertical="center"/>
    </xf>
    <xf numFmtId="177" fontId="30" fillId="0" borderId="95" xfId="30" applyNumberFormat="1" applyFont="1" applyFill="1" applyBorder="1" applyAlignment="1">
      <alignment vertical="center" wrapText="1"/>
    </xf>
    <xf numFmtId="177" fontId="30" fillId="0" borderId="83" xfId="30" applyNumberFormat="1" applyFont="1" applyFill="1" applyBorder="1" applyAlignment="1">
      <alignment vertical="center" wrapText="1"/>
    </xf>
    <xf numFmtId="178" fontId="28" fillId="0" borderId="95" xfId="1" applyNumberFormat="1" applyFont="1" applyFill="1" applyBorder="1" applyAlignment="1">
      <alignment horizontal="right" vertical="center"/>
    </xf>
    <xf numFmtId="178" fontId="28" fillId="0" borderId="83" xfId="1" applyNumberFormat="1" applyFont="1" applyFill="1" applyBorder="1" applyAlignment="1">
      <alignment horizontal="right" vertical="center"/>
    </xf>
    <xf numFmtId="0" fontId="28" fillId="0" borderId="79" xfId="0" applyFont="1" applyFill="1" applyBorder="1" applyAlignment="1">
      <alignment horizontal="left" vertical="center" indent="1" shrinkToFit="1"/>
    </xf>
    <xf numFmtId="49" fontId="28" fillId="0" borderId="16" xfId="1" applyNumberFormat="1" applyFont="1" applyFill="1" applyBorder="1" applyAlignment="1">
      <alignment horizontal="distributed" vertical="center"/>
    </xf>
    <xf numFmtId="177" fontId="28" fillId="0" borderId="20" xfId="1" applyNumberFormat="1" applyFont="1" applyFill="1" applyBorder="1" applyAlignment="1">
      <alignment vertical="center"/>
    </xf>
    <xf numFmtId="177" fontId="30" fillId="0" borderId="26" xfId="30" applyNumberFormat="1" applyFont="1" applyFill="1" applyBorder="1" applyAlignment="1">
      <alignment vertical="center" wrapText="1"/>
    </xf>
    <xf numFmtId="178" fontId="28" fillId="0" borderId="26" xfId="1" applyNumberFormat="1" applyFont="1" applyFill="1" applyBorder="1" applyAlignment="1">
      <alignment horizontal="right" vertical="center"/>
    </xf>
    <xf numFmtId="0" fontId="28" fillId="0" borderId="19" xfId="0" applyFont="1" applyFill="1" applyBorder="1" applyAlignment="1">
      <alignment horizontal="left" vertical="center" indent="1" shrinkToFit="1"/>
    </xf>
    <xf numFmtId="41" fontId="30" fillId="0" borderId="0" xfId="30" applyNumberFormat="1" applyFont="1" applyFill="1" applyBorder="1" applyAlignment="1">
      <alignment vertical="center" wrapText="1"/>
    </xf>
    <xf numFmtId="41" fontId="30" fillId="0" borderId="26" xfId="30" applyNumberFormat="1" applyFont="1" applyFill="1" applyBorder="1" applyAlignment="1">
      <alignment vertical="center" wrapText="1"/>
    </xf>
    <xf numFmtId="41" fontId="28" fillId="0" borderId="0" xfId="1" applyNumberFormat="1" applyFont="1" applyFill="1" applyBorder="1" applyAlignment="1">
      <alignment horizontal="right" vertical="center"/>
    </xf>
    <xf numFmtId="41" fontId="28" fillId="0" borderId="55" xfId="1" applyNumberFormat="1" applyFont="1" applyFill="1" applyBorder="1" applyAlignment="1">
      <alignment horizontal="right" vertical="center"/>
    </xf>
    <xf numFmtId="0" fontId="31" fillId="0" borderId="21" xfId="0" applyFont="1" applyFill="1" applyBorder="1" applyAlignment="1">
      <alignment horizontal="distributed" vertical="center"/>
    </xf>
    <xf numFmtId="177" fontId="31" fillId="0" borderId="22" xfId="1" applyNumberFormat="1" applyFont="1" applyFill="1" applyBorder="1" applyAlignment="1">
      <alignment horizontal="right" vertical="center"/>
    </xf>
    <xf numFmtId="177" fontId="31" fillId="0" borderId="92" xfId="1" applyNumberFormat="1" applyFont="1" applyFill="1" applyBorder="1" applyAlignment="1">
      <alignment horizontal="right" vertical="center"/>
    </xf>
    <xf numFmtId="177" fontId="31" fillId="0" borderId="92" xfId="1" applyNumberFormat="1" applyFont="1" applyFill="1" applyBorder="1" applyAlignment="1">
      <alignment vertical="center"/>
    </xf>
    <xf numFmtId="177" fontId="31" fillId="0" borderId="94" xfId="1" applyNumberFormat="1" applyFont="1" applyFill="1" applyBorder="1" applyAlignment="1">
      <alignment vertical="center"/>
    </xf>
    <xf numFmtId="0" fontId="31" fillId="0" borderId="24" xfId="0" applyFont="1" applyFill="1" applyBorder="1" applyAlignment="1">
      <alignment horizontal="distributed" vertical="center" shrinkToFit="1"/>
    </xf>
    <xf numFmtId="41" fontId="32" fillId="0" borderId="95" xfId="0" applyNumberFormat="1" applyFont="1" applyFill="1" applyBorder="1" applyAlignment="1">
      <alignment horizontal="left"/>
    </xf>
    <xf numFmtId="41" fontId="22" fillId="0" borderId="0" xfId="0" applyNumberFormat="1" applyFont="1" applyFill="1" applyAlignment="1">
      <alignment horizontal="center"/>
    </xf>
    <xf numFmtId="41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41" fontId="28" fillId="0" borderId="0" xfId="0" applyNumberFormat="1" applyFont="1" applyFill="1" applyBorder="1" applyAlignment="1">
      <alignment horizontal="left"/>
    </xf>
    <xf numFmtId="41" fontId="27" fillId="0" borderId="0" xfId="0" applyNumberFormat="1" applyFont="1" applyFill="1" applyBorder="1"/>
    <xf numFmtId="41" fontId="28" fillId="0" borderId="0" xfId="0" applyNumberFormat="1" applyFont="1" applyFill="1" applyBorder="1" applyAlignment="1">
      <alignment horizontal="right"/>
    </xf>
    <xf numFmtId="41" fontId="22" fillId="0" borderId="0" xfId="0" applyNumberFormat="1" applyFont="1" applyFill="1"/>
    <xf numFmtId="41" fontId="22" fillId="0" borderId="0" xfId="0" applyNumberFormat="1" applyFont="1" applyFill="1" applyBorder="1"/>
    <xf numFmtId="0" fontId="0" fillId="0" borderId="0" xfId="0" applyFill="1"/>
    <xf numFmtId="0" fontId="0" fillId="0" borderId="0" xfId="0" applyFill="1" applyBorder="1"/>
    <xf numFmtId="0" fontId="22" fillId="0" borderId="0" xfId="0" applyFont="1" applyFill="1" applyBorder="1"/>
    <xf numFmtId="41" fontId="215" fillId="0" borderId="0" xfId="0" applyNumberFormat="1" applyFont="1" applyFill="1" applyBorder="1" applyAlignment="1">
      <alignment horizontal="right"/>
    </xf>
    <xf numFmtId="0" fontId="32" fillId="0" borderId="95" xfId="0" applyFont="1" applyFill="1" applyBorder="1" applyAlignment="1">
      <alignment horizontal="left"/>
    </xf>
    <xf numFmtId="0" fontId="22" fillId="0" borderId="0" xfId="0" applyFont="1" applyFill="1"/>
    <xf numFmtId="216" fontId="28" fillId="0" borderId="0" xfId="0" applyNumberFormat="1" applyFont="1" applyFill="1" applyAlignment="1">
      <alignment horizontal="center" vertical="center"/>
    </xf>
    <xf numFmtId="0" fontId="218" fillId="33" borderId="51" xfId="0" applyFont="1" applyFill="1" applyBorder="1" applyAlignment="1">
      <alignment horizontal="left"/>
    </xf>
    <xf numFmtId="0" fontId="27" fillId="33" borderId="51" xfId="0" applyFont="1" applyFill="1" applyBorder="1"/>
    <xf numFmtId="0" fontId="28" fillId="33" borderId="51" xfId="0" applyFont="1" applyFill="1" applyBorder="1" applyAlignment="1">
      <alignment horizontal="right"/>
    </xf>
    <xf numFmtId="0" fontId="28" fillId="33" borderId="117" xfId="0" applyFont="1" applyFill="1" applyBorder="1" applyAlignment="1">
      <alignment vertical="center"/>
    </xf>
    <xf numFmtId="0" fontId="28" fillId="33" borderId="118" xfId="0" applyFont="1" applyFill="1" applyBorder="1" applyAlignment="1">
      <alignment vertical="center"/>
    </xf>
    <xf numFmtId="0" fontId="28" fillId="33" borderId="0" xfId="0" applyFont="1" applyFill="1" applyAlignment="1">
      <alignment vertical="center"/>
    </xf>
    <xf numFmtId="0" fontId="28" fillId="33" borderId="124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center" vertical="center"/>
    </xf>
    <xf numFmtId="0" fontId="28" fillId="33" borderId="26" xfId="1" applyNumberFormat="1" applyFont="1" applyFill="1" applyBorder="1" applyAlignment="1">
      <alignment horizontal="distributed" vertical="center"/>
    </xf>
    <xf numFmtId="177" fontId="30" fillId="33" borderId="0" xfId="717" applyNumberFormat="1" applyFont="1" applyFill="1" applyBorder="1" applyAlignment="1">
      <alignment horizontal="right" vertical="center"/>
    </xf>
    <xf numFmtId="41" fontId="28" fillId="33" borderId="20" xfId="1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distributed" vertical="center"/>
    </xf>
    <xf numFmtId="0" fontId="28" fillId="33" borderId="0" xfId="0" applyFont="1" applyFill="1" applyBorder="1" applyAlignment="1">
      <alignment horizontal="distributed" vertical="center"/>
    </xf>
    <xf numFmtId="41" fontId="31" fillId="33" borderId="20" xfId="1" applyFont="1" applyFill="1" applyBorder="1" applyAlignment="1">
      <alignment horizontal="center" vertical="center"/>
    </xf>
    <xf numFmtId="0" fontId="28" fillId="33" borderId="17" xfId="1" applyNumberFormat="1" applyFont="1" applyFill="1" applyBorder="1" applyAlignment="1">
      <alignment vertical="center" wrapText="1"/>
    </xf>
    <xf numFmtId="0" fontId="31" fillId="33" borderId="0" xfId="0" applyFont="1" applyFill="1" applyAlignment="1">
      <alignment horizontal="center" vertical="center"/>
    </xf>
    <xf numFmtId="0" fontId="28" fillId="33" borderId="54" xfId="0" applyFont="1" applyFill="1" applyBorder="1" applyAlignment="1">
      <alignment horizontal="center" vertical="center"/>
    </xf>
    <xf numFmtId="0" fontId="31" fillId="33" borderId="122" xfId="1" applyNumberFormat="1" applyFont="1" applyFill="1" applyBorder="1" applyAlignment="1">
      <alignment horizontal="center" vertical="center"/>
    </xf>
    <xf numFmtId="177" fontId="31" fillId="33" borderId="111" xfId="1" applyNumberFormat="1" applyFont="1" applyFill="1" applyBorder="1" applyAlignment="1">
      <alignment horizontal="right" vertical="center"/>
    </xf>
    <xf numFmtId="177" fontId="31" fillId="33" borderId="111" xfId="1" applyNumberFormat="1" applyFont="1" applyFill="1" applyBorder="1" applyAlignment="1">
      <alignment vertical="center"/>
    </xf>
    <xf numFmtId="41" fontId="31" fillId="33" borderId="111" xfId="1" applyFont="1" applyFill="1" applyBorder="1" applyAlignment="1">
      <alignment horizontal="center" vertical="center"/>
    </xf>
    <xf numFmtId="177" fontId="31" fillId="33" borderId="120" xfId="1" applyNumberFormat="1" applyFont="1" applyFill="1" applyBorder="1" applyAlignment="1">
      <alignment horizontal="right" vertical="center"/>
    </xf>
    <xf numFmtId="0" fontId="28" fillId="33" borderId="111" xfId="0" applyFont="1" applyFill="1" applyBorder="1" applyAlignment="1">
      <alignment horizontal="center" vertical="center"/>
    </xf>
    <xf numFmtId="0" fontId="31" fillId="33" borderId="116" xfId="1" applyNumberFormat="1" applyFont="1" applyFill="1" applyBorder="1" applyAlignment="1">
      <alignment vertical="center" wrapText="1"/>
    </xf>
    <xf numFmtId="0" fontId="28" fillId="33" borderId="118" xfId="0" applyFont="1" applyFill="1" applyBorder="1" applyAlignment="1">
      <alignment horizontal="center" vertical="center"/>
    </xf>
    <xf numFmtId="177" fontId="30" fillId="33" borderId="26" xfId="717" applyNumberFormat="1" applyFont="1" applyFill="1" applyBorder="1" applyAlignment="1">
      <alignment horizontal="right" vertical="center"/>
    </xf>
    <xf numFmtId="177" fontId="31" fillId="33" borderId="122" xfId="1" applyNumberFormat="1" applyFont="1" applyFill="1" applyBorder="1" applyAlignment="1">
      <alignment vertical="center"/>
    </xf>
    <xf numFmtId="0" fontId="28" fillId="33" borderId="121" xfId="0" applyFont="1" applyFill="1" applyBorder="1" applyAlignment="1">
      <alignment horizontal="center" vertical="center"/>
    </xf>
    <xf numFmtId="213" fontId="31" fillId="33" borderId="111" xfId="1" applyNumberFormat="1" applyFont="1" applyFill="1" applyBorder="1" applyAlignment="1">
      <alignment vertical="center"/>
    </xf>
    <xf numFmtId="213" fontId="31" fillId="33" borderId="122" xfId="1" applyNumberFormat="1" applyFont="1" applyFill="1" applyBorder="1" applyAlignment="1">
      <alignment vertical="center"/>
    </xf>
    <xf numFmtId="214" fontId="27" fillId="33" borderId="51" xfId="0" applyNumberFormat="1" applyFont="1" applyFill="1" applyBorder="1"/>
    <xf numFmtId="0" fontId="28" fillId="33" borderId="54" xfId="0" applyFont="1" applyFill="1" applyBorder="1" applyAlignment="1">
      <alignment vertical="center"/>
    </xf>
    <xf numFmtId="0" fontId="28" fillId="33" borderId="51" xfId="0" applyFont="1" applyFill="1" applyBorder="1" applyAlignment="1">
      <alignment vertical="center"/>
    </xf>
    <xf numFmtId="0" fontId="215" fillId="33" borderId="0" xfId="1" applyNumberFormat="1" applyFont="1" applyFill="1" applyBorder="1" applyAlignment="1">
      <alignment horizontal="distributed" vertical="center"/>
    </xf>
    <xf numFmtId="178" fontId="215" fillId="33" borderId="20" xfId="1" applyNumberFormat="1" applyFont="1" applyFill="1" applyBorder="1" applyAlignment="1">
      <alignment horizontal="right" vertical="center"/>
    </xf>
    <xf numFmtId="178" fontId="215" fillId="33" borderId="0" xfId="1" applyNumberFormat="1" applyFont="1" applyFill="1" applyBorder="1" applyAlignment="1">
      <alignment horizontal="right" vertical="center"/>
    </xf>
    <xf numFmtId="215" fontId="215" fillId="33" borderId="0" xfId="0" applyNumberFormat="1" applyFont="1" applyFill="1" applyBorder="1" applyAlignment="1">
      <alignment horizontal="right" vertical="center"/>
    </xf>
    <xf numFmtId="0" fontId="215" fillId="33" borderId="17" xfId="1" applyNumberFormat="1" applyFont="1" applyFill="1" applyBorder="1" applyAlignment="1">
      <alignment vertical="center" wrapText="1"/>
    </xf>
    <xf numFmtId="41" fontId="215" fillId="33" borderId="0" xfId="1" applyNumberFormat="1" applyFont="1" applyFill="1" applyBorder="1" applyAlignment="1">
      <alignment horizontal="right" vertical="center"/>
    </xf>
    <xf numFmtId="0" fontId="219" fillId="33" borderId="17" xfId="1" applyNumberFormat="1" applyFont="1" applyFill="1" applyBorder="1" applyAlignment="1">
      <alignment horizontal="justify" vertical="center"/>
    </xf>
    <xf numFmtId="0" fontId="220" fillId="33" borderId="111" xfId="1" applyNumberFormat="1" applyFont="1" applyFill="1" applyBorder="1" applyAlignment="1">
      <alignment horizontal="distributed" vertical="center"/>
    </xf>
    <xf numFmtId="215" fontId="220" fillId="33" borderId="111" xfId="0" applyNumberFormat="1" applyFont="1" applyFill="1" applyBorder="1" applyAlignment="1">
      <alignment horizontal="right" vertical="center"/>
    </xf>
    <xf numFmtId="0" fontId="31" fillId="33" borderId="111" xfId="0" applyFont="1" applyFill="1" applyBorder="1" applyAlignment="1">
      <alignment horizontal="center" vertical="center"/>
    </xf>
    <xf numFmtId="0" fontId="31" fillId="33" borderId="121" xfId="0" applyFont="1" applyFill="1" applyBorder="1" applyAlignment="1">
      <alignment horizontal="center" vertical="center"/>
    </xf>
    <xf numFmtId="178" fontId="215" fillId="33" borderId="126" xfId="1" applyNumberFormat="1" applyFont="1" applyFill="1" applyBorder="1" applyAlignment="1">
      <alignment horizontal="right" vertical="center"/>
    </xf>
    <xf numFmtId="214" fontId="27" fillId="33" borderId="0" xfId="0" applyNumberFormat="1" applyFont="1" applyFill="1" applyBorder="1"/>
    <xf numFmtId="0" fontId="28" fillId="33" borderId="120" xfId="0" applyFont="1" applyFill="1" applyBorder="1" applyAlignment="1">
      <alignment horizontal="center" vertical="center"/>
    </xf>
    <xf numFmtId="0" fontId="28" fillId="33" borderId="122" xfId="0" applyFont="1" applyFill="1" applyBorder="1" applyAlignment="1">
      <alignment horizontal="center" vertical="center"/>
    </xf>
    <xf numFmtId="0" fontId="28" fillId="33" borderId="54" xfId="0" applyFont="1" applyFill="1" applyBorder="1" applyAlignment="1">
      <alignment horizontal="center" vertical="center"/>
    </xf>
    <xf numFmtId="0" fontId="28" fillId="33" borderId="51" xfId="0" applyFont="1" applyFill="1" applyBorder="1" applyAlignment="1">
      <alignment horizontal="center" vertical="center"/>
    </xf>
    <xf numFmtId="213" fontId="215" fillId="33" borderId="0" xfId="1" applyNumberFormat="1" applyFont="1" applyFill="1" applyBorder="1" applyAlignment="1">
      <alignment horizontal="right" vertical="center"/>
    </xf>
    <xf numFmtId="0" fontId="28" fillId="33" borderId="0" xfId="1" applyNumberFormat="1" applyFont="1" applyFill="1" applyBorder="1" applyAlignment="1">
      <alignment horizontal="distributed" vertical="center"/>
    </xf>
    <xf numFmtId="0" fontId="31" fillId="33" borderId="111" xfId="1" applyNumberFormat="1" applyFont="1" applyFill="1" applyBorder="1" applyAlignment="1">
      <alignment horizontal="center" vertical="center"/>
    </xf>
    <xf numFmtId="41" fontId="220" fillId="33" borderId="111" xfId="1" applyNumberFormat="1" applyFont="1" applyFill="1" applyBorder="1" applyAlignment="1">
      <alignment horizontal="right" vertical="center"/>
    </xf>
    <xf numFmtId="178" fontId="215" fillId="33" borderId="26" xfId="1" applyNumberFormat="1" applyFont="1" applyFill="1" applyBorder="1" applyAlignment="1">
      <alignment horizontal="right" vertical="center"/>
    </xf>
    <xf numFmtId="41" fontId="31" fillId="33" borderId="0" xfId="1" applyFont="1" applyFill="1" applyBorder="1" applyAlignment="1">
      <alignment horizontal="center" vertical="center"/>
    </xf>
    <xf numFmtId="41" fontId="28" fillId="33" borderId="0" xfId="1" applyFont="1" applyFill="1" applyBorder="1" applyAlignment="1">
      <alignment horizontal="center" vertical="center"/>
    </xf>
    <xf numFmtId="41" fontId="215" fillId="33" borderId="20" xfId="1" applyNumberFormat="1" applyFont="1" applyFill="1" applyBorder="1" applyAlignment="1">
      <alignment horizontal="right" vertical="center"/>
    </xf>
    <xf numFmtId="215" fontId="215" fillId="33" borderId="26" xfId="0" applyNumberFormat="1" applyFont="1" applyFill="1" applyBorder="1" applyAlignment="1">
      <alignment horizontal="right" vertical="center"/>
    </xf>
    <xf numFmtId="41" fontId="220" fillId="33" borderId="120" xfId="1" applyNumberFormat="1" applyFont="1" applyFill="1" applyBorder="1" applyAlignment="1">
      <alignment horizontal="right" vertical="center"/>
    </xf>
    <xf numFmtId="215" fontId="220" fillId="33" borderId="122" xfId="0" applyNumberFormat="1" applyFont="1" applyFill="1" applyBorder="1" applyAlignment="1">
      <alignment horizontal="right" vertical="center"/>
    </xf>
    <xf numFmtId="213" fontId="215" fillId="33" borderId="26" xfId="1" applyNumberFormat="1" applyFont="1" applyFill="1" applyBorder="1" applyAlignment="1">
      <alignment horizontal="right" vertical="center"/>
    </xf>
    <xf numFmtId="41" fontId="23" fillId="33" borderId="0" xfId="1" applyFont="1" applyFill="1"/>
    <xf numFmtId="41" fontId="27" fillId="33" borderId="0" xfId="1" applyFont="1" applyFill="1"/>
    <xf numFmtId="41" fontId="23" fillId="33" borderId="0" xfId="1" applyFont="1" applyFill="1" applyAlignment="1"/>
    <xf numFmtId="41" fontId="27" fillId="33" borderId="0" xfId="1" applyFont="1" applyFill="1" applyBorder="1"/>
    <xf numFmtId="0" fontId="218" fillId="33" borderId="0" xfId="0" applyFont="1" applyFill="1" applyBorder="1" applyAlignment="1">
      <alignment horizontal="left"/>
    </xf>
    <xf numFmtId="41" fontId="28" fillId="33" borderId="0" xfId="1" applyFont="1" applyFill="1" applyBorder="1" applyAlignment="1">
      <alignment horizontal="right"/>
    </xf>
    <xf numFmtId="41" fontId="28" fillId="33" borderId="0" xfId="1" applyFont="1" applyFill="1"/>
    <xf numFmtId="0" fontId="97" fillId="33" borderId="130" xfId="16114" applyFont="1" applyFill="1" applyBorder="1" applyAlignment="1">
      <alignment horizontal="center" vertical="center" wrapText="1"/>
    </xf>
    <xf numFmtId="0" fontId="28" fillId="33" borderId="130" xfId="16114" applyFont="1" applyFill="1" applyBorder="1" applyAlignment="1">
      <alignment horizontal="center" vertical="center" wrapText="1"/>
    </xf>
    <xf numFmtId="41" fontId="28" fillId="33" borderId="0" xfId="1" applyFont="1" applyFill="1" applyAlignment="1">
      <alignment horizontal="center" vertical="center"/>
    </xf>
    <xf numFmtId="217" fontId="30" fillId="33" borderId="20" xfId="30" applyNumberFormat="1" applyFont="1" applyFill="1" applyBorder="1" applyAlignment="1">
      <alignment horizontal="right" vertical="center" wrapText="1"/>
    </xf>
    <xf numFmtId="217" fontId="30" fillId="33" borderId="0" xfId="30" applyNumberFormat="1" applyFont="1" applyFill="1" applyBorder="1" applyAlignment="1">
      <alignment horizontal="right" vertical="center" wrapText="1"/>
    </xf>
    <xf numFmtId="217" fontId="30" fillId="33" borderId="125" xfId="30" applyNumberFormat="1" applyFont="1" applyFill="1" applyBorder="1" applyAlignment="1">
      <alignment horizontal="right" vertical="center" wrapText="1"/>
    </xf>
    <xf numFmtId="177" fontId="30" fillId="33" borderId="26" xfId="30" applyNumberFormat="1" applyFont="1" applyFill="1" applyBorder="1" applyAlignment="1">
      <alignment vertical="center" wrapText="1"/>
    </xf>
    <xf numFmtId="214" fontId="30" fillId="33" borderId="0" xfId="30" applyNumberFormat="1" applyFont="1" applyFill="1" applyBorder="1" applyAlignment="1">
      <alignment wrapText="1"/>
    </xf>
    <xf numFmtId="41" fontId="31" fillId="33" borderId="0" xfId="1" applyFont="1" applyFill="1" applyAlignment="1">
      <alignment horizontal="center" vertical="center"/>
    </xf>
    <xf numFmtId="217" fontId="30" fillId="33" borderId="20" xfId="945" applyNumberFormat="1" applyFont="1" applyFill="1" applyBorder="1" applyAlignment="1">
      <alignment horizontal="right" vertical="center"/>
    </xf>
    <xf numFmtId="217" fontId="30" fillId="33" borderId="0" xfId="945" applyNumberFormat="1" applyFont="1" applyFill="1" applyBorder="1" applyAlignment="1">
      <alignment horizontal="right" vertical="center"/>
    </xf>
    <xf numFmtId="214" fontId="30" fillId="33" borderId="0" xfId="717" applyNumberFormat="1" applyFont="1" applyFill="1" applyBorder="1">
      <alignment vertical="center"/>
    </xf>
    <xf numFmtId="217" fontId="30" fillId="33" borderId="20" xfId="717" applyNumberFormat="1" applyFont="1" applyFill="1" applyBorder="1" applyAlignment="1">
      <alignment horizontal="right" vertical="center"/>
    </xf>
    <xf numFmtId="217" fontId="30" fillId="33" borderId="0" xfId="717" applyNumberFormat="1" applyFont="1" applyFill="1" applyBorder="1" applyAlignment="1">
      <alignment horizontal="right" vertical="center"/>
    </xf>
    <xf numFmtId="214" fontId="223" fillId="33" borderId="0" xfId="717" applyNumberFormat="1" applyFont="1" applyFill="1" applyBorder="1">
      <alignment vertical="center"/>
    </xf>
    <xf numFmtId="217" fontId="28" fillId="33" borderId="20" xfId="30" applyNumberFormat="1" applyFont="1" applyFill="1" applyBorder="1" applyAlignment="1">
      <alignment horizontal="right" vertical="center" wrapText="1"/>
    </xf>
    <xf numFmtId="217" fontId="28" fillId="33" borderId="0" xfId="30" applyNumberFormat="1" applyFont="1" applyFill="1" applyBorder="1" applyAlignment="1">
      <alignment horizontal="right" vertical="center" wrapText="1"/>
    </xf>
    <xf numFmtId="177" fontId="28" fillId="33" borderId="0" xfId="30" applyNumberFormat="1" applyFont="1" applyFill="1" applyBorder="1" applyAlignment="1">
      <alignment horizontal="right" vertical="center" wrapText="1"/>
    </xf>
    <xf numFmtId="177" fontId="28" fillId="33" borderId="26" xfId="30" applyNumberFormat="1" applyFont="1" applyFill="1" applyBorder="1" applyAlignment="1">
      <alignment horizontal="right" vertical="center" wrapText="1"/>
    </xf>
    <xf numFmtId="214" fontId="155" fillId="33" borderId="0" xfId="30" applyNumberFormat="1" applyFont="1" applyFill="1" applyBorder="1" applyAlignment="1">
      <alignment horizontal="right" wrapText="1"/>
    </xf>
    <xf numFmtId="217" fontId="30" fillId="33" borderId="20" xfId="1201" applyNumberFormat="1" applyFont="1" applyFill="1" applyBorder="1" applyAlignment="1">
      <alignment horizontal="right" vertical="center"/>
    </xf>
    <xf numFmtId="217" fontId="30" fillId="33" borderId="0" xfId="1201" applyNumberFormat="1" applyFont="1" applyFill="1" applyBorder="1" applyAlignment="1">
      <alignment horizontal="right" vertical="center"/>
    </xf>
    <xf numFmtId="217" fontId="30" fillId="33" borderId="0" xfId="1201" applyNumberFormat="1" applyFont="1" applyFill="1" applyBorder="1" applyAlignment="1">
      <alignment vertical="center"/>
    </xf>
    <xf numFmtId="217" fontId="30" fillId="33" borderId="26" xfId="1201" applyNumberFormat="1" applyFont="1" applyFill="1" applyBorder="1" applyAlignment="1">
      <alignment vertical="center"/>
    </xf>
    <xf numFmtId="214" fontId="30" fillId="33" borderId="0" xfId="1201" applyNumberFormat="1" applyFont="1" applyFill="1" applyBorder="1" applyAlignment="1">
      <alignment horizontal="right" vertical="center"/>
    </xf>
    <xf numFmtId="217" fontId="30" fillId="33" borderId="26" xfId="30" applyNumberFormat="1" applyFont="1" applyFill="1" applyBorder="1" applyAlignment="1">
      <alignment horizontal="right" vertical="center" wrapText="1"/>
    </xf>
    <xf numFmtId="214" fontId="30" fillId="33" borderId="0" xfId="30" applyNumberFormat="1" applyFont="1" applyFill="1" applyBorder="1" applyAlignment="1">
      <alignment horizontal="right" vertical="center" wrapText="1"/>
    </xf>
    <xf numFmtId="217" fontId="30" fillId="33" borderId="0" xfId="30" applyNumberFormat="1" applyFont="1" applyFill="1" applyBorder="1" applyAlignment="1">
      <alignment vertical="center" wrapText="1"/>
    </xf>
    <xf numFmtId="217" fontId="30" fillId="33" borderId="26" xfId="30" applyNumberFormat="1" applyFont="1" applyFill="1" applyBorder="1" applyAlignment="1">
      <alignment vertical="center" wrapText="1"/>
    </xf>
    <xf numFmtId="217" fontId="224" fillId="33" borderId="0" xfId="30" applyNumberFormat="1" applyFont="1" applyFill="1" applyBorder="1" applyAlignment="1">
      <alignment vertical="center" wrapText="1"/>
    </xf>
    <xf numFmtId="217" fontId="224" fillId="33" borderId="26" xfId="30" applyNumberFormat="1" applyFont="1" applyFill="1" applyBorder="1" applyAlignment="1">
      <alignment vertical="center" wrapText="1"/>
    </xf>
    <xf numFmtId="0" fontId="220" fillId="33" borderId="67" xfId="1" applyNumberFormat="1" applyFont="1" applyFill="1" applyBorder="1" applyAlignment="1">
      <alignment horizontal="distributed" vertical="center"/>
    </xf>
    <xf numFmtId="0" fontId="220" fillId="33" borderId="67" xfId="1" applyNumberFormat="1" applyFont="1" applyFill="1" applyBorder="1" applyAlignment="1">
      <alignment horizontal="center" vertical="center"/>
    </xf>
    <xf numFmtId="177" fontId="220" fillId="33" borderId="66" xfId="1" applyNumberFormat="1" applyFont="1" applyFill="1" applyBorder="1" applyAlignment="1">
      <alignment horizontal="right" vertical="center"/>
    </xf>
    <xf numFmtId="177" fontId="220" fillId="33" borderId="67" xfId="1" applyNumberFormat="1" applyFont="1" applyFill="1" applyBorder="1" applyAlignment="1">
      <alignment horizontal="right" vertical="center"/>
    </xf>
    <xf numFmtId="177" fontId="220" fillId="33" borderId="134" xfId="1" applyNumberFormat="1" applyFont="1" applyFill="1" applyBorder="1" applyAlignment="1">
      <alignment horizontal="right" vertical="center"/>
    </xf>
    <xf numFmtId="41" fontId="31" fillId="33" borderId="66" xfId="1" applyFont="1" applyFill="1" applyBorder="1" applyAlignment="1">
      <alignment horizontal="center" vertical="center"/>
    </xf>
    <xf numFmtId="0" fontId="31" fillId="33" borderId="68" xfId="1" applyNumberFormat="1" applyFont="1" applyFill="1" applyBorder="1" applyAlignment="1">
      <alignment vertical="center" wrapText="1"/>
    </xf>
    <xf numFmtId="0" fontId="27" fillId="33" borderId="0" xfId="0" applyFont="1" applyFill="1" applyAlignment="1">
      <alignment horizontal="center"/>
    </xf>
    <xf numFmtId="41" fontId="27" fillId="33" borderId="0" xfId="1" applyFont="1" applyFill="1" applyAlignment="1">
      <alignment horizontal="center"/>
    </xf>
    <xf numFmtId="41" fontId="27" fillId="33" borderId="0" xfId="1" applyFont="1" applyFill="1" applyBorder="1" applyAlignment="1">
      <alignment horizontal="center"/>
    </xf>
    <xf numFmtId="177" fontId="30" fillId="33" borderId="20" xfId="717" applyNumberFormat="1" applyFont="1" applyFill="1" applyBorder="1" applyAlignment="1">
      <alignment horizontal="right" vertical="center"/>
    </xf>
    <xf numFmtId="220" fontId="97" fillId="0" borderId="0" xfId="16114" applyNumberFormat="1" applyFont="1" applyFill="1" applyBorder="1" applyAlignment="1">
      <alignment vertical="top"/>
    </xf>
    <xf numFmtId="178" fontId="97" fillId="0" borderId="0" xfId="1" applyNumberFormat="1" applyFont="1" applyFill="1" applyBorder="1" applyAlignment="1">
      <alignment horizontal="right" vertical="center"/>
    </xf>
    <xf numFmtId="219" fontId="97" fillId="0" borderId="0" xfId="16114" applyNumberFormat="1" applyFont="1" applyFill="1" applyBorder="1" applyAlignment="1">
      <alignment vertical="top"/>
    </xf>
    <xf numFmtId="41" fontId="155" fillId="0" borderId="0" xfId="1" applyFont="1" applyFill="1" applyBorder="1" applyAlignment="1">
      <alignment horizontal="right" vertical="center" wrapText="1"/>
    </xf>
    <xf numFmtId="219" fontId="97" fillId="0" borderId="0" xfId="16114" applyNumberFormat="1" applyFont="1" applyFill="1" applyBorder="1" applyAlignment="1">
      <alignment vertical="center"/>
    </xf>
    <xf numFmtId="0" fontId="97" fillId="0" borderId="0" xfId="16114" applyFont="1" applyFill="1" applyBorder="1" applyAlignment="1">
      <alignment horizontal="distributed" vertical="top"/>
    </xf>
    <xf numFmtId="0" fontId="97" fillId="0" borderId="17" xfId="16114" applyFont="1" applyFill="1" applyBorder="1" applyAlignment="1">
      <alignment horizontal="center" vertical="center"/>
    </xf>
    <xf numFmtId="0" fontId="97" fillId="0" borderId="18" xfId="16114" applyFont="1" applyFill="1" applyBorder="1" applyAlignment="1">
      <alignment horizontal="center" vertical="center"/>
    </xf>
    <xf numFmtId="213" fontId="97" fillId="0" borderId="0" xfId="16114" applyNumberFormat="1" applyFont="1" applyFill="1" applyBorder="1" applyAlignment="1">
      <alignment vertical="top"/>
    </xf>
    <xf numFmtId="0" fontId="214" fillId="0" borderId="0" xfId="0" applyFont="1" applyBorder="1" applyAlignment="1">
      <alignment horizontal="center" vertical="center"/>
    </xf>
    <xf numFmtId="0" fontId="213" fillId="0" borderId="0" xfId="0" applyFont="1" applyAlignment="1">
      <alignment vertical="top"/>
    </xf>
    <xf numFmtId="0" fontId="212" fillId="0" borderId="0" xfId="0" applyFont="1" applyAlignment="1">
      <alignment vertical="top"/>
    </xf>
    <xf numFmtId="41" fontId="215" fillId="0" borderId="20" xfId="1" applyNumberFormat="1" applyFont="1" applyFill="1" applyBorder="1" applyAlignment="1">
      <alignment horizontal="right" vertical="center"/>
    </xf>
    <xf numFmtId="213" fontId="215" fillId="0" borderId="0" xfId="0" applyNumberFormat="1" applyFont="1" applyFill="1" applyBorder="1" applyAlignment="1">
      <alignment horizontal="right" vertical="center"/>
    </xf>
    <xf numFmtId="213" fontId="215" fillId="0" borderId="26" xfId="0" applyNumberFormat="1" applyFont="1" applyFill="1" applyBorder="1" applyAlignment="1">
      <alignment horizontal="right" vertical="center"/>
    </xf>
    <xf numFmtId="0" fontId="23" fillId="0" borderId="0" xfId="16114" applyFont="1" applyFill="1" applyAlignment="1">
      <alignment horizontal="centerContinuous" vertical="center"/>
    </xf>
    <xf numFmtId="0" fontId="225" fillId="0" borderId="0" xfId="16114" applyFont="1" applyFill="1" applyAlignment="1">
      <alignment horizontal="centerContinuous" vertical="center"/>
    </xf>
    <xf numFmtId="0" fontId="225" fillId="0" borderId="0" xfId="16114" applyFont="1" applyFill="1" applyBorder="1" applyAlignment="1">
      <alignment horizontal="centerContinuous" vertical="center"/>
    </xf>
    <xf numFmtId="0" fontId="27" fillId="0" borderId="0" xfId="16114" applyFont="1" applyFill="1" applyAlignment="1">
      <alignment horizontal="center" vertical="center"/>
    </xf>
    <xf numFmtId="0" fontId="26" fillId="0" borderId="0" xfId="16114" applyFont="1" applyFill="1" applyAlignment="1">
      <alignment horizontal="centerContinuous" vertical="center"/>
    </xf>
    <xf numFmtId="0" fontId="226" fillId="0" borderId="0" xfId="16114" applyFont="1" applyFill="1" applyAlignment="1">
      <alignment horizontal="centerContinuous" vertical="center"/>
    </xf>
    <xf numFmtId="0" fontId="225" fillId="0" borderId="0" xfId="16114" applyFont="1" applyFill="1" applyAlignment="1">
      <alignment horizontal="right" vertical="center"/>
    </xf>
    <xf numFmtId="0" fontId="225" fillId="0" borderId="0" xfId="16114" applyFont="1" applyFill="1" applyBorder="1" applyAlignment="1">
      <alignment horizontal="right" vertical="center"/>
    </xf>
    <xf numFmtId="0" fontId="217" fillId="0" borderId="51" xfId="0" applyFont="1" applyFill="1" applyBorder="1" applyAlignment="1"/>
    <xf numFmtId="0" fontId="27" fillId="0" borderId="51" xfId="16114" applyFont="1" applyFill="1" applyBorder="1" applyAlignment="1">
      <alignment horizontal="left" vertical="center"/>
    </xf>
    <xf numFmtId="0" fontId="97" fillId="0" borderId="51" xfId="16114" applyFont="1" applyFill="1" applyBorder="1" applyAlignment="1">
      <alignment horizontal="right" vertical="center"/>
    </xf>
    <xf numFmtId="0" fontId="97" fillId="0" borderId="0" xfId="16114" applyFont="1" applyFill="1" applyBorder="1" applyAlignment="1">
      <alignment horizontal="right" vertical="center"/>
    </xf>
    <xf numFmtId="0" fontId="217" fillId="0" borderId="51" xfId="16114" applyFont="1" applyFill="1" applyBorder="1" applyAlignment="1">
      <alignment horizontal="center" vertical="center"/>
    </xf>
    <xf numFmtId="0" fontId="217" fillId="0" borderId="116" xfId="16114" applyFont="1" applyFill="1" applyBorder="1" applyAlignment="1">
      <alignment horizontal="center" vertical="center"/>
    </xf>
    <xf numFmtId="0" fontId="217" fillId="0" borderId="121" xfId="16114" applyFont="1" applyFill="1" applyBorder="1" applyAlignment="1">
      <alignment horizontal="center" vertical="center"/>
    </xf>
    <xf numFmtId="0" fontId="217" fillId="0" borderId="135" xfId="16114" applyFont="1" applyFill="1" applyBorder="1" applyAlignment="1">
      <alignment horizontal="center" vertical="center"/>
    </xf>
    <xf numFmtId="0" fontId="217" fillId="0" borderId="54" xfId="16114" applyFont="1" applyFill="1" applyBorder="1" applyAlignment="1">
      <alignment horizontal="center" vertical="center"/>
    </xf>
    <xf numFmtId="0" fontId="217" fillId="0" borderId="0" xfId="16114" applyFont="1" applyFill="1" applyBorder="1" applyAlignment="1">
      <alignment horizontal="center" vertical="center"/>
    </xf>
    <xf numFmtId="0" fontId="217" fillId="0" borderId="0" xfId="16114" applyFont="1" applyFill="1" applyAlignment="1">
      <alignment horizontal="center" vertical="center"/>
    </xf>
    <xf numFmtId="0" fontId="217" fillId="0" borderId="17" xfId="16114" applyFont="1" applyFill="1" applyBorder="1" applyAlignment="1">
      <alignment horizontal="center" vertical="center"/>
    </xf>
    <xf numFmtId="0" fontId="217" fillId="0" borderId="18" xfId="16114" applyFont="1" applyFill="1" applyBorder="1" applyAlignment="1">
      <alignment horizontal="center" vertical="center"/>
    </xf>
    <xf numFmtId="0" fontId="217" fillId="0" borderId="118" xfId="16114" applyFont="1" applyFill="1" applyBorder="1" applyAlignment="1">
      <alignment horizontal="center" vertical="center"/>
    </xf>
    <xf numFmtId="177" fontId="97" fillId="0" borderId="0" xfId="16114" applyNumberFormat="1" applyFont="1" applyFill="1" applyBorder="1" applyAlignment="1">
      <alignment vertical="center"/>
    </xf>
    <xf numFmtId="0" fontId="97" fillId="0" borderId="0" xfId="16114" applyFont="1" applyFill="1" applyAlignment="1">
      <alignment horizontal="center" vertical="center"/>
    </xf>
    <xf numFmtId="218" fontId="97" fillId="0" borderId="0" xfId="16114" applyNumberFormat="1" applyFont="1" applyFill="1" applyAlignment="1">
      <alignment horizontal="center" vertical="center"/>
    </xf>
    <xf numFmtId="0" fontId="97" fillId="0" borderId="0" xfId="16114" applyFont="1" applyFill="1" applyBorder="1" applyAlignment="1">
      <alignment vertical="center"/>
    </xf>
    <xf numFmtId="0" fontId="97" fillId="0" borderId="0" xfId="16114" applyFont="1" applyFill="1" applyBorder="1" applyAlignment="1">
      <alignment horizontal="distributed" vertical="center"/>
    </xf>
    <xf numFmtId="0" fontId="97" fillId="0" borderId="51" xfId="16114" applyFont="1" applyFill="1" applyBorder="1" applyAlignment="1">
      <alignment vertical="center"/>
    </xf>
    <xf numFmtId="0" fontId="97" fillId="0" borderId="53" xfId="16114" applyFont="1" applyFill="1" applyBorder="1" applyAlignment="1">
      <alignment horizontal="center" vertical="center"/>
    </xf>
    <xf numFmtId="0" fontId="97" fillId="0" borderId="54" xfId="16114" applyFont="1" applyFill="1" applyBorder="1" applyAlignment="1">
      <alignment horizontal="center" vertical="center"/>
    </xf>
    <xf numFmtId="219" fontId="97" fillId="0" borderId="51" xfId="16114" applyNumberFormat="1" applyFont="1" applyFill="1" applyBorder="1" applyAlignment="1">
      <alignment vertical="center"/>
    </xf>
    <xf numFmtId="0" fontId="97" fillId="0" borderId="118" xfId="16114" applyFont="1" applyFill="1" applyBorder="1" applyAlignment="1">
      <alignment vertical="center"/>
    </xf>
    <xf numFmtId="0" fontId="97" fillId="0" borderId="123" xfId="16114" applyFont="1" applyFill="1" applyBorder="1" applyAlignment="1">
      <alignment horizontal="center" vertical="center"/>
    </xf>
    <xf numFmtId="0" fontId="97" fillId="0" borderId="117" xfId="16114" applyFont="1" applyFill="1" applyBorder="1" applyAlignment="1">
      <alignment horizontal="center" vertical="center"/>
    </xf>
    <xf numFmtId="177" fontId="97" fillId="0" borderId="118" xfId="16114" applyNumberFormat="1" applyFont="1" applyFill="1" applyBorder="1" applyAlignment="1">
      <alignment vertical="center"/>
    </xf>
    <xf numFmtId="0" fontId="97" fillId="0" borderId="0" xfId="16114" applyFont="1" applyFill="1" applyBorder="1" applyAlignment="1"/>
    <xf numFmtId="0" fontId="97" fillId="0" borderId="17" xfId="16114" applyFont="1" applyFill="1" applyBorder="1" applyAlignment="1">
      <alignment horizontal="center"/>
    </xf>
    <xf numFmtId="0" fontId="97" fillId="0" borderId="18" xfId="16114" applyFont="1" applyFill="1" applyBorder="1" applyAlignment="1">
      <alignment horizontal="center"/>
    </xf>
    <xf numFmtId="213" fontId="97" fillId="0" borderId="0" xfId="1" applyNumberFormat="1" applyFont="1" applyFill="1" applyBorder="1" applyAlignment="1">
      <alignment horizontal="right" vertical="center"/>
    </xf>
    <xf numFmtId="0" fontId="97" fillId="0" borderId="0" xfId="16114" applyFont="1" applyFill="1" applyAlignment="1">
      <alignment horizontal="center"/>
    </xf>
    <xf numFmtId="0" fontId="227" fillId="0" borderId="17" xfId="16114" applyFont="1" applyFill="1" applyBorder="1" applyAlignment="1">
      <alignment horizontal="left" vertical="center"/>
    </xf>
    <xf numFmtId="0" fontId="227" fillId="0" borderId="18" xfId="16114" applyFont="1" applyFill="1" applyBorder="1" applyAlignment="1">
      <alignment horizontal="left" vertical="center"/>
    </xf>
    <xf numFmtId="177" fontId="97" fillId="0" borderId="51" xfId="16114" applyNumberFormat="1" applyFont="1" applyFill="1" applyBorder="1" applyAlignment="1">
      <alignment vertical="center"/>
    </xf>
    <xf numFmtId="0" fontId="97" fillId="0" borderId="51" xfId="16114" applyFont="1" applyFill="1" applyBorder="1" applyAlignment="1">
      <alignment horizontal="distributed" vertical="center"/>
    </xf>
    <xf numFmtId="0" fontId="227" fillId="0" borderId="53" xfId="16114" applyFont="1" applyFill="1" applyBorder="1" applyAlignment="1">
      <alignment horizontal="left" vertical="center"/>
    </xf>
    <xf numFmtId="0" fontId="227" fillId="0" borderId="54" xfId="16114" applyFont="1" applyFill="1" applyBorder="1" applyAlignment="1">
      <alignment horizontal="left" vertical="center"/>
    </xf>
    <xf numFmtId="0" fontId="97" fillId="0" borderId="118" xfId="16114" applyFont="1" applyFill="1" applyBorder="1" applyAlignment="1">
      <alignment horizontal="distributed" vertical="center"/>
    </xf>
    <xf numFmtId="0" fontId="227" fillId="0" borderId="123" xfId="16114" applyFont="1" applyFill="1" applyBorder="1" applyAlignment="1">
      <alignment horizontal="left" vertical="center"/>
    </xf>
    <xf numFmtId="0" fontId="227" fillId="0" borderId="117" xfId="16114" applyFont="1" applyFill="1" applyBorder="1" applyAlignment="1">
      <alignment horizontal="left" vertical="center"/>
    </xf>
    <xf numFmtId="0" fontId="227" fillId="0" borderId="17" xfId="16114" applyFont="1" applyFill="1" applyBorder="1" applyAlignment="1">
      <alignment horizontal="center" vertical="center"/>
    </xf>
    <xf numFmtId="0" fontId="28" fillId="0" borderId="0" xfId="16114" applyFont="1" applyFill="1" applyAlignment="1">
      <alignment horizontal="center" vertical="center"/>
    </xf>
    <xf numFmtId="0" fontId="28" fillId="0" borderId="0" xfId="16114" applyFont="1" applyFill="1" applyBorder="1" applyAlignment="1">
      <alignment vertical="center"/>
    </xf>
    <xf numFmtId="0" fontId="28" fillId="0" borderId="0" xfId="16114" applyFont="1" applyFill="1" applyBorder="1" applyAlignment="1">
      <alignment horizontal="right" vertical="center"/>
    </xf>
    <xf numFmtId="0" fontId="28" fillId="0" borderId="0" xfId="16114" applyFont="1" applyFill="1" applyBorder="1" applyAlignment="1">
      <alignment horizontal="distributed" vertical="center"/>
    </xf>
    <xf numFmtId="0" fontId="28" fillId="0" borderId="0" xfId="16114" applyFont="1" applyFill="1" applyBorder="1" applyAlignment="1">
      <alignment horizontal="center" vertical="center"/>
    </xf>
    <xf numFmtId="177" fontId="28" fillId="0" borderId="0" xfId="16114" applyNumberFormat="1" applyFont="1" applyFill="1" applyBorder="1" applyAlignment="1">
      <alignment vertical="center"/>
    </xf>
    <xf numFmtId="41" fontId="97" fillId="0" borderId="0" xfId="1" applyNumberFormat="1" applyFont="1" applyFill="1" applyBorder="1" applyAlignment="1">
      <alignment horizontal="right" vertical="center"/>
    </xf>
    <xf numFmtId="221" fontId="97" fillId="0" borderId="118" xfId="16114" applyNumberFormat="1" applyFont="1" applyFill="1" applyBorder="1" applyAlignment="1">
      <alignment vertical="center"/>
    </xf>
    <xf numFmtId="215" fontId="97" fillId="0" borderId="0" xfId="1" applyNumberFormat="1" applyFont="1" applyFill="1" applyBorder="1" applyAlignment="1">
      <alignment horizontal="right" vertical="center"/>
    </xf>
    <xf numFmtId="215" fontId="97" fillId="0" borderId="0" xfId="16114" applyNumberFormat="1" applyFont="1" applyFill="1" applyAlignment="1">
      <alignment horizontal="center"/>
    </xf>
    <xf numFmtId="0" fontId="97" fillId="0" borderId="51" xfId="16114" applyFont="1" applyFill="1" applyBorder="1" applyAlignment="1">
      <alignment horizontal="center" vertical="center"/>
    </xf>
    <xf numFmtId="213" fontId="97" fillId="0" borderId="0" xfId="16114" applyNumberFormat="1" applyFont="1" applyFill="1" applyBorder="1" applyAlignment="1">
      <alignment vertical="center"/>
    </xf>
    <xf numFmtId="213" fontId="97" fillId="0" borderId="51" xfId="16114" applyNumberFormat="1" applyFont="1" applyFill="1" applyBorder="1" applyAlignment="1">
      <alignment vertical="center"/>
    </xf>
    <xf numFmtId="213" fontId="97" fillId="0" borderId="118" xfId="16114" applyNumberFormat="1" applyFont="1" applyFill="1" applyBorder="1" applyAlignment="1">
      <alignment vertical="center"/>
    </xf>
    <xf numFmtId="213" fontId="97" fillId="0" borderId="0" xfId="1" applyNumberFormat="1" applyFont="1" applyFill="1" applyBorder="1" applyAlignment="1">
      <alignment horizontal="right"/>
    </xf>
    <xf numFmtId="41" fontId="97" fillId="0" borderId="0" xfId="1" applyNumberFormat="1" applyFont="1" applyFill="1" applyBorder="1" applyAlignment="1">
      <alignment horizontal="right" vertical="top"/>
    </xf>
    <xf numFmtId="213" fontId="155" fillId="0" borderId="0" xfId="1" applyNumberFormat="1" applyFont="1" applyFill="1" applyBorder="1" applyAlignment="1">
      <alignment horizontal="right" vertical="center" wrapText="1"/>
    </xf>
    <xf numFmtId="0" fontId="27" fillId="0" borderId="0" xfId="16114" applyFont="1" applyFill="1" applyAlignment="1">
      <alignment horizontal="right" vertical="center"/>
    </xf>
    <xf numFmtId="0" fontId="27" fillId="0" borderId="0" xfId="16114" applyFont="1" applyFill="1" applyBorder="1" applyAlignment="1">
      <alignment horizontal="center" vertical="center"/>
    </xf>
    <xf numFmtId="178" fontId="217" fillId="0" borderId="0" xfId="16114" applyNumberFormat="1" applyFont="1" applyFill="1" applyAlignment="1">
      <alignment horizontal="right" vertical="center"/>
    </xf>
    <xf numFmtId="178" fontId="217" fillId="0" borderId="0" xfId="16114" applyNumberFormat="1" applyFont="1" applyFill="1" applyBorder="1" applyAlignment="1">
      <alignment horizontal="right" vertical="center"/>
    </xf>
    <xf numFmtId="178" fontId="97" fillId="0" borderId="0" xfId="16114" applyNumberFormat="1" applyFont="1" applyFill="1" applyAlignment="1">
      <alignment horizontal="right" vertical="center"/>
    </xf>
    <xf numFmtId="41" fontId="23" fillId="33" borderId="66" xfId="0" applyNumberFormat="1" applyFont="1" applyFill="1" applyBorder="1" applyAlignment="1">
      <alignment horizontal="center" vertical="center" shrinkToFit="1"/>
    </xf>
    <xf numFmtId="41" fontId="23" fillId="33" borderId="67" xfId="0" applyNumberFormat="1" applyFont="1" applyFill="1" applyBorder="1" applyAlignment="1">
      <alignment horizontal="center" vertical="center" shrinkToFit="1"/>
    </xf>
    <xf numFmtId="41" fontId="23" fillId="33" borderId="68" xfId="0" applyNumberFormat="1" applyFont="1" applyFill="1" applyBorder="1" applyAlignment="1">
      <alignment horizontal="center" vertical="center" shrinkToFit="1"/>
    </xf>
    <xf numFmtId="0" fontId="23" fillId="0" borderId="0" xfId="0" applyFont="1" applyFill="1"/>
    <xf numFmtId="0" fontId="27" fillId="0" borderId="0" xfId="0" applyFont="1" applyFill="1"/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177" fontId="22" fillId="0" borderId="0" xfId="0" applyNumberFormat="1" applyFont="1" applyFill="1"/>
    <xf numFmtId="0" fontId="218" fillId="0" borderId="51" xfId="0" applyFont="1" applyFill="1" applyBorder="1" applyAlignment="1">
      <alignment horizontal="left"/>
    </xf>
    <xf numFmtId="0" fontId="27" fillId="0" borderId="51" xfId="0" applyFont="1" applyFill="1" applyBorder="1"/>
    <xf numFmtId="0" fontId="28" fillId="0" borderId="51" xfId="0" applyFont="1" applyFill="1" applyBorder="1" applyAlignment="1">
      <alignment horizontal="right"/>
    </xf>
    <xf numFmtId="214" fontId="27" fillId="0" borderId="51" xfId="0" applyNumberFormat="1" applyFont="1" applyFill="1" applyBorder="1" applyAlignment="1">
      <alignment horizontal="right"/>
    </xf>
    <xf numFmtId="0" fontId="28" fillId="0" borderId="117" xfId="0" applyFont="1" applyFill="1" applyBorder="1" applyAlignment="1">
      <alignment vertical="center"/>
    </xf>
    <xf numFmtId="0" fontId="28" fillId="0" borderId="119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26" xfId="0" applyFont="1" applyFill="1" applyBorder="1" applyAlignment="1">
      <alignment vertical="center"/>
    </xf>
    <xf numFmtId="0" fontId="28" fillId="0" borderId="124" xfId="0" applyFont="1" applyFill="1" applyBorder="1" applyAlignment="1">
      <alignment horizontal="center" vertical="center"/>
    </xf>
    <xf numFmtId="0" fontId="28" fillId="0" borderId="120" xfId="0" applyFont="1" applyFill="1" applyBorder="1" applyAlignment="1">
      <alignment horizontal="center" vertical="center"/>
    </xf>
    <xf numFmtId="0" fontId="28" fillId="0" borderId="122" xfId="0" applyFont="1" applyFill="1" applyBorder="1" applyAlignment="1">
      <alignment horizontal="center" vertical="center"/>
    </xf>
    <xf numFmtId="0" fontId="28" fillId="0" borderId="117" xfId="1" applyNumberFormat="1" applyFont="1" applyFill="1" applyBorder="1" applyAlignment="1">
      <alignment horizontal="distributed" vertical="center"/>
    </xf>
    <xf numFmtId="0" fontId="28" fillId="0" borderId="119" xfId="1" applyNumberFormat="1" applyFont="1" applyFill="1" applyBorder="1" applyAlignment="1">
      <alignment horizontal="distributed" vertical="center"/>
    </xf>
    <xf numFmtId="177" fontId="28" fillId="0" borderId="20" xfId="1" applyNumberFormat="1" applyFont="1" applyFill="1" applyBorder="1" applyAlignment="1">
      <alignment horizontal="right" vertical="center"/>
    </xf>
    <xf numFmtId="177" fontId="28" fillId="0" borderId="0" xfId="1" applyNumberFormat="1" applyFont="1" applyFill="1" applyBorder="1" applyAlignment="1">
      <alignment horizontal="right" vertical="center"/>
    </xf>
    <xf numFmtId="177" fontId="28" fillId="0" borderId="26" xfId="1" applyNumberFormat="1" applyFont="1" applyFill="1" applyBorder="1" applyAlignment="1">
      <alignment horizontal="right" vertical="center"/>
    </xf>
    <xf numFmtId="177" fontId="28" fillId="0" borderId="0" xfId="0" applyNumberFormat="1" applyFont="1" applyFill="1" applyBorder="1" applyAlignment="1">
      <alignment horizontal="right" vertical="center"/>
    </xf>
    <xf numFmtId="41" fontId="28" fillId="0" borderId="126" xfId="1" applyFont="1" applyFill="1" applyBorder="1" applyAlignment="1">
      <alignment horizontal="center" vertical="center"/>
    </xf>
    <xf numFmtId="0" fontId="28" fillId="0" borderId="123" xfId="1" applyNumberFormat="1" applyFont="1" applyFill="1" applyBorder="1" applyAlignment="1">
      <alignment horizontal="left" vertical="center" wrapText="1"/>
    </xf>
    <xf numFmtId="0" fontId="28" fillId="0" borderId="18" xfId="1" applyNumberFormat="1" applyFont="1" applyFill="1" applyBorder="1" applyAlignment="1">
      <alignment horizontal="distributed" vertical="center"/>
    </xf>
    <xf numFmtId="0" fontId="28" fillId="0" borderId="26" xfId="1" applyNumberFormat="1" applyFont="1" applyFill="1" applyBorder="1" applyAlignment="1">
      <alignment horizontal="distributed" vertical="center"/>
    </xf>
    <xf numFmtId="177" fontId="30" fillId="0" borderId="0" xfId="717" applyNumberFormat="1" applyFont="1" applyFill="1" applyBorder="1" applyAlignment="1">
      <alignment horizontal="right" vertical="center"/>
    </xf>
    <xf numFmtId="177" fontId="30" fillId="0" borderId="26" xfId="717" applyNumberFormat="1" applyFont="1" applyFill="1" applyBorder="1" applyAlignment="1">
      <alignment horizontal="right" vertical="center"/>
    </xf>
    <xf numFmtId="41" fontId="28" fillId="0" borderId="20" xfId="1" applyFont="1" applyFill="1" applyBorder="1" applyAlignment="1">
      <alignment horizontal="center" vertical="center"/>
    </xf>
    <xf numFmtId="0" fontId="28" fillId="0" borderId="17" xfId="1" applyNumberFormat="1" applyFont="1" applyFill="1" applyBorder="1" applyAlignment="1">
      <alignment horizontal="left" vertical="center" wrapText="1"/>
    </xf>
    <xf numFmtId="177" fontId="28" fillId="0" borderId="0" xfId="1" applyNumberFormat="1" applyFont="1" applyFill="1" applyBorder="1" applyAlignment="1">
      <alignment vertical="center"/>
    </xf>
    <xf numFmtId="177" fontId="28" fillId="0" borderId="26" xfId="1" applyNumberFormat="1" applyFont="1" applyFill="1" applyBorder="1" applyAlignment="1">
      <alignment vertical="center"/>
    </xf>
    <xf numFmtId="177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distributed" vertical="center"/>
    </xf>
    <xf numFmtId="0" fontId="28" fillId="0" borderId="17" xfId="1" applyNumberFormat="1" applyFont="1" applyFill="1" applyBorder="1" applyAlignment="1">
      <alignment horizontal="left" vertical="center"/>
    </xf>
    <xf numFmtId="41" fontId="31" fillId="0" borderId="20" xfId="1" applyFont="1" applyFill="1" applyBorder="1" applyAlignment="1">
      <alignment horizontal="center" vertical="center"/>
    </xf>
    <xf numFmtId="0" fontId="28" fillId="0" borderId="17" xfId="1" applyNumberFormat="1" applyFont="1" applyFill="1" applyBorder="1" applyAlignment="1">
      <alignment vertical="center" wrapText="1"/>
    </xf>
    <xf numFmtId="0" fontId="31" fillId="0" borderId="0" xfId="0" applyFont="1" applyFill="1" applyAlignment="1">
      <alignment horizontal="center" vertical="center"/>
    </xf>
    <xf numFmtId="0" fontId="31" fillId="0" borderId="121" xfId="1" applyNumberFormat="1" applyFont="1" applyFill="1" applyBorder="1" applyAlignment="1">
      <alignment horizontal="distributed" vertical="center"/>
    </xf>
    <xf numFmtId="0" fontId="31" fillId="0" borderId="122" xfId="1" applyNumberFormat="1" applyFont="1" applyFill="1" applyBorder="1" applyAlignment="1">
      <alignment horizontal="center" vertical="center"/>
    </xf>
    <xf numFmtId="177" fontId="31" fillId="0" borderId="120" xfId="1" applyNumberFormat="1" applyFont="1" applyFill="1" applyBorder="1" applyAlignment="1">
      <alignment horizontal="right" vertical="center"/>
    </xf>
    <xf numFmtId="177" fontId="31" fillId="0" borderId="111" xfId="1" applyNumberFormat="1" applyFont="1" applyFill="1" applyBorder="1" applyAlignment="1">
      <alignment horizontal="right" vertical="center"/>
    </xf>
    <xf numFmtId="177" fontId="31" fillId="0" borderId="111" xfId="1" applyNumberFormat="1" applyFont="1" applyFill="1" applyBorder="1" applyAlignment="1">
      <alignment vertical="center"/>
    </xf>
    <xf numFmtId="177" fontId="31" fillId="0" borderId="122" xfId="1" applyNumberFormat="1" applyFont="1" applyFill="1" applyBorder="1" applyAlignment="1">
      <alignment vertical="center"/>
    </xf>
    <xf numFmtId="41" fontId="31" fillId="0" borderId="111" xfId="1" applyFont="1" applyFill="1" applyBorder="1" applyAlignment="1">
      <alignment horizontal="center" vertical="center"/>
    </xf>
    <xf numFmtId="0" fontId="31" fillId="0" borderId="116" xfId="1" applyNumberFormat="1" applyFont="1" applyFill="1" applyBorder="1" applyAlignment="1">
      <alignment horizontal="left" vertical="center" wrapText="1"/>
    </xf>
    <xf numFmtId="177" fontId="31" fillId="0" borderId="20" xfId="1" applyNumberFormat="1" applyFont="1" applyFill="1" applyBorder="1" applyAlignment="1">
      <alignment horizontal="center" vertical="center"/>
    </xf>
    <xf numFmtId="177" fontId="28" fillId="0" borderId="20" xfId="1" applyNumberFormat="1" applyFont="1" applyFill="1" applyBorder="1" applyAlignment="1">
      <alignment horizontal="center" vertical="center"/>
    </xf>
    <xf numFmtId="177" fontId="31" fillId="0" borderId="111" xfId="1" applyNumberFormat="1" applyFont="1" applyFill="1" applyBorder="1" applyAlignment="1">
      <alignment horizontal="center" vertical="center"/>
    </xf>
    <xf numFmtId="0" fontId="28" fillId="0" borderId="17" xfId="1" applyNumberFormat="1" applyFont="1" applyFill="1" applyBorder="1" applyAlignment="1">
      <alignment vertical="center"/>
    </xf>
    <xf numFmtId="0" fontId="31" fillId="0" borderId="116" xfId="1" applyNumberFormat="1" applyFont="1" applyFill="1" applyBorder="1" applyAlignment="1">
      <alignment vertical="center" wrapText="1"/>
    </xf>
    <xf numFmtId="214" fontId="27" fillId="0" borderId="0" xfId="0" applyNumberFormat="1" applyFont="1" applyFill="1" applyBorder="1" applyAlignment="1">
      <alignment horizontal="right"/>
    </xf>
    <xf numFmtId="0" fontId="28" fillId="0" borderId="17" xfId="1" applyNumberFormat="1" applyFont="1" applyFill="1" applyBorder="1" applyAlignment="1">
      <alignment horizontal="justify" vertical="center"/>
    </xf>
    <xf numFmtId="213" fontId="28" fillId="0" borderId="0" xfId="1" applyNumberFormat="1" applyFont="1" applyFill="1" applyBorder="1" applyAlignment="1">
      <alignment horizontal="right" vertical="center"/>
    </xf>
    <xf numFmtId="213" fontId="28" fillId="0" borderId="26" xfId="1" applyNumberFormat="1" applyFont="1" applyFill="1" applyBorder="1" applyAlignment="1">
      <alignment horizontal="right" vertical="center"/>
    </xf>
    <xf numFmtId="213" fontId="30" fillId="0" borderId="0" xfId="717" applyNumberFormat="1" applyFont="1" applyFill="1" applyBorder="1" applyAlignment="1">
      <alignment horizontal="right" vertical="center"/>
    </xf>
    <xf numFmtId="213" fontId="30" fillId="0" borderId="26" xfId="717" applyNumberFormat="1" applyFont="1" applyFill="1" applyBorder="1" applyAlignment="1">
      <alignment horizontal="right" vertical="center"/>
    </xf>
    <xf numFmtId="213" fontId="28" fillId="0" borderId="0" xfId="1" applyNumberFormat="1" applyFont="1" applyFill="1" applyBorder="1" applyAlignment="1">
      <alignment vertical="center"/>
    </xf>
    <xf numFmtId="213" fontId="28" fillId="0" borderId="26" xfId="1" applyNumberFormat="1" applyFont="1" applyFill="1" applyBorder="1" applyAlignment="1">
      <alignment vertical="center"/>
    </xf>
    <xf numFmtId="213" fontId="31" fillId="0" borderId="111" xfId="1" applyNumberFormat="1" applyFont="1" applyFill="1" applyBorder="1" applyAlignment="1">
      <alignment vertical="center"/>
    </xf>
    <xf numFmtId="213" fontId="31" fillId="0" borderId="122" xfId="1" applyNumberFormat="1" applyFont="1" applyFill="1" applyBorder="1" applyAlignment="1">
      <alignment vertical="center"/>
    </xf>
    <xf numFmtId="214" fontId="27" fillId="0" borderId="0" xfId="0" applyNumberFormat="1" applyFont="1" applyFill="1" applyAlignment="1">
      <alignment horizontal="right"/>
    </xf>
    <xf numFmtId="0" fontId="228" fillId="0" borderId="97" xfId="0" applyFont="1" applyBorder="1" applyAlignment="1">
      <alignment horizontal="center" vertical="center"/>
    </xf>
    <xf numFmtId="0" fontId="228" fillId="0" borderId="30" xfId="0" applyFont="1" applyBorder="1" applyAlignment="1">
      <alignment horizontal="center" vertical="center"/>
    </xf>
    <xf numFmtId="0" fontId="228" fillId="0" borderId="98" xfId="0" applyFont="1" applyBorder="1" applyAlignment="1">
      <alignment horizontal="center" vertical="center"/>
    </xf>
    <xf numFmtId="0" fontId="23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32" fillId="33" borderId="0" xfId="0" applyFont="1" applyFill="1" applyBorder="1" applyAlignment="1">
      <alignment horizontal="left" vertical="top" wrapText="1"/>
    </xf>
    <xf numFmtId="0" fontId="31" fillId="33" borderId="79" xfId="0" applyFont="1" applyFill="1" applyBorder="1" applyAlignment="1">
      <alignment horizontal="center" vertical="center" shrinkToFit="1"/>
    </xf>
    <xf numFmtId="0" fontId="31" fillId="33" borderId="59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wrapText="1"/>
    </xf>
    <xf numFmtId="0" fontId="217" fillId="0" borderId="51" xfId="0" applyFont="1" applyFill="1" applyBorder="1" applyAlignment="1">
      <alignment horizontal="left"/>
    </xf>
    <xf numFmtId="0" fontId="31" fillId="0" borderId="118" xfId="0" applyFont="1" applyFill="1" applyBorder="1" applyAlignment="1">
      <alignment horizontal="center" vertical="center"/>
    </xf>
    <xf numFmtId="0" fontId="31" fillId="0" borderId="12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28" fillId="0" borderId="120" xfId="0" applyFont="1" applyFill="1" applyBorder="1" applyAlignment="1">
      <alignment horizontal="center" vertical="center"/>
    </xf>
    <xf numFmtId="0" fontId="28" fillId="0" borderId="111" xfId="0" applyFont="1" applyFill="1" applyBorder="1" applyAlignment="1">
      <alignment horizontal="center" vertical="center"/>
    </xf>
    <xf numFmtId="0" fontId="28" fillId="0" borderId="122" xfId="0" applyFont="1" applyFill="1" applyBorder="1" applyAlignment="1">
      <alignment horizontal="center" vertical="center"/>
    </xf>
    <xf numFmtId="0" fontId="23" fillId="0" borderId="118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17" fillId="0" borderId="54" xfId="0" applyFont="1" applyFill="1" applyBorder="1" applyAlignment="1">
      <alignment horizontal="left"/>
    </xf>
    <xf numFmtId="0" fontId="217" fillId="33" borderId="51" xfId="0" applyFont="1" applyFill="1" applyBorder="1" applyAlignment="1">
      <alignment horizontal="left"/>
    </xf>
    <xf numFmtId="0" fontId="28" fillId="33" borderId="117" xfId="0" applyFont="1" applyFill="1" applyBorder="1" applyAlignment="1">
      <alignment horizontal="center" vertical="center"/>
    </xf>
    <xf numFmtId="0" fontId="28" fillId="33" borderId="118" xfId="0" applyFont="1" applyFill="1" applyBorder="1" applyAlignment="1">
      <alignment horizontal="center" vertical="center"/>
    </xf>
    <xf numFmtId="0" fontId="28" fillId="33" borderId="119" xfId="0" applyFont="1" applyFill="1" applyBorder="1" applyAlignment="1">
      <alignment horizontal="center" vertical="center"/>
    </xf>
    <xf numFmtId="0" fontId="28" fillId="33" borderId="54" xfId="0" applyFont="1" applyFill="1" applyBorder="1" applyAlignment="1">
      <alignment horizontal="center" vertical="center"/>
    </xf>
    <xf numFmtId="0" fontId="28" fillId="33" borderId="51" xfId="0" applyFont="1" applyFill="1" applyBorder="1" applyAlignment="1">
      <alignment horizontal="center" vertical="center"/>
    </xf>
    <xf numFmtId="0" fontId="28" fillId="33" borderId="55" xfId="0" applyFont="1" applyFill="1" applyBorder="1" applyAlignment="1">
      <alignment horizontal="center" vertical="center"/>
    </xf>
    <xf numFmtId="0" fontId="31" fillId="33" borderId="126" xfId="0" applyFont="1" applyFill="1" applyBorder="1" applyAlignment="1">
      <alignment horizontal="center" vertical="center"/>
    </xf>
    <xf numFmtId="0" fontId="31" fillId="33" borderId="123" xfId="0" applyFont="1" applyFill="1" applyBorder="1" applyAlignment="1">
      <alignment horizontal="center" vertical="center"/>
    </xf>
    <xf numFmtId="0" fontId="31" fillId="33" borderId="127" xfId="0" applyFont="1" applyFill="1" applyBorder="1" applyAlignment="1">
      <alignment horizontal="center" vertical="center"/>
    </xf>
    <xf numFmtId="0" fontId="31" fillId="33" borderId="53" xfId="0" applyFont="1" applyFill="1" applyBorder="1" applyAlignment="1">
      <alignment horizontal="center" vertical="center"/>
    </xf>
    <xf numFmtId="0" fontId="28" fillId="33" borderId="120" xfId="0" applyFont="1" applyFill="1" applyBorder="1" applyAlignment="1">
      <alignment horizontal="center" vertical="center"/>
    </xf>
    <xf numFmtId="0" fontId="28" fillId="33" borderId="111" xfId="0" applyFont="1" applyFill="1" applyBorder="1" applyAlignment="1">
      <alignment horizontal="center" vertical="center"/>
    </xf>
    <xf numFmtId="0" fontId="28" fillId="33" borderId="122" xfId="0" applyFont="1" applyFill="1" applyBorder="1" applyAlignment="1">
      <alignment horizontal="center" vertical="center"/>
    </xf>
    <xf numFmtId="0" fontId="31" fillId="33" borderId="118" xfId="0" applyFont="1" applyFill="1" applyBorder="1" applyAlignment="1">
      <alignment horizontal="center" vertical="center"/>
    </xf>
    <xf numFmtId="0" fontId="31" fillId="33" borderId="51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wrapText="1"/>
    </xf>
    <xf numFmtId="41" fontId="23" fillId="33" borderId="0" xfId="1" applyFont="1" applyFill="1" applyAlignment="1">
      <alignment horizontal="center"/>
    </xf>
    <xf numFmtId="0" fontId="217" fillId="33" borderId="0" xfId="0" applyFont="1" applyFill="1" applyBorder="1" applyAlignment="1">
      <alignment horizontal="left"/>
    </xf>
    <xf numFmtId="0" fontId="28" fillId="33" borderId="61" xfId="0" applyFont="1" applyFill="1" applyBorder="1" applyAlignment="1">
      <alignment horizontal="center" vertical="center"/>
    </xf>
    <xf numFmtId="0" fontId="28" fillId="33" borderId="128" xfId="0" applyFont="1" applyFill="1" applyBorder="1" applyAlignment="1">
      <alignment horizontal="center" vertical="center"/>
    </xf>
    <xf numFmtId="0" fontId="28" fillId="33" borderId="44" xfId="0" applyFont="1" applyFill="1" applyBorder="1" applyAlignment="1">
      <alignment horizontal="center" vertical="center"/>
    </xf>
    <xf numFmtId="0" fontId="28" fillId="33" borderId="130" xfId="0" applyFont="1" applyFill="1" applyBorder="1" applyAlignment="1">
      <alignment horizontal="center" vertical="center"/>
    </xf>
    <xf numFmtId="0" fontId="97" fillId="33" borderId="128" xfId="16114" applyFont="1" applyFill="1" applyBorder="1" applyAlignment="1">
      <alignment horizontal="center" vertical="center" wrapText="1"/>
    </xf>
    <xf numFmtId="0" fontId="97" fillId="33" borderId="130" xfId="16114" applyFont="1" applyFill="1" applyBorder="1" applyAlignment="1">
      <alignment horizontal="center" vertical="center"/>
    </xf>
    <xf numFmtId="0" fontId="97" fillId="33" borderId="129" xfId="16114" applyFont="1" applyFill="1" applyBorder="1" applyAlignment="1">
      <alignment horizontal="center" vertical="center" wrapText="1"/>
    </xf>
    <xf numFmtId="0" fontId="97" fillId="33" borderId="131" xfId="16114" applyFont="1" applyFill="1" applyBorder="1" applyAlignment="1">
      <alignment horizontal="center" vertical="center"/>
    </xf>
    <xf numFmtId="0" fontId="97" fillId="33" borderId="128" xfId="16114" applyFont="1" applyFill="1" applyBorder="1" applyAlignment="1">
      <alignment horizontal="center" vertical="center"/>
    </xf>
    <xf numFmtId="41" fontId="27" fillId="33" borderId="84" xfId="1" applyFont="1" applyFill="1" applyBorder="1" applyAlignment="1">
      <alignment horizontal="center"/>
    </xf>
    <xf numFmtId="41" fontId="27" fillId="33" borderId="79" xfId="1" applyFont="1" applyFill="1" applyBorder="1" applyAlignment="1">
      <alignment horizontal="center"/>
    </xf>
    <xf numFmtId="41" fontId="27" fillId="33" borderId="132" xfId="1" applyFont="1" applyFill="1" applyBorder="1" applyAlignment="1">
      <alignment horizontal="center"/>
    </xf>
    <xf numFmtId="41" fontId="27" fillId="33" borderId="133" xfId="1" applyFont="1" applyFill="1" applyBorder="1" applyAlignment="1">
      <alignment horizontal="center"/>
    </xf>
    <xf numFmtId="0" fontId="97" fillId="0" borderId="0" xfId="16114" applyFont="1" applyFill="1" applyBorder="1" applyAlignment="1">
      <alignment horizontal="distributed" vertical="center"/>
    </xf>
    <xf numFmtId="0" fontId="217" fillId="0" borderId="0" xfId="16114" applyFont="1" applyFill="1" applyBorder="1" applyAlignment="1">
      <alignment horizontal="distributed" vertical="center"/>
    </xf>
    <xf numFmtId="0" fontId="28" fillId="0" borderId="118" xfId="16114" applyFont="1" applyFill="1" applyBorder="1" applyAlignment="1">
      <alignment horizontal="left" vertical="center" wrapText="1"/>
    </xf>
    <xf numFmtId="0" fontId="0" fillId="0" borderId="118" xfId="0" applyBorder="1" applyAlignment="1">
      <alignment vertical="center" wrapText="1"/>
    </xf>
    <xf numFmtId="0" fontId="0" fillId="0" borderId="118" xfId="0" applyBorder="1" applyAlignment="1">
      <alignment horizontal="left" vertical="center" wrapText="1"/>
    </xf>
  </cellXfs>
  <cellStyles count="16115">
    <cellStyle name=" 1" xfId="2453"/>
    <cellStyle name=" 1 2" xfId="3671"/>
    <cellStyle name=" 1 3" xfId="3335"/>
    <cellStyle name="_x000a_386grabber=M" xfId="4128"/>
    <cellStyle name="&quot;" xfId="31"/>
    <cellStyle name="&quot; 2" xfId="1249"/>
    <cellStyle name="&quot; 3" xfId="4492"/>
    <cellStyle name="&quot;_Book1" xfId="2454"/>
    <cellStyle name="&quot;_Book1 2" xfId="3682"/>
    <cellStyle name="&quot;_Book1 3" xfId="3333"/>
    <cellStyle name="&quot;_도로교통공단(110803)" xfId="2455"/>
    <cellStyle name="&quot;_도로교통공단(110803) 2" xfId="3704"/>
    <cellStyle name="&quot;_도로교통공단(110803) 3" xfId="3334"/>
    <cellStyle name="&quot;_도로교통공단(110803)_Book1" xfId="3356"/>
    <cellStyle name="??&amp;O?&amp;H?_x0008__x000f__x0007_?_x0007__x0001__x0001_" xfId="32"/>
    <cellStyle name="??&amp;O?&amp;H?_x0008__x000f__x0007_?_x0007__x0001__x0001_ 2" xfId="1250"/>
    <cellStyle name="??&amp;O?&amp;H?_x0008__x000f__x0007_?_x0007__x0001__x0001_ 3" xfId="4493"/>
    <cellStyle name="??&amp;O?&amp;H?_x0008_??_x0007__x0001__x0001_" xfId="33"/>
    <cellStyle name="??&amp;O?&amp;H?_x0008_??_x0007__x0001__x0001_ 2" xfId="1251"/>
    <cellStyle name="??&amp;O?&amp;H?_x0008_??_x0007__x0001__x0001_ 3" xfId="4494"/>
    <cellStyle name="?W?_laroux" xfId="34"/>
    <cellStyle name="_05-허가민원과~이향숙~엑셀" xfId="3297"/>
    <cellStyle name="_06-자치정보과(2008-12-31기준 작성)" xfId="3298"/>
    <cellStyle name="_10. 주택,건설" xfId="3304"/>
    <cellStyle name="_11. 교통,관광 및 정보통신" xfId="3299"/>
    <cellStyle name="_13. 환경" xfId="3300"/>
    <cellStyle name="_16. 공공행정 및 사법" xfId="3301"/>
    <cellStyle name="_16-재난안전과~황의범~엑셀" xfId="3302"/>
    <cellStyle name="_17-청정농업과~이권행~엑셀" xfId="3303"/>
    <cellStyle name="_18-해양수산과~우창규~엑셀" xfId="3305"/>
    <cellStyle name="_2008년말기준 통계연보 자료-백주순" xfId="3306"/>
    <cellStyle name="_3. 인구" xfId="3307"/>
    <cellStyle name="_6. 농림수산업" xfId="3308"/>
    <cellStyle name="_6. 농림수산업(01~20)" xfId="3309"/>
    <cellStyle name="_6. 농림수산업(21~40)" xfId="3310"/>
    <cellStyle name="_6. 농림수산업(41~57)" xfId="3311"/>
    <cellStyle name="_6. 농림수산업(46~59)" xfId="3312"/>
    <cellStyle name="_6. 농림수산업(51~58)" xfId="3313"/>
    <cellStyle name="_9. 유통,금융,보험 및 기타 서비스" xfId="3314"/>
    <cellStyle name="_Book1" xfId="2456"/>
    <cellStyle name="_Book1 2" xfId="3332"/>
    <cellStyle name="_Book1 3" xfId="3663"/>
    <cellStyle name="_Book1 4" xfId="3098"/>
    <cellStyle name="_Book1_읍면동" xfId="3133"/>
    <cellStyle name="_Capex Tracking Control Sheet -ADMIN " xfId="3357"/>
    <cellStyle name="_Project tracking Puri (Diana) per March'06 " xfId="3358"/>
    <cellStyle name="_Recon with FAR " xfId="3359"/>
    <cellStyle name="_Sheet1" xfId="3159"/>
    <cellStyle name="_금융점포(광주)" xfId="3360"/>
    <cellStyle name="_기초급여 집행실적 월보서식" xfId="3140"/>
    <cellStyle name="_농협중앙회 보령시지부(2009-12-31기준_작성)-송성혁" xfId="3315"/>
    <cellStyle name="_도로과" xfId="3316"/>
    <cellStyle name="_산림과~변한근~" xfId="3317"/>
    <cellStyle name="_산림형질변경허가내역(보령시통계)" xfId="3318"/>
    <cellStyle name="_은행별 점포현황(202011년12월말기준)" xfId="3361"/>
    <cellStyle name="_읍면동" xfId="3036"/>
    <cellStyle name="_자치정보과(2009-12-31기준 작성)" xfId="3319"/>
    <cellStyle name="_청정농업과-,09.12.31기준 작성,10.5.17현재)-백도현" xfId="3320"/>
    <cellStyle name="_청정농업과-,09.12.31기준 작성,10.5.17현재)-이권행" xfId="3321"/>
    <cellStyle name="_총무과-조필행" xfId="3322"/>
    <cellStyle name="_해양수산과-이종원" xfId="3323"/>
    <cellStyle name="_허가민원과-외국인(2008-12-31기준 작성)" xfId="3324"/>
    <cellStyle name="’E‰Y [0.00]_laroux" xfId="35"/>
    <cellStyle name="’E‰Y_laroux" xfId="36"/>
    <cellStyle name="¤@?e_TEST-1 " xfId="3144"/>
    <cellStyle name="20% - Accent1" xfId="37"/>
    <cellStyle name="20% - Accent1 2" xfId="38"/>
    <cellStyle name="20% - Accent2" xfId="39"/>
    <cellStyle name="20% - Accent2 2" xfId="40"/>
    <cellStyle name="20% - Accent3" xfId="41"/>
    <cellStyle name="20% - Accent3 2" xfId="42"/>
    <cellStyle name="20% - Accent4" xfId="43"/>
    <cellStyle name="20% - Accent4 2" xfId="44"/>
    <cellStyle name="20% - Accent5" xfId="45"/>
    <cellStyle name="20% - Accent5 2" xfId="46"/>
    <cellStyle name="20% - Accent6" xfId="47"/>
    <cellStyle name="20% - Accent6 2" xfId="48"/>
    <cellStyle name="20% - 강조색1" xfId="5242" builtinId="30" customBuiltin="1"/>
    <cellStyle name="20% - 강조색1 10" xfId="7284"/>
    <cellStyle name="20% - 강조색1 2" xfId="49"/>
    <cellStyle name="20% - 강조색1 2 2" xfId="50"/>
    <cellStyle name="20% - 강조색1 2 2 2" xfId="51"/>
    <cellStyle name="20% - 강조색1 2 2 2 2" xfId="4831"/>
    <cellStyle name="20% - 강조색1 2 2 2 3" xfId="4087"/>
    <cellStyle name="20% - 강조색1 2 2 3" xfId="3363"/>
    <cellStyle name="20% - 강조색1 2 2 3 2" xfId="4832"/>
    <cellStyle name="20% - 강조색1 2 2 4" xfId="4518"/>
    <cellStyle name="20% - 강조색1 2 3" xfId="52"/>
    <cellStyle name="20% - 강조색1 2 3 2" xfId="3362"/>
    <cellStyle name="20% - 강조색1 2 3 2 2" xfId="4830"/>
    <cellStyle name="20% - 강조색1 2 3 3" xfId="4088"/>
    <cellStyle name="20% - 강조색1 2 4" xfId="53"/>
    <cellStyle name="20% - 강조색1 2 4 2" xfId="4833"/>
    <cellStyle name="20% - 강조색1 2 5" xfId="2457"/>
    <cellStyle name="20% - 강조색1 2 5 2" xfId="4086"/>
    <cellStyle name="20% - 강조색1 3" xfId="54"/>
    <cellStyle name="20% - 강조색1 3 2" xfId="1252"/>
    <cellStyle name="20% - 강조색1 3 2 2" xfId="1448"/>
    <cellStyle name="20% - 강조색1 3 2 2 2" xfId="2886"/>
    <cellStyle name="20% - 강조색1 3 2 2 2 2" xfId="6578"/>
    <cellStyle name="20% - 강조색1 3 2 2 2 3" xfId="9075"/>
    <cellStyle name="20% - 강조색1 3 2 2 2 4" xfId="10589"/>
    <cellStyle name="20% - 강조색1 3 2 2 2 5" xfId="14119"/>
    <cellStyle name="20% - 강조색1 3 2 2 3" xfId="5327"/>
    <cellStyle name="20% - 강조색1 3 2 2 4" xfId="7724"/>
    <cellStyle name="20% - 강조색1 3 2 2 5" xfId="10588"/>
    <cellStyle name="20% - 강조색1 3 2 2 6" xfId="14118"/>
    <cellStyle name="20% - 강조색1 3 2 3" xfId="2776"/>
    <cellStyle name="20% - 강조색1 3 2 3 2" xfId="6468"/>
    <cellStyle name="20% - 강조색1 3 2 3 3" xfId="8967"/>
    <cellStyle name="20% - 강조색1 3 2 3 4" xfId="10590"/>
    <cellStyle name="20% - 강조색1 3 2 3 5" xfId="14120"/>
    <cellStyle name="20% - 강조색1 3 3" xfId="1345"/>
    <cellStyle name="20% - 강조색1 3 3 2" xfId="2853"/>
    <cellStyle name="20% - 강조색1 3 3 2 2" xfId="6545"/>
    <cellStyle name="20% - 강조색1 3 3 2 3" xfId="9043"/>
    <cellStyle name="20% - 강조색1 3 3 2 4" xfId="10592"/>
    <cellStyle name="20% - 강조색1 3 3 2 5" xfId="14122"/>
    <cellStyle name="20% - 강조색1 3 3 3" xfId="5292"/>
    <cellStyle name="20% - 강조색1 3 3 4" xfId="7658"/>
    <cellStyle name="20% - 강조색1 3 3 5" xfId="10591"/>
    <cellStyle name="20% - 강조색1 3 3 6" xfId="14121"/>
    <cellStyle name="20% - 강조색1 3 4" xfId="2696"/>
    <cellStyle name="20% - 강조색1 3 4 2" xfId="2952"/>
    <cellStyle name="20% - 강조색1 3 4 2 2" xfId="6644"/>
    <cellStyle name="20% - 강조색1 3 4 2 3" xfId="9140"/>
    <cellStyle name="20% - 강조색1 3 4 2 4" xfId="10594"/>
    <cellStyle name="20% - 강조색1 3 4 2 5" xfId="14124"/>
    <cellStyle name="20% - 강조색1 3 4 3" xfId="6390"/>
    <cellStyle name="20% - 강조색1 3 4 4" xfId="8891"/>
    <cellStyle name="20% - 강조색1 3 4 5" xfId="10593"/>
    <cellStyle name="20% - 강조색1 3 4 6" xfId="14123"/>
    <cellStyle name="20% - 강조색1 3 5" xfId="3364"/>
    <cellStyle name="20% - 강조색1 3 6" xfId="2756"/>
    <cellStyle name="20% - 강조색1 3 6 2" xfId="6448"/>
    <cellStyle name="20% - 강조색1 3 6 3" xfId="8949"/>
    <cellStyle name="20% - 강조색1 3 6 4" xfId="10596"/>
    <cellStyle name="20% - 강조색1 3 6 5" xfId="14125"/>
    <cellStyle name="20% - 강조색1 4" xfId="1366"/>
    <cellStyle name="20% - 강조색1 4 2" xfId="2831"/>
    <cellStyle name="20% - 강조색1 4 2 2" xfId="6523"/>
    <cellStyle name="20% - 강조색1 4 2 3" xfId="9021"/>
    <cellStyle name="20% - 강조색1 4 2 4" xfId="10598"/>
    <cellStyle name="20% - 강조색1 4 2 5" xfId="14126"/>
    <cellStyle name="20% - 강조색1 4 3" xfId="2577"/>
    <cellStyle name="20% - 강조색1 4 3 2" xfId="6302"/>
    <cellStyle name="20% - 강조색1 4 3 3" xfId="8774"/>
    <cellStyle name="20% - 강조색1 4 3 4" xfId="10599"/>
    <cellStyle name="20% - 강조색1 4 3 5" xfId="14127"/>
    <cellStyle name="20% - 강조색1 4 4" xfId="4134"/>
    <cellStyle name="20% - 강조색1 5" xfId="1422"/>
    <cellStyle name="20% - 강조색1 5 2" xfId="2930"/>
    <cellStyle name="20% - 강조색1 5 2 2" xfId="6622"/>
    <cellStyle name="20% - 강조색1 5 2 3" xfId="9118"/>
    <cellStyle name="20% - 강조색1 5 2 4" xfId="10601"/>
    <cellStyle name="20% - 강조색1 5 2 5" xfId="14129"/>
    <cellStyle name="20% - 강조색1 5 3" xfId="5312"/>
    <cellStyle name="20% - 강조색1 5 4" xfId="7703"/>
    <cellStyle name="20% - 강조색1 5 5" xfId="10600"/>
    <cellStyle name="20% - 강조색1 5 6" xfId="14128"/>
    <cellStyle name="20% - 강조색1 6" xfId="3165"/>
    <cellStyle name="20% - 강조색1 7" xfId="3658"/>
    <cellStyle name="20% - 강조색1 8" xfId="2717"/>
    <cellStyle name="20% - 강조색1 8 2" xfId="6411"/>
    <cellStyle name="20% - 강조색1 8 3" xfId="8911"/>
    <cellStyle name="20% - 강조색1 8 4" xfId="10604"/>
    <cellStyle name="20% - 강조색1 8 5" xfId="14130"/>
    <cellStyle name="20% - 강조색1 9" xfId="1235"/>
    <cellStyle name="20% - 강조색2" xfId="5244" builtinId="34" customBuiltin="1"/>
    <cellStyle name="20% - 강조색2 10" xfId="7287"/>
    <cellStyle name="20% - 강조색2 2" xfId="55"/>
    <cellStyle name="20% - 강조색2 2 2" xfId="56"/>
    <cellStyle name="20% - 강조색2 2 2 2" xfId="57"/>
    <cellStyle name="20% - 강조색2 2 2 2 2" xfId="4827"/>
    <cellStyle name="20% - 강조색2 2 2 2 3" xfId="4046"/>
    <cellStyle name="20% - 강조색2 2 2 3" xfId="3366"/>
    <cellStyle name="20% - 강조색2 2 2 3 2" xfId="4828"/>
    <cellStyle name="20% - 강조색2 2 2 4" xfId="4045"/>
    <cellStyle name="20% - 강조색2 2 3" xfId="58"/>
    <cellStyle name="20% - 강조색2 2 3 2" xfId="3365"/>
    <cellStyle name="20% - 강조색2 2 3 2 2" xfId="4826"/>
    <cellStyle name="20% - 강조색2 2 3 3" xfId="4047"/>
    <cellStyle name="20% - 강조색2 2 4" xfId="59"/>
    <cellStyle name="20% - 강조색2 2 4 2" xfId="4829"/>
    <cellStyle name="20% - 강조색2 2 5" xfId="2458"/>
    <cellStyle name="20% - 강조색2 2 5 2" xfId="4083"/>
    <cellStyle name="20% - 강조색2 3" xfId="60"/>
    <cellStyle name="20% - 강조색2 3 2" xfId="1253"/>
    <cellStyle name="20% - 강조색2 3 2 2" xfId="1450"/>
    <cellStyle name="20% - 강조색2 3 2 2 2" xfId="2887"/>
    <cellStyle name="20% - 강조색2 3 2 2 2 2" xfId="6579"/>
    <cellStyle name="20% - 강조색2 3 2 2 2 3" xfId="9076"/>
    <cellStyle name="20% - 강조색2 3 2 2 2 4" xfId="10616"/>
    <cellStyle name="20% - 강조색2 3 2 2 2 5" xfId="14132"/>
    <cellStyle name="20% - 강조색2 3 2 2 3" xfId="5329"/>
    <cellStyle name="20% - 강조색2 3 2 2 4" xfId="7726"/>
    <cellStyle name="20% - 강조색2 3 2 2 5" xfId="10615"/>
    <cellStyle name="20% - 강조색2 3 2 2 6" xfId="14131"/>
    <cellStyle name="20% - 강조색2 3 2 3" xfId="2777"/>
    <cellStyle name="20% - 강조색2 3 2 3 2" xfId="6469"/>
    <cellStyle name="20% - 강조색2 3 2 3 3" xfId="8968"/>
    <cellStyle name="20% - 강조색2 3 2 3 4" xfId="10617"/>
    <cellStyle name="20% - 강조색2 3 2 3 5" xfId="14133"/>
    <cellStyle name="20% - 강조색2 3 3" xfId="1347"/>
    <cellStyle name="20% - 강조색2 3 3 2" xfId="2855"/>
    <cellStyle name="20% - 강조색2 3 3 2 2" xfId="6547"/>
    <cellStyle name="20% - 강조색2 3 3 2 3" xfId="9045"/>
    <cellStyle name="20% - 강조색2 3 3 2 4" xfId="10619"/>
    <cellStyle name="20% - 강조색2 3 3 2 5" xfId="14135"/>
    <cellStyle name="20% - 강조색2 3 3 3" xfId="5294"/>
    <cellStyle name="20% - 강조색2 3 3 4" xfId="7660"/>
    <cellStyle name="20% - 강조색2 3 3 5" xfId="10618"/>
    <cellStyle name="20% - 강조색2 3 3 6" xfId="14134"/>
    <cellStyle name="20% - 강조색2 3 4" xfId="2698"/>
    <cellStyle name="20% - 강조색2 3 4 2" xfId="2954"/>
    <cellStyle name="20% - 강조색2 3 4 2 2" xfId="6646"/>
    <cellStyle name="20% - 강조색2 3 4 2 3" xfId="9142"/>
    <cellStyle name="20% - 강조색2 3 4 2 4" xfId="10621"/>
    <cellStyle name="20% - 강조색2 3 4 2 5" xfId="14137"/>
    <cellStyle name="20% - 강조색2 3 4 3" xfId="6392"/>
    <cellStyle name="20% - 강조색2 3 4 4" xfId="8893"/>
    <cellStyle name="20% - 강조색2 3 4 5" xfId="10620"/>
    <cellStyle name="20% - 강조색2 3 4 6" xfId="14136"/>
    <cellStyle name="20% - 강조색2 3 5" xfId="3367"/>
    <cellStyle name="20% - 강조색2 3 6" xfId="2758"/>
    <cellStyle name="20% - 강조색2 3 6 2" xfId="6450"/>
    <cellStyle name="20% - 강조색2 3 6 3" xfId="8951"/>
    <cellStyle name="20% - 강조색2 3 6 4" xfId="10623"/>
    <cellStyle name="20% - 강조색2 3 6 5" xfId="14138"/>
    <cellStyle name="20% - 강조색2 4" xfId="1367"/>
    <cellStyle name="20% - 강조색2 4 2" xfId="2833"/>
    <cellStyle name="20% - 강조색2 4 2 2" xfId="6525"/>
    <cellStyle name="20% - 강조색2 4 2 3" xfId="9023"/>
    <cellStyle name="20% - 강조색2 4 2 4" xfId="10625"/>
    <cellStyle name="20% - 강조색2 4 2 5" xfId="14139"/>
    <cellStyle name="20% - 강조색2 4 3" xfId="2579"/>
    <cellStyle name="20% - 강조색2 4 3 2" xfId="6304"/>
    <cellStyle name="20% - 강조색2 4 3 3" xfId="8776"/>
    <cellStyle name="20% - 강조색2 4 3 4" xfId="10626"/>
    <cellStyle name="20% - 강조색2 4 3 5" xfId="14140"/>
    <cellStyle name="20% - 강조색2 4 4" xfId="4135"/>
    <cellStyle name="20% - 강조색2 5" xfId="1426"/>
    <cellStyle name="20% - 강조색2 5 2" xfId="2932"/>
    <cellStyle name="20% - 강조색2 5 2 2" xfId="6624"/>
    <cellStyle name="20% - 강조색2 5 2 3" xfId="9120"/>
    <cellStyle name="20% - 강조색2 5 2 4" xfId="10628"/>
    <cellStyle name="20% - 강조색2 5 2 5" xfId="14142"/>
    <cellStyle name="20% - 강조색2 5 3" xfId="5314"/>
    <cellStyle name="20% - 강조색2 5 4" xfId="7706"/>
    <cellStyle name="20% - 강조색2 5 5" xfId="10627"/>
    <cellStyle name="20% - 강조색2 5 6" xfId="14141"/>
    <cellStyle name="20% - 강조색2 6" xfId="3132"/>
    <cellStyle name="20% - 강조색2 7" xfId="3648"/>
    <cellStyle name="20% - 강조색2 8" xfId="2719"/>
    <cellStyle name="20% - 강조색2 8 2" xfId="6413"/>
    <cellStyle name="20% - 강조색2 8 3" xfId="8913"/>
    <cellStyle name="20% - 강조색2 8 4" xfId="10631"/>
    <cellStyle name="20% - 강조색2 8 5" xfId="14143"/>
    <cellStyle name="20% - 강조색2 9" xfId="1237"/>
    <cellStyle name="20% - 강조색3" xfId="5246" builtinId="38" customBuiltin="1"/>
    <cellStyle name="20% - 강조색3 10" xfId="7290"/>
    <cellStyle name="20% - 강조색3 2" xfId="61"/>
    <cellStyle name="20% - 강조색3 2 2" xfId="62"/>
    <cellStyle name="20% - 강조색3 2 2 2" xfId="63"/>
    <cellStyle name="20% - 강조색3 2 2 2 2" xfId="4823"/>
    <cellStyle name="20% - 강조색3 2 2 2 3" xfId="4049"/>
    <cellStyle name="20% - 강조색3 2 2 3" xfId="3369"/>
    <cellStyle name="20% - 강조색3 2 2 3 2" xfId="4824"/>
    <cellStyle name="20% - 강조색3 2 2 4" xfId="4048"/>
    <cellStyle name="20% - 강조색3 2 3" xfId="64"/>
    <cellStyle name="20% - 강조색3 2 3 2" xfId="3368"/>
    <cellStyle name="20% - 강조색3 2 3 2 2" xfId="4822"/>
    <cellStyle name="20% - 강조색3 2 3 3" xfId="4050"/>
    <cellStyle name="20% - 강조색3 2 4" xfId="65"/>
    <cellStyle name="20% - 강조색3 2 4 2" xfId="4825"/>
    <cellStyle name="20% - 강조색3 2 5" xfId="2459"/>
    <cellStyle name="20% - 강조색3 2 5 2" xfId="4517"/>
    <cellStyle name="20% - 강조색3 3" xfId="66"/>
    <cellStyle name="20% - 강조색3 3 2" xfId="1254"/>
    <cellStyle name="20% - 강조색3 3 2 2" xfId="1452"/>
    <cellStyle name="20% - 강조색3 3 2 2 2" xfId="2888"/>
    <cellStyle name="20% - 강조색3 3 2 2 2 2" xfId="6580"/>
    <cellStyle name="20% - 강조색3 3 2 2 2 3" xfId="9077"/>
    <cellStyle name="20% - 강조색3 3 2 2 2 4" xfId="10643"/>
    <cellStyle name="20% - 강조색3 3 2 2 2 5" xfId="14145"/>
    <cellStyle name="20% - 강조색3 3 2 2 3" xfId="5331"/>
    <cellStyle name="20% - 강조색3 3 2 2 4" xfId="7728"/>
    <cellStyle name="20% - 강조색3 3 2 2 5" xfId="10642"/>
    <cellStyle name="20% - 강조색3 3 2 2 6" xfId="14144"/>
    <cellStyle name="20% - 강조색3 3 2 3" xfId="2778"/>
    <cellStyle name="20% - 강조색3 3 2 3 2" xfId="6470"/>
    <cellStyle name="20% - 강조색3 3 2 3 3" xfId="8969"/>
    <cellStyle name="20% - 강조색3 3 2 3 4" xfId="10644"/>
    <cellStyle name="20% - 강조색3 3 2 3 5" xfId="14146"/>
    <cellStyle name="20% - 강조색3 3 3" xfId="1349"/>
    <cellStyle name="20% - 강조색3 3 3 2" xfId="2857"/>
    <cellStyle name="20% - 강조색3 3 3 2 2" xfId="6549"/>
    <cellStyle name="20% - 강조색3 3 3 2 3" xfId="9047"/>
    <cellStyle name="20% - 강조색3 3 3 2 4" xfId="10646"/>
    <cellStyle name="20% - 강조색3 3 3 2 5" xfId="14148"/>
    <cellStyle name="20% - 강조색3 3 3 3" xfId="5296"/>
    <cellStyle name="20% - 강조색3 3 3 4" xfId="7662"/>
    <cellStyle name="20% - 강조색3 3 3 5" xfId="10645"/>
    <cellStyle name="20% - 강조색3 3 3 6" xfId="14147"/>
    <cellStyle name="20% - 강조색3 3 4" xfId="2700"/>
    <cellStyle name="20% - 강조색3 3 4 2" xfId="2956"/>
    <cellStyle name="20% - 강조색3 3 4 2 2" xfId="6648"/>
    <cellStyle name="20% - 강조색3 3 4 2 3" xfId="9144"/>
    <cellStyle name="20% - 강조색3 3 4 2 4" xfId="10648"/>
    <cellStyle name="20% - 강조색3 3 4 2 5" xfId="14150"/>
    <cellStyle name="20% - 강조색3 3 4 3" xfId="6394"/>
    <cellStyle name="20% - 강조색3 3 4 4" xfId="8895"/>
    <cellStyle name="20% - 강조색3 3 4 5" xfId="10647"/>
    <cellStyle name="20% - 강조색3 3 4 6" xfId="14149"/>
    <cellStyle name="20% - 강조색3 3 5" xfId="3370"/>
    <cellStyle name="20% - 강조색3 3 6" xfId="2760"/>
    <cellStyle name="20% - 강조색3 3 6 2" xfId="6452"/>
    <cellStyle name="20% - 강조색3 3 6 3" xfId="8953"/>
    <cellStyle name="20% - 강조색3 3 6 4" xfId="10650"/>
    <cellStyle name="20% - 강조색3 3 6 5" xfId="14151"/>
    <cellStyle name="20% - 강조색3 4" xfId="1368"/>
    <cellStyle name="20% - 강조색3 4 2" xfId="2835"/>
    <cellStyle name="20% - 강조색3 4 2 2" xfId="6527"/>
    <cellStyle name="20% - 강조색3 4 2 3" xfId="9025"/>
    <cellStyle name="20% - 강조색3 4 2 4" xfId="10652"/>
    <cellStyle name="20% - 강조색3 4 2 5" xfId="14152"/>
    <cellStyle name="20% - 강조색3 4 3" xfId="2581"/>
    <cellStyle name="20% - 강조색3 4 3 2" xfId="6306"/>
    <cellStyle name="20% - 강조색3 4 3 3" xfId="8778"/>
    <cellStyle name="20% - 강조색3 4 3 4" xfId="10653"/>
    <cellStyle name="20% - 강조색3 4 3 5" xfId="14153"/>
    <cellStyle name="20% - 강조색3 4 4" xfId="4136"/>
    <cellStyle name="20% - 강조색3 5" xfId="1430"/>
    <cellStyle name="20% - 강조색3 5 2" xfId="2934"/>
    <cellStyle name="20% - 강조색3 5 2 2" xfId="6626"/>
    <cellStyle name="20% - 강조색3 5 2 3" xfId="9122"/>
    <cellStyle name="20% - 강조색3 5 2 4" xfId="10655"/>
    <cellStyle name="20% - 강조색3 5 2 5" xfId="14155"/>
    <cellStyle name="20% - 강조색3 5 3" xfId="5316"/>
    <cellStyle name="20% - 강조색3 5 4" xfId="7709"/>
    <cellStyle name="20% - 강조색3 5 5" xfId="10654"/>
    <cellStyle name="20% - 강조색3 5 6" xfId="14154"/>
    <cellStyle name="20% - 강조색3 6" xfId="3073"/>
    <cellStyle name="20% - 강조색3 7" xfId="3666"/>
    <cellStyle name="20% - 강조색3 8" xfId="2721"/>
    <cellStyle name="20% - 강조색3 8 2" xfId="6415"/>
    <cellStyle name="20% - 강조색3 8 3" xfId="8915"/>
    <cellStyle name="20% - 강조색3 8 4" xfId="10658"/>
    <cellStyle name="20% - 강조색3 8 5" xfId="14156"/>
    <cellStyle name="20% - 강조색3 9" xfId="1239"/>
    <cellStyle name="20% - 강조색4" xfId="5248" builtinId="42" customBuiltin="1"/>
    <cellStyle name="20% - 강조색4 10" xfId="7294"/>
    <cellStyle name="20% - 강조색4 2" xfId="67"/>
    <cellStyle name="20% - 강조색4 2 2" xfId="68"/>
    <cellStyle name="20% - 강조색4 2 2 2" xfId="69"/>
    <cellStyle name="20% - 강조색4 2 2 2 2" xfId="4819"/>
    <cellStyle name="20% - 강조색4 2 2 2 3" xfId="4053"/>
    <cellStyle name="20% - 강조색4 2 2 3" xfId="3372"/>
    <cellStyle name="20% - 강조색4 2 2 3 2" xfId="4820"/>
    <cellStyle name="20% - 강조색4 2 2 4" xfId="4052"/>
    <cellStyle name="20% - 강조색4 2 3" xfId="70"/>
    <cellStyle name="20% - 강조색4 2 3 2" xfId="3371"/>
    <cellStyle name="20% - 강조색4 2 3 2 2" xfId="4818"/>
    <cellStyle name="20% - 강조색4 2 3 3" xfId="4516"/>
    <cellStyle name="20% - 강조색4 2 4" xfId="71"/>
    <cellStyle name="20% - 강조색4 2 4 2" xfId="4821"/>
    <cellStyle name="20% - 강조색4 2 5" xfId="2460"/>
    <cellStyle name="20% - 강조색4 2 5 2" xfId="4051"/>
    <cellStyle name="20% - 강조색4 3" xfId="72"/>
    <cellStyle name="20% - 강조색4 3 2" xfId="1255"/>
    <cellStyle name="20% - 강조색4 3 2 2" xfId="1454"/>
    <cellStyle name="20% - 강조색4 3 2 2 2" xfId="2889"/>
    <cellStyle name="20% - 강조색4 3 2 2 2 2" xfId="6581"/>
    <cellStyle name="20% - 강조색4 3 2 2 2 3" xfId="9078"/>
    <cellStyle name="20% - 강조색4 3 2 2 2 4" xfId="10669"/>
    <cellStyle name="20% - 강조색4 3 2 2 2 5" xfId="14158"/>
    <cellStyle name="20% - 강조색4 3 2 2 3" xfId="5333"/>
    <cellStyle name="20% - 강조색4 3 2 2 4" xfId="7730"/>
    <cellStyle name="20% - 강조색4 3 2 2 5" xfId="10668"/>
    <cellStyle name="20% - 강조색4 3 2 2 6" xfId="14157"/>
    <cellStyle name="20% - 강조색4 3 2 3" xfId="2779"/>
    <cellStyle name="20% - 강조색4 3 2 3 2" xfId="6471"/>
    <cellStyle name="20% - 강조색4 3 2 3 3" xfId="8970"/>
    <cellStyle name="20% - 강조색4 3 2 3 4" xfId="10670"/>
    <cellStyle name="20% - 강조색4 3 2 3 5" xfId="14159"/>
    <cellStyle name="20% - 강조색4 3 3" xfId="1351"/>
    <cellStyle name="20% - 강조색4 3 3 2" xfId="2859"/>
    <cellStyle name="20% - 강조색4 3 3 2 2" xfId="6551"/>
    <cellStyle name="20% - 강조색4 3 3 2 3" xfId="9049"/>
    <cellStyle name="20% - 강조색4 3 3 2 4" xfId="10672"/>
    <cellStyle name="20% - 강조색4 3 3 2 5" xfId="14161"/>
    <cellStyle name="20% - 강조색4 3 3 3" xfId="5298"/>
    <cellStyle name="20% - 강조색4 3 3 4" xfId="7664"/>
    <cellStyle name="20% - 강조색4 3 3 5" xfId="10671"/>
    <cellStyle name="20% - 강조색4 3 3 6" xfId="14160"/>
    <cellStyle name="20% - 강조색4 3 4" xfId="2702"/>
    <cellStyle name="20% - 강조색4 3 4 2" xfId="2958"/>
    <cellStyle name="20% - 강조색4 3 4 2 2" xfId="6650"/>
    <cellStyle name="20% - 강조색4 3 4 2 3" xfId="9146"/>
    <cellStyle name="20% - 강조색4 3 4 2 4" xfId="10674"/>
    <cellStyle name="20% - 강조색4 3 4 2 5" xfId="14163"/>
    <cellStyle name="20% - 강조색4 3 4 3" xfId="6396"/>
    <cellStyle name="20% - 강조색4 3 4 4" xfId="8897"/>
    <cellStyle name="20% - 강조색4 3 4 5" xfId="10673"/>
    <cellStyle name="20% - 강조색4 3 4 6" xfId="14162"/>
    <cellStyle name="20% - 강조색4 3 5" xfId="3373"/>
    <cellStyle name="20% - 강조색4 3 6" xfId="2762"/>
    <cellStyle name="20% - 강조색4 3 6 2" xfId="6454"/>
    <cellStyle name="20% - 강조색4 3 6 3" xfId="8955"/>
    <cellStyle name="20% - 강조색4 3 6 4" xfId="10676"/>
    <cellStyle name="20% - 강조색4 3 6 5" xfId="14164"/>
    <cellStyle name="20% - 강조색4 4" xfId="1369"/>
    <cellStyle name="20% - 강조색4 4 2" xfId="2837"/>
    <cellStyle name="20% - 강조색4 4 2 2" xfId="6529"/>
    <cellStyle name="20% - 강조색4 4 2 3" xfId="9027"/>
    <cellStyle name="20% - 강조색4 4 2 4" xfId="10678"/>
    <cellStyle name="20% - 강조색4 4 2 5" xfId="14165"/>
    <cellStyle name="20% - 강조색4 4 3" xfId="2583"/>
    <cellStyle name="20% - 강조색4 4 3 2" xfId="6308"/>
    <cellStyle name="20% - 강조색4 4 3 3" xfId="8780"/>
    <cellStyle name="20% - 강조색4 4 3 4" xfId="10679"/>
    <cellStyle name="20% - 강조색4 4 3 5" xfId="14166"/>
    <cellStyle name="20% - 강조색4 4 4" xfId="4137"/>
    <cellStyle name="20% - 강조색4 5" xfId="1434"/>
    <cellStyle name="20% - 강조색4 5 2" xfId="2936"/>
    <cellStyle name="20% - 강조색4 5 2 2" xfId="6628"/>
    <cellStyle name="20% - 강조색4 5 2 3" xfId="9124"/>
    <cellStyle name="20% - 강조색4 5 2 4" xfId="10681"/>
    <cellStyle name="20% - 강조색4 5 2 5" xfId="14168"/>
    <cellStyle name="20% - 강조색4 5 3" xfId="5318"/>
    <cellStyle name="20% - 강조색4 5 4" xfId="7712"/>
    <cellStyle name="20% - 강조색4 5 5" xfId="10680"/>
    <cellStyle name="20% - 강조색4 5 6" xfId="14167"/>
    <cellStyle name="20% - 강조색4 6" xfId="3113"/>
    <cellStyle name="20% - 강조색4 7" xfId="3653"/>
    <cellStyle name="20% - 강조색4 8" xfId="2723"/>
    <cellStyle name="20% - 강조색4 8 2" xfId="6417"/>
    <cellStyle name="20% - 강조색4 8 3" xfId="8917"/>
    <cellStyle name="20% - 강조색4 8 4" xfId="10684"/>
    <cellStyle name="20% - 강조색4 8 5" xfId="14169"/>
    <cellStyle name="20% - 강조색4 9" xfId="1241"/>
    <cellStyle name="20% - 강조색5" xfId="5250" builtinId="46" customBuiltin="1"/>
    <cellStyle name="20% - 강조색5 10" xfId="7297"/>
    <cellStyle name="20% - 강조색5 2" xfId="73"/>
    <cellStyle name="20% - 강조색5 2 2" xfId="74"/>
    <cellStyle name="20% - 강조색5 2 2 2" xfId="75"/>
    <cellStyle name="20% - 강조색5 2 2 2 2" xfId="4815"/>
    <cellStyle name="20% - 강조색5 2 2 2 3" xfId="4090"/>
    <cellStyle name="20% - 강조색5 2 2 3" xfId="3375"/>
    <cellStyle name="20% - 강조색5 2 2 3 2" xfId="4816"/>
    <cellStyle name="20% - 강조색5 2 2 4" xfId="4055"/>
    <cellStyle name="20% - 강조색5 2 3" xfId="76"/>
    <cellStyle name="20% - 강조색5 2 3 2" xfId="3374"/>
    <cellStyle name="20% - 강조색5 2 3 2 2" xfId="4814"/>
    <cellStyle name="20% - 강조색5 2 3 3" xfId="4091"/>
    <cellStyle name="20% - 강조색5 2 4" xfId="77"/>
    <cellStyle name="20% - 강조색5 2 4 2" xfId="4817"/>
    <cellStyle name="20% - 강조색5 2 5" xfId="2461"/>
    <cellStyle name="20% - 강조색5 2 5 2" xfId="4054"/>
    <cellStyle name="20% - 강조색5 3" xfId="78"/>
    <cellStyle name="20% - 강조색5 3 2" xfId="1256"/>
    <cellStyle name="20% - 강조색5 3 2 2" xfId="1456"/>
    <cellStyle name="20% - 강조색5 3 2 2 2" xfId="2890"/>
    <cellStyle name="20% - 강조색5 3 2 2 2 2" xfId="6582"/>
    <cellStyle name="20% - 강조색5 3 2 2 2 3" xfId="9079"/>
    <cellStyle name="20% - 강조색5 3 2 2 2 4" xfId="10696"/>
    <cellStyle name="20% - 강조색5 3 2 2 2 5" xfId="14171"/>
    <cellStyle name="20% - 강조색5 3 2 2 3" xfId="5335"/>
    <cellStyle name="20% - 강조색5 3 2 2 4" xfId="7732"/>
    <cellStyle name="20% - 강조색5 3 2 2 5" xfId="10695"/>
    <cellStyle name="20% - 강조색5 3 2 2 6" xfId="14170"/>
    <cellStyle name="20% - 강조색5 3 2 3" xfId="2780"/>
    <cellStyle name="20% - 강조색5 3 2 3 2" xfId="6472"/>
    <cellStyle name="20% - 강조색5 3 2 3 3" xfId="8971"/>
    <cellStyle name="20% - 강조색5 3 2 3 4" xfId="10697"/>
    <cellStyle name="20% - 강조색5 3 2 3 5" xfId="14172"/>
    <cellStyle name="20% - 강조색5 3 3" xfId="1353"/>
    <cellStyle name="20% - 강조색5 3 3 2" xfId="2861"/>
    <cellStyle name="20% - 강조색5 3 3 2 2" xfId="6553"/>
    <cellStyle name="20% - 강조색5 3 3 2 3" xfId="9051"/>
    <cellStyle name="20% - 강조색5 3 3 2 4" xfId="10699"/>
    <cellStyle name="20% - 강조색5 3 3 2 5" xfId="14174"/>
    <cellStyle name="20% - 강조색5 3 3 3" xfId="5300"/>
    <cellStyle name="20% - 강조색5 3 3 4" xfId="7666"/>
    <cellStyle name="20% - 강조색5 3 3 5" xfId="10698"/>
    <cellStyle name="20% - 강조색5 3 3 6" xfId="14173"/>
    <cellStyle name="20% - 강조색5 3 4" xfId="2704"/>
    <cellStyle name="20% - 강조색5 3 4 2" xfId="2960"/>
    <cellStyle name="20% - 강조색5 3 4 2 2" xfId="6652"/>
    <cellStyle name="20% - 강조색5 3 4 2 3" xfId="9148"/>
    <cellStyle name="20% - 강조색5 3 4 2 4" xfId="10701"/>
    <cellStyle name="20% - 강조색5 3 4 2 5" xfId="14176"/>
    <cellStyle name="20% - 강조색5 3 4 3" xfId="6398"/>
    <cellStyle name="20% - 강조색5 3 4 4" xfId="8899"/>
    <cellStyle name="20% - 강조색5 3 4 5" xfId="10700"/>
    <cellStyle name="20% - 강조색5 3 4 6" xfId="14175"/>
    <cellStyle name="20% - 강조색5 3 5" xfId="3376"/>
    <cellStyle name="20% - 강조색5 3 6" xfId="2764"/>
    <cellStyle name="20% - 강조색5 3 6 2" xfId="6456"/>
    <cellStyle name="20% - 강조색5 3 6 3" xfId="8957"/>
    <cellStyle name="20% - 강조색5 3 6 4" xfId="10703"/>
    <cellStyle name="20% - 강조색5 3 6 5" xfId="14177"/>
    <cellStyle name="20% - 강조색5 4" xfId="1370"/>
    <cellStyle name="20% - 강조색5 4 2" xfId="2839"/>
    <cellStyle name="20% - 강조색5 4 2 2" xfId="6531"/>
    <cellStyle name="20% - 강조색5 4 2 3" xfId="9029"/>
    <cellStyle name="20% - 강조색5 4 2 4" xfId="10705"/>
    <cellStyle name="20% - 강조색5 4 2 5" xfId="14178"/>
    <cellStyle name="20% - 강조색5 4 3" xfId="2585"/>
    <cellStyle name="20% - 강조색5 4 3 2" xfId="6310"/>
    <cellStyle name="20% - 강조색5 4 3 3" xfId="8782"/>
    <cellStyle name="20% - 강조색5 4 3 4" xfId="10706"/>
    <cellStyle name="20% - 강조색5 4 3 5" xfId="14179"/>
    <cellStyle name="20% - 강조색5 4 4" xfId="4138"/>
    <cellStyle name="20% - 강조색5 5" xfId="1438"/>
    <cellStyle name="20% - 강조색5 5 2" xfId="2938"/>
    <cellStyle name="20% - 강조색5 5 2 2" xfId="6630"/>
    <cellStyle name="20% - 강조색5 5 2 3" xfId="9126"/>
    <cellStyle name="20% - 강조색5 5 2 4" xfId="10708"/>
    <cellStyle name="20% - 강조색5 5 2 5" xfId="14181"/>
    <cellStyle name="20% - 강조색5 5 3" xfId="5320"/>
    <cellStyle name="20% - 강조색5 5 4" xfId="7715"/>
    <cellStyle name="20% - 강조색5 5 5" xfId="10707"/>
    <cellStyle name="20% - 강조색5 5 6" xfId="14180"/>
    <cellStyle name="20% - 강조색5 6" xfId="3068"/>
    <cellStyle name="20% - 강조색5 7" xfId="3661"/>
    <cellStyle name="20% - 강조색5 8" xfId="2725"/>
    <cellStyle name="20% - 강조색5 8 2" xfId="6419"/>
    <cellStyle name="20% - 강조색5 8 3" xfId="8919"/>
    <cellStyle name="20% - 강조색5 8 4" xfId="10711"/>
    <cellStyle name="20% - 강조색5 8 5" xfId="14182"/>
    <cellStyle name="20% - 강조색5 9" xfId="1243"/>
    <cellStyle name="20% - 강조색6" xfId="5252" builtinId="50" customBuiltin="1"/>
    <cellStyle name="20% - 강조색6 10" xfId="7300"/>
    <cellStyle name="20% - 강조색6 2" xfId="79"/>
    <cellStyle name="20% - 강조색6 2 2" xfId="80"/>
    <cellStyle name="20% - 강조색6 2 2 2" xfId="81"/>
    <cellStyle name="20% - 강조색6 2 2 2 2" xfId="4811"/>
    <cellStyle name="20% - 강조색6 2 2 2 3" xfId="4129"/>
    <cellStyle name="20% - 강조색6 2 2 3" xfId="3378"/>
    <cellStyle name="20% - 강조색6 2 2 3 2" xfId="4812"/>
    <cellStyle name="20% - 강조색6 2 2 4" xfId="4093"/>
    <cellStyle name="20% - 강조색6 2 3" xfId="82"/>
    <cellStyle name="20% - 강조색6 2 3 2" xfId="3377"/>
    <cellStyle name="20% - 강조색6 2 3 2 2" xfId="4810"/>
    <cellStyle name="20% - 강조색6 2 3 3" xfId="4094"/>
    <cellStyle name="20% - 강조색6 2 4" xfId="83"/>
    <cellStyle name="20% - 강조색6 2 4 2" xfId="4813"/>
    <cellStyle name="20% - 강조색6 2 5" xfId="2462"/>
    <cellStyle name="20% - 강조색6 2 5 2" xfId="4092"/>
    <cellStyle name="20% - 강조색6 3" xfId="84"/>
    <cellStyle name="20% - 강조색6 3 2" xfId="1257"/>
    <cellStyle name="20% - 강조색6 3 2 2" xfId="1458"/>
    <cellStyle name="20% - 강조색6 3 2 2 2" xfId="2891"/>
    <cellStyle name="20% - 강조색6 3 2 2 2 2" xfId="6583"/>
    <cellStyle name="20% - 강조색6 3 2 2 2 3" xfId="9080"/>
    <cellStyle name="20% - 강조색6 3 2 2 2 4" xfId="10723"/>
    <cellStyle name="20% - 강조색6 3 2 2 2 5" xfId="14184"/>
    <cellStyle name="20% - 강조색6 3 2 2 3" xfId="5337"/>
    <cellStyle name="20% - 강조색6 3 2 2 4" xfId="7734"/>
    <cellStyle name="20% - 강조색6 3 2 2 5" xfId="10722"/>
    <cellStyle name="20% - 강조색6 3 2 2 6" xfId="14183"/>
    <cellStyle name="20% - 강조색6 3 2 3" xfId="2781"/>
    <cellStyle name="20% - 강조색6 3 2 3 2" xfId="6473"/>
    <cellStyle name="20% - 강조색6 3 2 3 3" xfId="8972"/>
    <cellStyle name="20% - 강조색6 3 2 3 4" xfId="10724"/>
    <cellStyle name="20% - 강조색6 3 2 3 5" xfId="14185"/>
    <cellStyle name="20% - 강조색6 3 3" xfId="1355"/>
    <cellStyle name="20% - 강조색6 3 3 2" xfId="2863"/>
    <cellStyle name="20% - 강조색6 3 3 2 2" xfId="6555"/>
    <cellStyle name="20% - 강조색6 3 3 2 3" xfId="9053"/>
    <cellStyle name="20% - 강조색6 3 3 2 4" xfId="10726"/>
    <cellStyle name="20% - 강조색6 3 3 2 5" xfId="14187"/>
    <cellStyle name="20% - 강조색6 3 3 3" xfId="5302"/>
    <cellStyle name="20% - 강조색6 3 3 4" xfId="7668"/>
    <cellStyle name="20% - 강조색6 3 3 5" xfId="10725"/>
    <cellStyle name="20% - 강조색6 3 3 6" xfId="14186"/>
    <cellStyle name="20% - 강조색6 3 4" xfId="2706"/>
    <cellStyle name="20% - 강조색6 3 4 2" xfId="2962"/>
    <cellStyle name="20% - 강조색6 3 4 2 2" xfId="6654"/>
    <cellStyle name="20% - 강조색6 3 4 2 3" xfId="9150"/>
    <cellStyle name="20% - 강조색6 3 4 2 4" xfId="10728"/>
    <cellStyle name="20% - 강조색6 3 4 2 5" xfId="14189"/>
    <cellStyle name="20% - 강조색6 3 4 3" xfId="6400"/>
    <cellStyle name="20% - 강조색6 3 4 4" xfId="8901"/>
    <cellStyle name="20% - 강조색6 3 4 5" xfId="10727"/>
    <cellStyle name="20% - 강조색6 3 4 6" xfId="14188"/>
    <cellStyle name="20% - 강조색6 3 5" xfId="3379"/>
    <cellStyle name="20% - 강조색6 3 6" xfId="2766"/>
    <cellStyle name="20% - 강조색6 3 6 2" xfId="6458"/>
    <cellStyle name="20% - 강조색6 3 6 3" xfId="8959"/>
    <cellStyle name="20% - 강조색6 3 6 4" xfId="10730"/>
    <cellStyle name="20% - 강조색6 3 6 5" xfId="14190"/>
    <cellStyle name="20% - 강조색6 4" xfId="1371"/>
    <cellStyle name="20% - 강조색6 4 2" xfId="2841"/>
    <cellStyle name="20% - 강조색6 4 2 2" xfId="6533"/>
    <cellStyle name="20% - 강조색6 4 2 3" xfId="9031"/>
    <cellStyle name="20% - 강조색6 4 2 4" xfId="10732"/>
    <cellStyle name="20% - 강조색6 4 2 5" xfId="14191"/>
    <cellStyle name="20% - 강조색6 4 3" xfId="2587"/>
    <cellStyle name="20% - 강조색6 4 3 2" xfId="6312"/>
    <cellStyle name="20% - 강조색6 4 3 3" xfId="8784"/>
    <cellStyle name="20% - 강조색6 4 3 4" xfId="10733"/>
    <cellStyle name="20% - 강조색6 4 3 5" xfId="14192"/>
    <cellStyle name="20% - 강조색6 4 4" xfId="4139"/>
    <cellStyle name="20% - 강조색6 5" xfId="1442"/>
    <cellStyle name="20% - 강조색6 5 2" xfId="2940"/>
    <cellStyle name="20% - 강조색6 5 2 2" xfId="6632"/>
    <cellStyle name="20% - 강조색6 5 2 3" xfId="9128"/>
    <cellStyle name="20% - 강조색6 5 2 4" xfId="10735"/>
    <cellStyle name="20% - 강조색6 5 2 5" xfId="14194"/>
    <cellStyle name="20% - 강조색6 5 3" xfId="5322"/>
    <cellStyle name="20% - 강조색6 5 4" xfId="7718"/>
    <cellStyle name="20% - 강조색6 5 5" xfId="10734"/>
    <cellStyle name="20% - 강조색6 5 6" xfId="14193"/>
    <cellStyle name="20% - 강조색6 6" xfId="3099"/>
    <cellStyle name="20% - 강조색6 7" xfId="3662"/>
    <cellStyle name="20% - 강조색6 8" xfId="2727"/>
    <cellStyle name="20% - 강조색6 8 2" xfId="6421"/>
    <cellStyle name="20% - 강조색6 8 3" xfId="8921"/>
    <cellStyle name="20% - 강조색6 8 4" xfId="10738"/>
    <cellStyle name="20% - 강조색6 8 5" xfId="14195"/>
    <cellStyle name="20% - 강조색6 9" xfId="1245"/>
    <cellStyle name="40% - Accent1" xfId="85"/>
    <cellStyle name="40% - Accent1 2" xfId="86"/>
    <cellStyle name="40% - Accent2" xfId="87"/>
    <cellStyle name="40% - Accent2 2" xfId="88"/>
    <cellStyle name="40% - Accent3" xfId="89"/>
    <cellStyle name="40% - Accent3 2" xfId="90"/>
    <cellStyle name="40% - Accent4" xfId="91"/>
    <cellStyle name="40% - Accent4 2" xfId="92"/>
    <cellStyle name="40% - Accent5" xfId="93"/>
    <cellStyle name="40% - Accent5 2" xfId="94"/>
    <cellStyle name="40% - Accent6" xfId="95"/>
    <cellStyle name="40% - Accent6 2" xfId="96"/>
    <cellStyle name="40% - 강조색1" xfId="5243" builtinId="31" customBuiltin="1"/>
    <cellStyle name="40% - 강조색1 10" xfId="7285"/>
    <cellStyle name="40% - 강조색1 2" xfId="97"/>
    <cellStyle name="40% - 강조색1 2 2" xfId="98"/>
    <cellStyle name="40% - 강조색1 2 2 2" xfId="99"/>
    <cellStyle name="40% - 강조색1 2 2 2 2" xfId="4807"/>
    <cellStyle name="40% - 강조색1 2 2 2 3" xfId="4056"/>
    <cellStyle name="40% - 강조색1 2 2 3" xfId="3381"/>
    <cellStyle name="40% - 강조색1 2 2 3 2" xfId="4808"/>
    <cellStyle name="40% - 강조색1 2 2 4" xfId="4089"/>
    <cellStyle name="40% - 강조색1 2 3" xfId="100"/>
    <cellStyle name="40% - 강조색1 2 3 2" xfId="3380"/>
    <cellStyle name="40% - 강조색1 2 3 2 2" xfId="4806"/>
    <cellStyle name="40% - 강조색1 2 3 3" xfId="4057"/>
    <cellStyle name="40% - 강조색1 2 4" xfId="101"/>
    <cellStyle name="40% - 강조색1 2 4 2" xfId="4809"/>
    <cellStyle name="40% - 강조색1 2 5" xfId="2463"/>
    <cellStyle name="40% - 강조색1 2 5 2" xfId="4095"/>
    <cellStyle name="40% - 강조색1 3" xfId="102"/>
    <cellStyle name="40% - 강조색1 3 2" xfId="1258"/>
    <cellStyle name="40% - 강조색1 3 2 2" xfId="1449"/>
    <cellStyle name="40% - 강조색1 3 2 2 2" xfId="2892"/>
    <cellStyle name="40% - 강조색1 3 2 2 2 2" xfId="6584"/>
    <cellStyle name="40% - 강조색1 3 2 2 2 3" xfId="9081"/>
    <cellStyle name="40% - 강조색1 3 2 2 2 4" xfId="10756"/>
    <cellStyle name="40% - 강조색1 3 2 2 2 5" xfId="14197"/>
    <cellStyle name="40% - 강조색1 3 2 2 3" xfId="5328"/>
    <cellStyle name="40% - 강조색1 3 2 2 4" xfId="7725"/>
    <cellStyle name="40% - 강조색1 3 2 2 5" xfId="10755"/>
    <cellStyle name="40% - 강조색1 3 2 2 6" xfId="14196"/>
    <cellStyle name="40% - 강조색1 3 2 3" xfId="2782"/>
    <cellStyle name="40% - 강조색1 3 2 3 2" xfId="6474"/>
    <cellStyle name="40% - 강조색1 3 2 3 3" xfId="8973"/>
    <cellStyle name="40% - 강조색1 3 2 3 4" xfId="10757"/>
    <cellStyle name="40% - 강조색1 3 2 3 5" xfId="14198"/>
    <cellStyle name="40% - 강조색1 3 3" xfId="1346"/>
    <cellStyle name="40% - 강조색1 3 3 2" xfId="2854"/>
    <cellStyle name="40% - 강조색1 3 3 2 2" xfId="6546"/>
    <cellStyle name="40% - 강조색1 3 3 2 3" xfId="9044"/>
    <cellStyle name="40% - 강조색1 3 3 2 4" xfId="10759"/>
    <cellStyle name="40% - 강조색1 3 3 2 5" xfId="14200"/>
    <cellStyle name="40% - 강조색1 3 3 3" xfId="5293"/>
    <cellStyle name="40% - 강조색1 3 3 4" xfId="7659"/>
    <cellStyle name="40% - 강조색1 3 3 5" xfId="10758"/>
    <cellStyle name="40% - 강조색1 3 3 6" xfId="14199"/>
    <cellStyle name="40% - 강조색1 3 4" xfId="2697"/>
    <cellStyle name="40% - 강조색1 3 4 2" xfId="2953"/>
    <cellStyle name="40% - 강조색1 3 4 2 2" xfId="6645"/>
    <cellStyle name="40% - 강조색1 3 4 2 3" xfId="9141"/>
    <cellStyle name="40% - 강조색1 3 4 2 4" xfId="10761"/>
    <cellStyle name="40% - 강조색1 3 4 2 5" xfId="14202"/>
    <cellStyle name="40% - 강조색1 3 4 3" xfId="6391"/>
    <cellStyle name="40% - 강조색1 3 4 4" xfId="8892"/>
    <cellStyle name="40% - 강조색1 3 4 5" xfId="10760"/>
    <cellStyle name="40% - 강조색1 3 4 6" xfId="14201"/>
    <cellStyle name="40% - 강조색1 3 5" xfId="3382"/>
    <cellStyle name="40% - 강조색1 3 6" xfId="2757"/>
    <cellStyle name="40% - 강조색1 3 6 2" xfId="6449"/>
    <cellStyle name="40% - 강조색1 3 6 3" xfId="8950"/>
    <cellStyle name="40% - 강조색1 3 6 4" xfId="10763"/>
    <cellStyle name="40% - 강조색1 3 6 5" xfId="14203"/>
    <cellStyle name="40% - 강조색1 4" xfId="1372"/>
    <cellStyle name="40% - 강조색1 4 2" xfId="2832"/>
    <cellStyle name="40% - 강조색1 4 2 2" xfId="6524"/>
    <cellStyle name="40% - 강조색1 4 2 3" xfId="9022"/>
    <cellStyle name="40% - 강조색1 4 2 4" xfId="10765"/>
    <cellStyle name="40% - 강조색1 4 2 5" xfId="14204"/>
    <cellStyle name="40% - 강조색1 4 3" xfId="2578"/>
    <cellStyle name="40% - 강조색1 4 3 2" xfId="6303"/>
    <cellStyle name="40% - 강조색1 4 3 3" xfId="8775"/>
    <cellStyle name="40% - 강조색1 4 3 4" xfId="10766"/>
    <cellStyle name="40% - 강조색1 4 3 5" xfId="14205"/>
    <cellStyle name="40% - 강조색1 4 4" xfId="4140"/>
    <cellStyle name="40% - 강조색1 5" xfId="1423"/>
    <cellStyle name="40% - 강조색1 5 2" xfId="2931"/>
    <cellStyle name="40% - 강조색1 5 2 2" xfId="6623"/>
    <cellStyle name="40% - 강조색1 5 2 3" xfId="9119"/>
    <cellStyle name="40% - 강조색1 5 2 4" xfId="10768"/>
    <cellStyle name="40% - 강조색1 5 2 5" xfId="14207"/>
    <cellStyle name="40% - 강조색1 5 3" xfId="5313"/>
    <cellStyle name="40% - 강조색1 5 4" xfId="7704"/>
    <cellStyle name="40% - 강조색1 5 5" xfId="10767"/>
    <cellStyle name="40% - 강조색1 5 6" xfId="14206"/>
    <cellStyle name="40% - 강조색1 6" xfId="3013"/>
    <cellStyle name="40% - 강조색1 7" xfId="3675"/>
    <cellStyle name="40% - 강조색1 8" xfId="2718"/>
    <cellStyle name="40% - 강조색1 8 2" xfId="6412"/>
    <cellStyle name="40% - 강조색1 8 3" xfId="8912"/>
    <cellStyle name="40% - 강조색1 8 4" xfId="10771"/>
    <cellStyle name="40% - 강조색1 8 5" xfId="14208"/>
    <cellStyle name="40% - 강조색1 9" xfId="1236"/>
    <cellStyle name="40% - 강조색2" xfId="5245" builtinId="35" customBuiltin="1"/>
    <cellStyle name="40% - 강조색2 10" xfId="7288"/>
    <cellStyle name="40% - 강조색2 2" xfId="103"/>
    <cellStyle name="40% - 강조색2 2 2" xfId="104"/>
    <cellStyle name="40% - 강조색2 2 2 2" xfId="105"/>
    <cellStyle name="40% - 강조색2 2 2 2 2" xfId="4803"/>
    <cellStyle name="40% - 강조색2 2 2 2 3" xfId="4060"/>
    <cellStyle name="40% - 강조색2 2 2 3" xfId="3384"/>
    <cellStyle name="40% - 강조색2 2 2 3 2" xfId="4804"/>
    <cellStyle name="40% - 강조색2 2 2 4" xfId="4059"/>
    <cellStyle name="40% - 강조색2 2 3" xfId="106"/>
    <cellStyle name="40% - 강조색2 2 3 2" xfId="3383"/>
    <cellStyle name="40% - 강조색2 2 3 2 2" xfId="4802"/>
    <cellStyle name="40% - 강조색2 2 3 3" xfId="4061"/>
    <cellStyle name="40% - 강조색2 2 4" xfId="107"/>
    <cellStyle name="40% - 강조색2 2 4 2" xfId="4805"/>
    <cellStyle name="40% - 강조색2 2 5" xfId="2464"/>
    <cellStyle name="40% - 강조색2 2 5 2" xfId="4058"/>
    <cellStyle name="40% - 강조색2 3" xfId="108"/>
    <cellStyle name="40% - 강조색2 3 2" xfId="1259"/>
    <cellStyle name="40% - 강조색2 3 2 2" xfId="1451"/>
    <cellStyle name="40% - 강조색2 3 2 2 2" xfId="2893"/>
    <cellStyle name="40% - 강조색2 3 2 2 2 2" xfId="6585"/>
    <cellStyle name="40% - 강조색2 3 2 2 2 3" xfId="9082"/>
    <cellStyle name="40% - 강조색2 3 2 2 2 4" xfId="10779"/>
    <cellStyle name="40% - 강조색2 3 2 2 2 5" xfId="14210"/>
    <cellStyle name="40% - 강조색2 3 2 2 3" xfId="5330"/>
    <cellStyle name="40% - 강조색2 3 2 2 4" xfId="7727"/>
    <cellStyle name="40% - 강조색2 3 2 2 5" xfId="10778"/>
    <cellStyle name="40% - 강조색2 3 2 2 6" xfId="14209"/>
    <cellStyle name="40% - 강조색2 3 2 3" xfId="2783"/>
    <cellStyle name="40% - 강조색2 3 2 3 2" xfId="6475"/>
    <cellStyle name="40% - 강조색2 3 2 3 3" xfId="8974"/>
    <cellStyle name="40% - 강조색2 3 2 3 4" xfId="10780"/>
    <cellStyle name="40% - 강조색2 3 2 3 5" xfId="14211"/>
    <cellStyle name="40% - 강조색2 3 3" xfId="1348"/>
    <cellStyle name="40% - 강조색2 3 3 2" xfId="2856"/>
    <cellStyle name="40% - 강조색2 3 3 2 2" xfId="6548"/>
    <cellStyle name="40% - 강조색2 3 3 2 3" xfId="9046"/>
    <cellStyle name="40% - 강조색2 3 3 2 4" xfId="10782"/>
    <cellStyle name="40% - 강조색2 3 3 2 5" xfId="14213"/>
    <cellStyle name="40% - 강조색2 3 3 3" xfId="5295"/>
    <cellStyle name="40% - 강조색2 3 3 4" xfId="7661"/>
    <cellStyle name="40% - 강조색2 3 3 5" xfId="10781"/>
    <cellStyle name="40% - 강조색2 3 3 6" xfId="14212"/>
    <cellStyle name="40% - 강조색2 3 4" xfId="2699"/>
    <cellStyle name="40% - 강조색2 3 4 2" xfId="2955"/>
    <cellStyle name="40% - 강조색2 3 4 2 2" xfId="6647"/>
    <cellStyle name="40% - 강조색2 3 4 2 3" xfId="9143"/>
    <cellStyle name="40% - 강조색2 3 4 2 4" xfId="10784"/>
    <cellStyle name="40% - 강조색2 3 4 2 5" xfId="14215"/>
    <cellStyle name="40% - 강조색2 3 4 3" xfId="6393"/>
    <cellStyle name="40% - 강조색2 3 4 4" xfId="8894"/>
    <cellStyle name="40% - 강조색2 3 4 5" xfId="10783"/>
    <cellStyle name="40% - 강조색2 3 4 6" xfId="14214"/>
    <cellStyle name="40% - 강조색2 3 5" xfId="3385"/>
    <cellStyle name="40% - 강조색2 3 6" xfId="2759"/>
    <cellStyle name="40% - 강조색2 3 6 2" xfId="6451"/>
    <cellStyle name="40% - 강조색2 3 6 3" xfId="8952"/>
    <cellStyle name="40% - 강조색2 3 6 4" xfId="10785"/>
    <cellStyle name="40% - 강조색2 3 6 5" xfId="14216"/>
    <cellStyle name="40% - 강조색2 4" xfId="1373"/>
    <cellStyle name="40% - 강조색2 4 2" xfId="2834"/>
    <cellStyle name="40% - 강조색2 4 2 2" xfId="6526"/>
    <cellStyle name="40% - 강조색2 4 2 3" xfId="9024"/>
    <cellStyle name="40% - 강조색2 4 2 4" xfId="10786"/>
    <cellStyle name="40% - 강조색2 4 2 5" xfId="14217"/>
    <cellStyle name="40% - 강조색2 4 3" xfId="2580"/>
    <cellStyle name="40% - 강조색2 4 3 2" xfId="6305"/>
    <cellStyle name="40% - 강조색2 4 3 3" xfId="8777"/>
    <cellStyle name="40% - 강조색2 4 3 4" xfId="10787"/>
    <cellStyle name="40% - 강조색2 4 3 5" xfId="14218"/>
    <cellStyle name="40% - 강조색2 4 4" xfId="4141"/>
    <cellStyle name="40% - 강조색2 5" xfId="1427"/>
    <cellStyle name="40% - 강조색2 5 2" xfId="2933"/>
    <cellStyle name="40% - 강조색2 5 2 2" xfId="6625"/>
    <cellStyle name="40% - 강조색2 5 2 3" xfId="9121"/>
    <cellStyle name="40% - 강조색2 5 2 4" xfId="10789"/>
    <cellStyle name="40% - 강조색2 5 2 5" xfId="14220"/>
    <cellStyle name="40% - 강조색2 5 3" xfId="5315"/>
    <cellStyle name="40% - 강조색2 5 4" xfId="7707"/>
    <cellStyle name="40% - 강조색2 5 5" xfId="10788"/>
    <cellStyle name="40% - 강조색2 5 6" xfId="14219"/>
    <cellStyle name="40% - 강조색2 6" xfId="3040"/>
    <cellStyle name="40% - 강조색2 7" xfId="3670"/>
    <cellStyle name="40% - 강조색2 8" xfId="2720"/>
    <cellStyle name="40% - 강조색2 8 2" xfId="6414"/>
    <cellStyle name="40% - 강조색2 8 3" xfId="8914"/>
    <cellStyle name="40% - 강조색2 8 4" xfId="10790"/>
    <cellStyle name="40% - 강조색2 8 5" xfId="14221"/>
    <cellStyle name="40% - 강조색2 9" xfId="1238"/>
    <cellStyle name="40% - 강조색3" xfId="5247" builtinId="39" customBuiltin="1"/>
    <cellStyle name="40% - 강조색3 10" xfId="7291"/>
    <cellStyle name="40% - 강조색3 2" xfId="109"/>
    <cellStyle name="40% - 강조색3 2 2" xfId="110"/>
    <cellStyle name="40% - 강조색3 2 2 2" xfId="111"/>
    <cellStyle name="40% - 강조색3 2 2 2 2" xfId="4799"/>
    <cellStyle name="40% - 강조색3 2 2 2 3" xfId="4064"/>
    <cellStyle name="40% - 강조색3 2 2 3" xfId="3387"/>
    <cellStyle name="40% - 강조색3 2 2 3 2" xfId="4800"/>
    <cellStyle name="40% - 강조색3 2 2 4" xfId="4063"/>
    <cellStyle name="40% - 강조색3 2 3" xfId="112"/>
    <cellStyle name="40% - 강조색3 2 3 2" xfId="3386"/>
    <cellStyle name="40% - 강조색3 2 3 2 2" xfId="4798"/>
    <cellStyle name="40% - 강조색3 2 3 3" xfId="4065"/>
    <cellStyle name="40% - 강조색3 2 4" xfId="113"/>
    <cellStyle name="40% - 강조색3 2 4 2" xfId="4801"/>
    <cellStyle name="40% - 강조색3 2 5" xfId="2465"/>
    <cellStyle name="40% - 강조색3 2 5 2" xfId="4062"/>
    <cellStyle name="40% - 강조색3 3" xfId="114"/>
    <cellStyle name="40% - 강조색3 3 2" xfId="1260"/>
    <cellStyle name="40% - 강조색3 3 2 2" xfId="1453"/>
    <cellStyle name="40% - 강조색3 3 2 2 2" xfId="2894"/>
    <cellStyle name="40% - 강조색3 3 2 2 2 2" xfId="6586"/>
    <cellStyle name="40% - 강조색3 3 2 2 2 3" xfId="9083"/>
    <cellStyle name="40% - 강조색3 3 2 2 2 4" xfId="10792"/>
    <cellStyle name="40% - 강조색3 3 2 2 2 5" xfId="14223"/>
    <cellStyle name="40% - 강조색3 3 2 2 3" xfId="5332"/>
    <cellStyle name="40% - 강조색3 3 2 2 4" xfId="7729"/>
    <cellStyle name="40% - 강조색3 3 2 2 5" xfId="10791"/>
    <cellStyle name="40% - 강조색3 3 2 2 6" xfId="14222"/>
    <cellStyle name="40% - 강조색3 3 2 3" xfId="2784"/>
    <cellStyle name="40% - 강조색3 3 2 3 2" xfId="6476"/>
    <cellStyle name="40% - 강조색3 3 2 3 3" xfId="8975"/>
    <cellStyle name="40% - 강조색3 3 2 3 4" xfId="10793"/>
    <cellStyle name="40% - 강조색3 3 2 3 5" xfId="14224"/>
    <cellStyle name="40% - 강조색3 3 3" xfId="1350"/>
    <cellStyle name="40% - 강조색3 3 3 2" xfId="2858"/>
    <cellStyle name="40% - 강조색3 3 3 2 2" xfId="6550"/>
    <cellStyle name="40% - 강조색3 3 3 2 3" xfId="9048"/>
    <cellStyle name="40% - 강조색3 3 3 2 4" xfId="10795"/>
    <cellStyle name="40% - 강조색3 3 3 2 5" xfId="14226"/>
    <cellStyle name="40% - 강조색3 3 3 3" xfId="5297"/>
    <cellStyle name="40% - 강조색3 3 3 4" xfId="7663"/>
    <cellStyle name="40% - 강조색3 3 3 5" xfId="10794"/>
    <cellStyle name="40% - 강조색3 3 3 6" xfId="14225"/>
    <cellStyle name="40% - 강조색3 3 4" xfId="2701"/>
    <cellStyle name="40% - 강조색3 3 4 2" xfId="2957"/>
    <cellStyle name="40% - 강조색3 3 4 2 2" xfId="6649"/>
    <cellStyle name="40% - 강조색3 3 4 2 3" xfId="9145"/>
    <cellStyle name="40% - 강조색3 3 4 2 4" xfId="10797"/>
    <cellStyle name="40% - 강조색3 3 4 2 5" xfId="14228"/>
    <cellStyle name="40% - 강조색3 3 4 3" xfId="6395"/>
    <cellStyle name="40% - 강조색3 3 4 4" xfId="8896"/>
    <cellStyle name="40% - 강조색3 3 4 5" xfId="10796"/>
    <cellStyle name="40% - 강조색3 3 4 6" xfId="14227"/>
    <cellStyle name="40% - 강조색3 3 5" xfId="3388"/>
    <cellStyle name="40% - 강조색3 3 6" xfId="2761"/>
    <cellStyle name="40% - 강조색3 3 6 2" xfId="6453"/>
    <cellStyle name="40% - 강조색3 3 6 3" xfId="8954"/>
    <cellStyle name="40% - 강조색3 3 6 4" xfId="10798"/>
    <cellStyle name="40% - 강조색3 3 6 5" xfId="14229"/>
    <cellStyle name="40% - 강조색3 4" xfId="1374"/>
    <cellStyle name="40% - 강조색3 4 2" xfId="2836"/>
    <cellStyle name="40% - 강조색3 4 2 2" xfId="6528"/>
    <cellStyle name="40% - 강조색3 4 2 3" xfId="9026"/>
    <cellStyle name="40% - 강조색3 4 2 4" xfId="10799"/>
    <cellStyle name="40% - 강조색3 4 2 5" xfId="14230"/>
    <cellStyle name="40% - 강조색3 4 3" xfId="2582"/>
    <cellStyle name="40% - 강조색3 4 3 2" xfId="6307"/>
    <cellStyle name="40% - 강조색3 4 3 3" xfId="8779"/>
    <cellStyle name="40% - 강조색3 4 3 4" xfId="10800"/>
    <cellStyle name="40% - 강조색3 4 3 5" xfId="14231"/>
    <cellStyle name="40% - 강조색3 4 4" xfId="4142"/>
    <cellStyle name="40% - 강조색3 5" xfId="1431"/>
    <cellStyle name="40% - 강조색3 5 2" xfId="2935"/>
    <cellStyle name="40% - 강조색3 5 2 2" xfId="6627"/>
    <cellStyle name="40% - 강조색3 5 2 3" xfId="9123"/>
    <cellStyle name="40% - 강조색3 5 2 4" xfId="10802"/>
    <cellStyle name="40% - 강조색3 5 2 5" xfId="14233"/>
    <cellStyle name="40% - 강조색3 5 3" xfId="5317"/>
    <cellStyle name="40% - 강조색3 5 4" xfId="7710"/>
    <cellStyle name="40% - 강조색3 5 5" xfId="10801"/>
    <cellStyle name="40% - 강조색3 5 6" xfId="14232"/>
    <cellStyle name="40% - 강조색3 6" xfId="3066"/>
    <cellStyle name="40% - 강조색3 7" xfId="3703"/>
    <cellStyle name="40% - 강조색3 8" xfId="2722"/>
    <cellStyle name="40% - 강조색3 8 2" xfId="6416"/>
    <cellStyle name="40% - 강조색3 8 3" xfId="8916"/>
    <cellStyle name="40% - 강조색3 8 4" xfId="10803"/>
    <cellStyle name="40% - 강조색3 8 5" xfId="14234"/>
    <cellStyle name="40% - 강조색3 9" xfId="1240"/>
    <cellStyle name="40% - 강조색4" xfId="5249" builtinId="43" customBuiltin="1"/>
    <cellStyle name="40% - 강조색4 10" xfId="7295"/>
    <cellStyle name="40% - 강조색4 2" xfId="115"/>
    <cellStyle name="40% - 강조색4 2 2" xfId="116"/>
    <cellStyle name="40% - 강조색4 2 2 2" xfId="117"/>
    <cellStyle name="40% - 강조색4 2 2 2 2" xfId="4795"/>
    <cellStyle name="40% - 강조색4 2 2 2 3" xfId="4098"/>
    <cellStyle name="40% - 강조색4 2 2 3" xfId="3390"/>
    <cellStyle name="40% - 강조색4 2 2 3 2" xfId="4796"/>
    <cellStyle name="40% - 강조색4 2 2 4" xfId="4097"/>
    <cellStyle name="40% - 강조색4 2 3" xfId="118"/>
    <cellStyle name="40% - 강조색4 2 3 2" xfId="3389"/>
    <cellStyle name="40% - 강조색4 2 3 2 2" xfId="4794"/>
    <cellStyle name="40% - 강조색4 2 3 3" xfId="4099"/>
    <cellStyle name="40% - 강조색4 2 4" xfId="119"/>
    <cellStyle name="40% - 강조색4 2 4 2" xfId="4797"/>
    <cellStyle name="40% - 강조색4 2 5" xfId="2466"/>
    <cellStyle name="40% - 강조색4 2 5 2" xfId="4066"/>
    <cellStyle name="40% - 강조색4 3" xfId="120"/>
    <cellStyle name="40% - 강조색4 3 2" xfId="1261"/>
    <cellStyle name="40% - 강조색4 3 2 2" xfId="1455"/>
    <cellStyle name="40% - 강조색4 3 2 2 2" xfId="2895"/>
    <cellStyle name="40% - 강조색4 3 2 2 2 2" xfId="6587"/>
    <cellStyle name="40% - 강조색4 3 2 2 2 3" xfId="9084"/>
    <cellStyle name="40% - 강조색4 3 2 2 2 4" xfId="10805"/>
    <cellStyle name="40% - 강조색4 3 2 2 2 5" xfId="14236"/>
    <cellStyle name="40% - 강조색4 3 2 2 3" xfId="5334"/>
    <cellStyle name="40% - 강조색4 3 2 2 4" xfId="7731"/>
    <cellStyle name="40% - 강조색4 3 2 2 5" xfId="10804"/>
    <cellStyle name="40% - 강조색4 3 2 2 6" xfId="14235"/>
    <cellStyle name="40% - 강조색4 3 2 3" xfId="2785"/>
    <cellStyle name="40% - 강조색4 3 2 3 2" xfId="6477"/>
    <cellStyle name="40% - 강조색4 3 2 3 3" xfId="8976"/>
    <cellStyle name="40% - 강조색4 3 2 3 4" xfId="10806"/>
    <cellStyle name="40% - 강조색4 3 2 3 5" xfId="14237"/>
    <cellStyle name="40% - 강조색4 3 3" xfId="1352"/>
    <cellStyle name="40% - 강조색4 3 3 2" xfId="2860"/>
    <cellStyle name="40% - 강조색4 3 3 2 2" xfId="6552"/>
    <cellStyle name="40% - 강조색4 3 3 2 3" xfId="9050"/>
    <cellStyle name="40% - 강조색4 3 3 2 4" xfId="10808"/>
    <cellStyle name="40% - 강조색4 3 3 2 5" xfId="14239"/>
    <cellStyle name="40% - 강조색4 3 3 3" xfId="5299"/>
    <cellStyle name="40% - 강조색4 3 3 4" xfId="7665"/>
    <cellStyle name="40% - 강조색4 3 3 5" xfId="10807"/>
    <cellStyle name="40% - 강조색4 3 3 6" xfId="14238"/>
    <cellStyle name="40% - 강조색4 3 4" xfId="2703"/>
    <cellStyle name="40% - 강조색4 3 4 2" xfId="2959"/>
    <cellStyle name="40% - 강조색4 3 4 2 2" xfId="6651"/>
    <cellStyle name="40% - 강조색4 3 4 2 3" xfId="9147"/>
    <cellStyle name="40% - 강조색4 3 4 2 4" xfId="10810"/>
    <cellStyle name="40% - 강조색4 3 4 2 5" xfId="14241"/>
    <cellStyle name="40% - 강조색4 3 4 3" xfId="6397"/>
    <cellStyle name="40% - 강조색4 3 4 4" xfId="8898"/>
    <cellStyle name="40% - 강조색4 3 4 5" xfId="10809"/>
    <cellStyle name="40% - 강조색4 3 4 6" xfId="14240"/>
    <cellStyle name="40% - 강조색4 3 5" xfId="3391"/>
    <cellStyle name="40% - 강조색4 3 6" xfId="2763"/>
    <cellStyle name="40% - 강조색4 3 6 2" xfId="6455"/>
    <cellStyle name="40% - 강조색4 3 6 3" xfId="8956"/>
    <cellStyle name="40% - 강조색4 3 6 4" xfId="10811"/>
    <cellStyle name="40% - 강조색4 3 6 5" xfId="14242"/>
    <cellStyle name="40% - 강조색4 4" xfId="1375"/>
    <cellStyle name="40% - 강조색4 4 2" xfId="2838"/>
    <cellStyle name="40% - 강조색4 4 2 2" xfId="6530"/>
    <cellStyle name="40% - 강조색4 4 2 3" xfId="9028"/>
    <cellStyle name="40% - 강조색4 4 2 4" xfId="10812"/>
    <cellStyle name="40% - 강조색4 4 2 5" xfId="14243"/>
    <cellStyle name="40% - 강조색4 4 3" xfId="2584"/>
    <cellStyle name="40% - 강조색4 4 3 2" xfId="6309"/>
    <cellStyle name="40% - 강조색4 4 3 3" xfId="8781"/>
    <cellStyle name="40% - 강조색4 4 3 4" xfId="10813"/>
    <cellStyle name="40% - 강조색4 4 3 5" xfId="14244"/>
    <cellStyle name="40% - 강조색4 4 4" xfId="4143"/>
    <cellStyle name="40% - 강조색4 5" xfId="1435"/>
    <cellStyle name="40% - 강조색4 5 2" xfId="2937"/>
    <cellStyle name="40% - 강조색4 5 2 2" xfId="6629"/>
    <cellStyle name="40% - 강조색4 5 2 3" xfId="9125"/>
    <cellStyle name="40% - 강조색4 5 2 4" xfId="10815"/>
    <cellStyle name="40% - 강조색4 5 2 5" xfId="14246"/>
    <cellStyle name="40% - 강조색4 5 3" xfId="5319"/>
    <cellStyle name="40% - 강조색4 5 4" xfId="7713"/>
    <cellStyle name="40% - 강조색4 5 5" xfId="10814"/>
    <cellStyle name="40% - 강조색4 5 6" xfId="14245"/>
    <cellStyle name="40% - 강조색4 6" xfId="2972"/>
    <cellStyle name="40% - 강조색4 7" xfId="3668"/>
    <cellStyle name="40% - 강조색4 8" xfId="2724"/>
    <cellStyle name="40% - 강조색4 8 2" xfId="6418"/>
    <cellStyle name="40% - 강조색4 8 3" xfId="8918"/>
    <cellStyle name="40% - 강조색4 8 4" xfId="10816"/>
    <cellStyle name="40% - 강조색4 8 5" xfId="14247"/>
    <cellStyle name="40% - 강조색4 9" xfId="1242"/>
    <cellStyle name="40% - 강조색5" xfId="5251" builtinId="47" customBuiltin="1"/>
    <cellStyle name="40% - 강조색5 10" xfId="7298"/>
    <cellStyle name="40% - 강조색5 2" xfId="121"/>
    <cellStyle name="40% - 강조색5 2 2" xfId="122"/>
    <cellStyle name="40% - 강조색5 2 2 2" xfId="123"/>
    <cellStyle name="40% - 강조색5 2 2 2 2" xfId="4791"/>
    <cellStyle name="40% - 강조색5 2 2 2 3" xfId="4600"/>
    <cellStyle name="40% - 강조색5 2 2 3" xfId="3393"/>
    <cellStyle name="40% - 강조색5 2 2 3 2" xfId="4792"/>
    <cellStyle name="40% - 강조색5 2 2 4" xfId="4096"/>
    <cellStyle name="40% - 강조색5 2 3" xfId="124"/>
    <cellStyle name="40% - 강조색5 2 3 2" xfId="3392"/>
    <cellStyle name="40% - 강조색5 2 3 2 2" xfId="4790"/>
    <cellStyle name="40% - 강조색5 2 3 3" xfId="4601"/>
    <cellStyle name="40% - 강조색5 2 4" xfId="125"/>
    <cellStyle name="40% - 강조색5 2 4 2" xfId="4793"/>
    <cellStyle name="40% - 강조색5 2 5" xfId="2467"/>
    <cellStyle name="40% - 강조색5 2 5 2" xfId="4100"/>
    <cellStyle name="40% - 강조색5 3" xfId="126"/>
    <cellStyle name="40% - 강조색5 3 2" xfId="1262"/>
    <cellStyle name="40% - 강조색5 3 2 2" xfId="1457"/>
    <cellStyle name="40% - 강조색5 3 2 2 2" xfId="2896"/>
    <cellStyle name="40% - 강조색5 3 2 2 2 2" xfId="6588"/>
    <cellStyle name="40% - 강조색5 3 2 2 2 3" xfId="9085"/>
    <cellStyle name="40% - 강조색5 3 2 2 2 4" xfId="10818"/>
    <cellStyle name="40% - 강조색5 3 2 2 2 5" xfId="14249"/>
    <cellStyle name="40% - 강조색5 3 2 2 3" xfId="5336"/>
    <cellStyle name="40% - 강조색5 3 2 2 4" xfId="7733"/>
    <cellStyle name="40% - 강조색5 3 2 2 5" xfId="10817"/>
    <cellStyle name="40% - 강조색5 3 2 2 6" xfId="14248"/>
    <cellStyle name="40% - 강조색5 3 2 3" xfId="2786"/>
    <cellStyle name="40% - 강조색5 3 2 3 2" xfId="6478"/>
    <cellStyle name="40% - 강조색5 3 2 3 3" xfId="8977"/>
    <cellStyle name="40% - 강조색5 3 2 3 4" xfId="10819"/>
    <cellStyle name="40% - 강조색5 3 2 3 5" xfId="14250"/>
    <cellStyle name="40% - 강조색5 3 3" xfId="1354"/>
    <cellStyle name="40% - 강조색5 3 3 2" xfId="2862"/>
    <cellStyle name="40% - 강조색5 3 3 2 2" xfId="6554"/>
    <cellStyle name="40% - 강조색5 3 3 2 3" xfId="9052"/>
    <cellStyle name="40% - 강조색5 3 3 2 4" xfId="10821"/>
    <cellStyle name="40% - 강조색5 3 3 2 5" xfId="14252"/>
    <cellStyle name="40% - 강조색5 3 3 3" xfId="5301"/>
    <cellStyle name="40% - 강조색5 3 3 4" xfId="7667"/>
    <cellStyle name="40% - 강조색5 3 3 5" xfId="10820"/>
    <cellStyle name="40% - 강조색5 3 3 6" xfId="14251"/>
    <cellStyle name="40% - 강조색5 3 4" xfId="2705"/>
    <cellStyle name="40% - 강조색5 3 4 2" xfId="2961"/>
    <cellStyle name="40% - 강조색5 3 4 2 2" xfId="6653"/>
    <cellStyle name="40% - 강조색5 3 4 2 3" xfId="9149"/>
    <cellStyle name="40% - 강조색5 3 4 2 4" xfId="10823"/>
    <cellStyle name="40% - 강조색5 3 4 2 5" xfId="14254"/>
    <cellStyle name="40% - 강조색5 3 4 3" xfId="6399"/>
    <cellStyle name="40% - 강조색5 3 4 4" xfId="8900"/>
    <cellStyle name="40% - 강조색5 3 4 5" xfId="10822"/>
    <cellStyle name="40% - 강조색5 3 4 6" xfId="14253"/>
    <cellStyle name="40% - 강조색5 3 5" xfId="3394"/>
    <cellStyle name="40% - 강조색5 3 6" xfId="2765"/>
    <cellStyle name="40% - 강조색5 3 6 2" xfId="6457"/>
    <cellStyle name="40% - 강조색5 3 6 3" xfId="8958"/>
    <cellStyle name="40% - 강조색5 3 6 4" xfId="10824"/>
    <cellStyle name="40% - 강조색5 3 6 5" xfId="14255"/>
    <cellStyle name="40% - 강조색5 4" xfId="1376"/>
    <cellStyle name="40% - 강조색5 4 2" xfId="2840"/>
    <cellStyle name="40% - 강조색5 4 2 2" xfId="6532"/>
    <cellStyle name="40% - 강조색5 4 2 3" xfId="9030"/>
    <cellStyle name="40% - 강조색5 4 2 4" xfId="10825"/>
    <cellStyle name="40% - 강조색5 4 2 5" xfId="14256"/>
    <cellStyle name="40% - 강조색5 4 3" xfId="2586"/>
    <cellStyle name="40% - 강조색5 4 3 2" xfId="6311"/>
    <cellStyle name="40% - 강조색5 4 3 3" xfId="8783"/>
    <cellStyle name="40% - 강조색5 4 3 4" xfId="10826"/>
    <cellStyle name="40% - 강조색5 4 3 5" xfId="14257"/>
    <cellStyle name="40% - 강조색5 4 4" xfId="4144"/>
    <cellStyle name="40% - 강조색5 5" xfId="1439"/>
    <cellStyle name="40% - 강조색5 5 2" xfId="2939"/>
    <cellStyle name="40% - 강조색5 5 2 2" xfId="6631"/>
    <cellStyle name="40% - 강조색5 5 2 3" xfId="9127"/>
    <cellStyle name="40% - 강조색5 5 2 4" xfId="10828"/>
    <cellStyle name="40% - 강조색5 5 2 5" xfId="14259"/>
    <cellStyle name="40% - 강조색5 5 3" xfId="5321"/>
    <cellStyle name="40% - 강조색5 5 4" xfId="7716"/>
    <cellStyle name="40% - 강조색5 5 5" xfId="10827"/>
    <cellStyle name="40% - 강조색5 5 6" xfId="14258"/>
    <cellStyle name="40% - 강조색5 6" xfId="3047"/>
    <cellStyle name="40% - 강조색5 7" xfId="3649"/>
    <cellStyle name="40% - 강조색5 8" xfId="2726"/>
    <cellStyle name="40% - 강조색5 8 2" xfId="6420"/>
    <cellStyle name="40% - 강조색5 8 3" xfId="8920"/>
    <cellStyle name="40% - 강조색5 8 4" xfId="10829"/>
    <cellStyle name="40% - 강조색5 8 5" xfId="14260"/>
    <cellStyle name="40% - 강조색5 9" xfId="1244"/>
    <cellStyle name="40% - 강조색6" xfId="5253" builtinId="51" customBuiltin="1"/>
    <cellStyle name="40% - 강조색6 10" xfId="7301"/>
    <cellStyle name="40% - 강조색6 2" xfId="127"/>
    <cellStyle name="40% - 강조색6 2 2" xfId="128"/>
    <cellStyle name="40% - 강조색6 2 2 2" xfId="129"/>
    <cellStyle name="40% - 강조색6 2 2 2 2" xfId="4787"/>
    <cellStyle name="40% - 강조색6 2 2 2 3" xfId="4604"/>
    <cellStyle name="40% - 강조색6 2 2 3" xfId="3396"/>
    <cellStyle name="40% - 강조색6 2 2 3 2" xfId="4788"/>
    <cellStyle name="40% - 강조색6 2 2 4" xfId="4603"/>
    <cellStyle name="40% - 강조색6 2 3" xfId="130"/>
    <cellStyle name="40% - 강조색6 2 3 2" xfId="3395"/>
    <cellStyle name="40% - 강조색6 2 3 2 2" xfId="4786"/>
    <cellStyle name="40% - 강조색6 2 3 3" xfId="4605"/>
    <cellStyle name="40% - 강조색6 2 4" xfId="131"/>
    <cellStyle name="40% - 강조색6 2 4 2" xfId="4789"/>
    <cellStyle name="40% - 강조색6 2 5" xfId="2468"/>
    <cellStyle name="40% - 강조색6 2 5 2" xfId="4602"/>
    <cellStyle name="40% - 강조색6 3" xfId="132"/>
    <cellStyle name="40% - 강조색6 3 2" xfId="1263"/>
    <cellStyle name="40% - 강조색6 3 2 2" xfId="1459"/>
    <cellStyle name="40% - 강조색6 3 2 2 2" xfId="2897"/>
    <cellStyle name="40% - 강조색6 3 2 2 2 2" xfId="6589"/>
    <cellStyle name="40% - 강조색6 3 2 2 2 3" xfId="9086"/>
    <cellStyle name="40% - 강조색6 3 2 2 2 4" xfId="10831"/>
    <cellStyle name="40% - 강조색6 3 2 2 2 5" xfId="14262"/>
    <cellStyle name="40% - 강조색6 3 2 2 3" xfId="5338"/>
    <cellStyle name="40% - 강조색6 3 2 2 4" xfId="7735"/>
    <cellStyle name="40% - 강조색6 3 2 2 5" xfId="10830"/>
    <cellStyle name="40% - 강조색6 3 2 2 6" xfId="14261"/>
    <cellStyle name="40% - 강조색6 3 2 3" xfId="2787"/>
    <cellStyle name="40% - 강조색6 3 2 3 2" xfId="6479"/>
    <cellStyle name="40% - 강조색6 3 2 3 3" xfId="8978"/>
    <cellStyle name="40% - 강조색6 3 2 3 4" xfId="10832"/>
    <cellStyle name="40% - 강조색6 3 2 3 5" xfId="14263"/>
    <cellStyle name="40% - 강조색6 3 3" xfId="1356"/>
    <cellStyle name="40% - 강조색6 3 3 2" xfId="2864"/>
    <cellStyle name="40% - 강조색6 3 3 2 2" xfId="6556"/>
    <cellStyle name="40% - 강조색6 3 3 2 3" xfId="9054"/>
    <cellStyle name="40% - 강조색6 3 3 2 4" xfId="10834"/>
    <cellStyle name="40% - 강조색6 3 3 2 5" xfId="14265"/>
    <cellStyle name="40% - 강조색6 3 3 3" xfId="5303"/>
    <cellStyle name="40% - 강조색6 3 3 4" xfId="7669"/>
    <cellStyle name="40% - 강조색6 3 3 5" xfId="10833"/>
    <cellStyle name="40% - 강조색6 3 3 6" xfId="14264"/>
    <cellStyle name="40% - 강조색6 3 4" xfId="2707"/>
    <cellStyle name="40% - 강조색6 3 4 2" xfId="2963"/>
    <cellStyle name="40% - 강조색6 3 4 2 2" xfId="6655"/>
    <cellStyle name="40% - 강조색6 3 4 2 3" xfId="9151"/>
    <cellStyle name="40% - 강조색6 3 4 2 4" xfId="10836"/>
    <cellStyle name="40% - 강조색6 3 4 2 5" xfId="14267"/>
    <cellStyle name="40% - 강조색6 3 4 3" xfId="6401"/>
    <cellStyle name="40% - 강조색6 3 4 4" xfId="8902"/>
    <cellStyle name="40% - 강조색6 3 4 5" xfId="10835"/>
    <cellStyle name="40% - 강조색6 3 4 6" xfId="14266"/>
    <cellStyle name="40% - 강조색6 3 5" xfId="3397"/>
    <cellStyle name="40% - 강조색6 3 6" xfId="2767"/>
    <cellStyle name="40% - 강조색6 3 6 2" xfId="6459"/>
    <cellStyle name="40% - 강조색6 3 6 3" xfId="8960"/>
    <cellStyle name="40% - 강조색6 3 6 4" xfId="10837"/>
    <cellStyle name="40% - 강조색6 3 6 5" xfId="14268"/>
    <cellStyle name="40% - 강조색6 4" xfId="1377"/>
    <cellStyle name="40% - 강조색6 4 2" xfId="2842"/>
    <cellStyle name="40% - 강조색6 4 2 2" xfId="6534"/>
    <cellStyle name="40% - 강조색6 4 2 3" xfId="9032"/>
    <cellStyle name="40% - 강조색6 4 2 4" xfId="10838"/>
    <cellStyle name="40% - 강조색6 4 2 5" xfId="14269"/>
    <cellStyle name="40% - 강조색6 4 3" xfId="2588"/>
    <cellStyle name="40% - 강조색6 4 3 2" xfId="6313"/>
    <cellStyle name="40% - 강조색6 4 3 3" xfId="8785"/>
    <cellStyle name="40% - 강조색6 4 3 4" xfId="10839"/>
    <cellStyle name="40% - 강조색6 4 3 5" xfId="14270"/>
    <cellStyle name="40% - 강조색6 4 4" xfId="4145"/>
    <cellStyle name="40% - 강조색6 5" xfId="1443"/>
    <cellStyle name="40% - 강조색6 5 2" xfId="2941"/>
    <cellStyle name="40% - 강조색6 5 2 2" xfId="6633"/>
    <cellStyle name="40% - 강조색6 5 2 3" xfId="9129"/>
    <cellStyle name="40% - 강조색6 5 2 4" xfId="10841"/>
    <cellStyle name="40% - 강조색6 5 2 5" xfId="14272"/>
    <cellStyle name="40% - 강조색6 5 3" xfId="5323"/>
    <cellStyle name="40% - 강조색6 5 4" xfId="7719"/>
    <cellStyle name="40% - 강조색6 5 5" xfId="10840"/>
    <cellStyle name="40% - 강조색6 5 6" xfId="14271"/>
    <cellStyle name="40% - 강조색6 6" xfId="2985"/>
    <cellStyle name="40% - 강조색6 7" xfId="3657"/>
    <cellStyle name="40% - 강조색6 8" xfId="2728"/>
    <cellStyle name="40% - 강조색6 8 2" xfId="6422"/>
    <cellStyle name="40% - 강조색6 8 3" xfId="8922"/>
    <cellStyle name="40% - 강조색6 8 4" xfId="10842"/>
    <cellStyle name="40% - 강조색6 8 5" xfId="14273"/>
    <cellStyle name="40% - 강조색6 9" xfId="1246"/>
    <cellStyle name="60% - Accent1" xfId="133"/>
    <cellStyle name="60% - Accent1 2" xfId="134"/>
    <cellStyle name="60% - Accent2" xfId="135"/>
    <cellStyle name="60% - Accent2 2" xfId="136"/>
    <cellStyle name="60% - Accent3" xfId="137"/>
    <cellStyle name="60% - Accent3 2" xfId="138"/>
    <cellStyle name="60% - Accent4" xfId="139"/>
    <cellStyle name="60% - Accent4 2" xfId="140"/>
    <cellStyle name="60% - Accent5" xfId="141"/>
    <cellStyle name="60% - Accent5 2" xfId="142"/>
    <cellStyle name="60% - Accent6" xfId="143"/>
    <cellStyle name="60% - Accent6 2" xfId="144"/>
    <cellStyle name="60% - 강조색1" xfId="19" builtinId="32" customBuiltin="1"/>
    <cellStyle name="60% - 강조색1 2" xfId="145"/>
    <cellStyle name="60% - 강조색1 2 2" xfId="146"/>
    <cellStyle name="60% - 강조색1 2 2 2" xfId="3399"/>
    <cellStyle name="60% - 강조색1 2 2 2 2" xfId="4784"/>
    <cellStyle name="60% - 강조색1 2 2 3" xfId="4607"/>
    <cellStyle name="60% - 강조색1 2 3" xfId="147"/>
    <cellStyle name="60% - 강조색1 2 3 2" xfId="3398"/>
    <cellStyle name="60% - 강조색1 2 3 2 2" xfId="4783"/>
    <cellStyle name="60% - 강조색1 2 3 3" xfId="4608"/>
    <cellStyle name="60% - 강조색1 2 4" xfId="148"/>
    <cellStyle name="60% - 강조색1 2 4 2" xfId="4785"/>
    <cellStyle name="60% - 강조색1 2 5" xfId="2469"/>
    <cellStyle name="60% - 강조색1 2 5 2" xfId="4606"/>
    <cellStyle name="60% - 강조색1 3" xfId="149"/>
    <cellStyle name="60% - 강조색1 3 2" xfId="1264"/>
    <cellStyle name="60% - 강조색1 3 2 2" xfId="3400"/>
    <cellStyle name="60% - 강조색1 3 2 2 2" xfId="4951"/>
    <cellStyle name="60% - 강조색1 3 2 3" xfId="4609"/>
    <cellStyle name="60% - 강조색1 3 3" xfId="1378"/>
    <cellStyle name="60% - 강조색1 3 4" xfId="2984"/>
    <cellStyle name="60% - 강조색1 4" xfId="1424"/>
    <cellStyle name="60% - 강조색1 4 2" xfId="3684"/>
    <cellStyle name="60% - 강조색1 4 3" xfId="4146"/>
    <cellStyle name="60% - 강조색2" xfId="21" builtinId="36" customBuiltin="1"/>
    <cellStyle name="60% - 강조색2 2" xfId="150"/>
    <cellStyle name="60% - 강조색2 2 2" xfId="151"/>
    <cellStyle name="60% - 강조색2 2 2 2" xfId="3402"/>
    <cellStyle name="60% - 강조색2 2 2 2 2" xfId="4781"/>
    <cellStyle name="60% - 강조색2 2 2 3" xfId="4611"/>
    <cellStyle name="60% - 강조색2 2 3" xfId="152"/>
    <cellStyle name="60% - 강조색2 2 3 2" xfId="3401"/>
    <cellStyle name="60% - 강조색2 2 3 2 2" xfId="4780"/>
    <cellStyle name="60% - 강조색2 2 3 3" xfId="4612"/>
    <cellStyle name="60% - 강조색2 2 4" xfId="153"/>
    <cellStyle name="60% - 강조색2 2 4 2" xfId="4782"/>
    <cellStyle name="60% - 강조색2 2 5" xfId="2470"/>
    <cellStyle name="60% - 강조색2 2 5 2" xfId="4610"/>
    <cellStyle name="60% - 강조색2 3" xfId="154"/>
    <cellStyle name="60% - 강조색2 3 2" xfId="1265"/>
    <cellStyle name="60% - 강조색2 3 2 2" xfId="3403"/>
    <cellStyle name="60% - 강조색2 3 2 2 2" xfId="4952"/>
    <cellStyle name="60% - 강조색2 3 2 3" xfId="4613"/>
    <cellStyle name="60% - 강조색2 3 3" xfId="1379"/>
    <cellStyle name="60% - 강조색2 3 4" xfId="2981"/>
    <cellStyle name="60% - 강조색2 4" xfId="1428"/>
    <cellStyle name="60% - 강조색2 4 2" xfId="3659"/>
    <cellStyle name="60% - 강조색2 4 3" xfId="4147"/>
    <cellStyle name="60% - 강조색3" xfId="23" builtinId="40" customBuiltin="1"/>
    <cellStyle name="60% - 강조색3 2" xfId="155"/>
    <cellStyle name="60% - 강조색3 2 2" xfId="156"/>
    <cellStyle name="60% - 강조색3 2 2 2" xfId="3405"/>
    <cellStyle name="60% - 강조색3 2 2 2 2" xfId="4778"/>
    <cellStyle name="60% - 강조색3 2 2 3" xfId="4615"/>
    <cellStyle name="60% - 강조색3 2 3" xfId="157"/>
    <cellStyle name="60% - 강조색3 2 3 2" xfId="3404"/>
    <cellStyle name="60% - 강조색3 2 3 2 2" xfId="4777"/>
    <cellStyle name="60% - 강조색3 2 3 3" xfId="4616"/>
    <cellStyle name="60% - 강조색3 2 4" xfId="158"/>
    <cellStyle name="60% - 강조색3 2 4 2" xfId="4779"/>
    <cellStyle name="60% - 강조색3 2 5" xfId="2471"/>
    <cellStyle name="60% - 강조색3 2 5 2" xfId="4614"/>
    <cellStyle name="60% - 강조색3 3" xfId="159"/>
    <cellStyle name="60% - 강조색3 3 2" xfId="1266"/>
    <cellStyle name="60% - 강조색3 3 2 2" xfId="3406"/>
    <cellStyle name="60% - 강조색3 3 2 2 2" xfId="4953"/>
    <cellStyle name="60% - 강조색3 3 2 3" xfId="4617"/>
    <cellStyle name="60% - 강조색3 3 3" xfId="1380"/>
    <cellStyle name="60% - 강조색3 3 4" xfId="3043"/>
    <cellStyle name="60% - 강조색3 4" xfId="1432"/>
    <cellStyle name="60% - 강조색3 4 2" xfId="3694"/>
    <cellStyle name="60% - 강조색3 4 3" xfId="4148"/>
    <cellStyle name="60% - 강조색4" xfId="25" builtinId="44" customBuiltin="1"/>
    <cellStyle name="60% - 강조색4 2" xfId="160"/>
    <cellStyle name="60% - 강조색4 2 2" xfId="161"/>
    <cellStyle name="60% - 강조색4 2 2 2" xfId="3408"/>
    <cellStyle name="60% - 강조색4 2 2 2 2" xfId="4775"/>
    <cellStyle name="60% - 강조색4 2 2 3" xfId="4619"/>
    <cellStyle name="60% - 강조색4 2 3" xfId="162"/>
    <cellStyle name="60% - 강조색4 2 3 2" xfId="3407"/>
    <cellStyle name="60% - 강조색4 2 3 2 2" xfId="4774"/>
    <cellStyle name="60% - 강조색4 2 3 3" xfId="4620"/>
    <cellStyle name="60% - 강조색4 2 4" xfId="163"/>
    <cellStyle name="60% - 강조색4 2 4 2" xfId="4776"/>
    <cellStyle name="60% - 강조색4 2 5" xfId="2472"/>
    <cellStyle name="60% - 강조색4 2 5 2" xfId="4618"/>
    <cellStyle name="60% - 강조색4 3" xfId="164"/>
    <cellStyle name="60% - 강조색4 3 2" xfId="1267"/>
    <cellStyle name="60% - 강조색4 3 2 2" xfId="3409"/>
    <cellStyle name="60% - 강조색4 3 2 2 2" xfId="4954"/>
    <cellStyle name="60% - 강조색4 3 2 3" xfId="4621"/>
    <cellStyle name="60% - 강조색4 3 3" xfId="1381"/>
    <cellStyle name="60% - 강조색4 3 4" xfId="2980"/>
    <cellStyle name="60% - 강조색4 4" xfId="1436"/>
    <cellStyle name="60% - 강조색4 4 2" xfId="3651"/>
    <cellStyle name="60% - 강조색4 4 3" xfId="4149"/>
    <cellStyle name="60% - 강조색5" xfId="27" builtinId="48" customBuiltin="1"/>
    <cellStyle name="60% - 강조색5 2" xfId="165"/>
    <cellStyle name="60% - 강조색5 2 2" xfId="166"/>
    <cellStyle name="60% - 강조색5 2 2 2" xfId="3411"/>
    <cellStyle name="60% - 강조색5 2 2 2 2" xfId="4772"/>
    <cellStyle name="60% - 강조색5 2 2 3" xfId="4623"/>
    <cellStyle name="60% - 강조색5 2 3" xfId="167"/>
    <cellStyle name="60% - 강조색5 2 3 2" xfId="3410"/>
    <cellStyle name="60% - 강조색5 2 3 2 2" xfId="4771"/>
    <cellStyle name="60% - 강조색5 2 3 3" xfId="4624"/>
    <cellStyle name="60% - 강조색5 2 4" xfId="168"/>
    <cellStyle name="60% - 강조색5 2 4 2" xfId="4773"/>
    <cellStyle name="60% - 강조색5 2 5" xfId="2473"/>
    <cellStyle name="60% - 강조색5 2 5 2" xfId="4622"/>
    <cellStyle name="60% - 강조색5 3" xfId="169"/>
    <cellStyle name="60% - 강조색5 3 2" xfId="1268"/>
    <cellStyle name="60% - 강조색5 3 2 2" xfId="3412"/>
    <cellStyle name="60% - 강조색5 3 2 2 2" xfId="4955"/>
    <cellStyle name="60% - 강조색5 3 2 3" xfId="4625"/>
    <cellStyle name="60% - 강조색5 3 3" xfId="1382"/>
    <cellStyle name="60% - 강조색5 3 4" xfId="3009"/>
    <cellStyle name="60% - 강조색5 4" xfId="1440"/>
    <cellStyle name="60% - 강조색5 4 2" xfId="3696"/>
    <cellStyle name="60% - 강조색5 4 3" xfId="4150"/>
    <cellStyle name="60% - 강조색6" xfId="29" builtinId="52" customBuiltin="1"/>
    <cellStyle name="60% - 강조색6 2" xfId="170"/>
    <cellStyle name="60% - 강조색6 2 2" xfId="171"/>
    <cellStyle name="60% - 강조색6 2 2 2" xfId="3414"/>
    <cellStyle name="60% - 강조색6 2 2 2 2" xfId="4769"/>
    <cellStyle name="60% - 강조색6 2 2 3" xfId="4627"/>
    <cellStyle name="60% - 강조색6 2 3" xfId="172"/>
    <cellStyle name="60% - 강조색6 2 3 2" xfId="3413"/>
    <cellStyle name="60% - 강조색6 2 3 2 2" xfId="4768"/>
    <cellStyle name="60% - 강조색6 2 3 3" xfId="4628"/>
    <cellStyle name="60% - 강조색6 2 4" xfId="173"/>
    <cellStyle name="60% - 강조색6 2 4 2" xfId="4770"/>
    <cellStyle name="60% - 강조색6 2 5" xfId="2474"/>
    <cellStyle name="60% - 강조색6 2 5 2" xfId="4626"/>
    <cellStyle name="60% - 강조색6 3" xfId="174"/>
    <cellStyle name="60% - 강조색6 3 2" xfId="1269"/>
    <cellStyle name="60% - 강조색6 3 2 2" xfId="3415"/>
    <cellStyle name="60% - 강조색6 3 2 2 2" xfId="4956"/>
    <cellStyle name="60% - 강조색6 3 2 3" xfId="4629"/>
    <cellStyle name="60% - 강조색6 3 3" xfId="1383"/>
    <cellStyle name="60% - 강조색6 3 4" xfId="3069"/>
    <cellStyle name="60% - 강조색6 4" xfId="1444"/>
    <cellStyle name="60% - 강조색6 4 2" xfId="3685"/>
    <cellStyle name="60% - 강조색6 4 3" xfId="4151"/>
    <cellStyle name="A¨­￠￢￠O [0]_INQUIRY ￠?￥i¨u¡AAⓒ￢Aⓒª " xfId="3039"/>
    <cellStyle name="A¨­￠￢￠O_INQUIRY ￠?￥i¨u¡AAⓒ￢Aⓒª " xfId="3071"/>
    <cellStyle name="A¨­￠ᑜ￠O_INQUIRY ￠?￥i¨u¡AAⓒ￢Aⓒª " xfId="2999"/>
    <cellStyle name="Accent1" xfId="175"/>
    <cellStyle name="Accent1 2" xfId="176"/>
    <cellStyle name="Accent2" xfId="177"/>
    <cellStyle name="Accent2 2" xfId="178"/>
    <cellStyle name="Accent3" xfId="179"/>
    <cellStyle name="Accent3 2" xfId="180"/>
    <cellStyle name="Accent4" xfId="181"/>
    <cellStyle name="Accent4 2" xfId="182"/>
    <cellStyle name="Accent5" xfId="183"/>
    <cellStyle name="Accent5 2" xfId="184"/>
    <cellStyle name="Accent6" xfId="185"/>
    <cellStyle name="Accent6 2" xfId="186"/>
    <cellStyle name="AeE­ [0]_°eE¹_11¿a½A " xfId="3416"/>
    <cellStyle name="AeE­_°eE¹_11¿a½A " xfId="3417"/>
    <cellStyle name="AeE¡ⓒ [0]_INQUIRY ￠?￥i¨u¡AAⓒ￢Aⓒª " xfId="3135"/>
    <cellStyle name="AeE¡ⓒ_INQUIRY ￠?￥i¨u¡AAⓒ￢Aⓒª " xfId="3128"/>
    <cellStyle name="ALIGNMENT" xfId="187"/>
    <cellStyle name="ALIGNMENT 2" xfId="1270"/>
    <cellStyle name="ALIGNMENT 3" xfId="4495"/>
    <cellStyle name="AÞ¸¶ [0]_°eE¹_11¿a½A " xfId="3418"/>
    <cellStyle name="AÞ¸¶_°eE¹_11¿a½A " xfId="3419"/>
    <cellStyle name="Á쟖" xfId="2419"/>
    <cellStyle name="Bad" xfId="188"/>
    <cellStyle name="Bad 2" xfId="189"/>
    <cellStyle name="C¡IA¨ª_¡ic¨u¡A¨￢I¨￢¡Æ AN¡Æe " xfId="3164"/>
    <cellStyle name="C￥AØ_¸AAa.¼OAI " xfId="3420"/>
    <cellStyle name="Calc Currency (0)" xfId="190"/>
    <cellStyle name="Calculation" xfId="191"/>
    <cellStyle name="Calculation 10" xfId="14274"/>
    <cellStyle name="Calculation 2" xfId="192"/>
    <cellStyle name="Calculation 2 2" xfId="7111"/>
    <cellStyle name="Calculation 2 3" xfId="9726"/>
    <cellStyle name="Calculation 2 4" xfId="10373"/>
    <cellStyle name="Calculation 2 5" xfId="10844"/>
    <cellStyle name="Calculation 2 6" xfId="13432"/>
    <cellStyle name="Calculation 2 7" xfId="14275"/>
    <cellStyle name="Calculation 3" xfId="3421"/>
    <cellStyle name="Calculation 3 2" xfId="6841"/>
    <cellStyle name="Calculation 3 3" xfId="9372"/>
    <cellStyle name="Calculation 3 4" xfId="10150"/>
    <cellStyle name="Calculation 3 5" xfId="10845"/>
    <cellStyle name="Calculation 3 6" xfId="13431"/>
    <cellStyle name="Calculation 3 7" xfId="14276"/>
    <cellStyle name="Calculation 4" xfId="4107"/>
    <cellStyle name="Calculation 4 2" xfId="5180"/>
    <cellStyle name="Calculation 4 3" xfId="7186"/>
    <cellStyle name="Calculation 4 4" xfId="10424"/>
    <cellStyle name="Calculation 5" xfId="4993"/>
    <cellStyle name="Calculation 5 2" xfId="7266"/>
    <cellStyle name="Calculation 5 3" xfId="10061"/>
    <cellStyle name="Calculation 5 4" xfId="10481"/>
    <cellStyle name="Calculation 6" xfId="5257"/>
    <cellStyle name="Calculation 6 2" xfId="10082"/>
    <cellStyle name="Calculation 6 3" xfId="10502"/>
    <cellStyle name="Calculation 7" xfId="9842"/>
    <cellStyle name="Calculation 8" xfId="10843"/>
    <cellStyle name="Calculation 9" xfId="13290"/>
    <cellStyle name="category" xfId="193"/>
    <cellStyle name="Check Cell" xfId="194"/>
    <cellStyle name="Check Cell 2" xfId="195"/>
    <cellStyle name="Check Cell 2 2" xfId="3777"/>
    <cellStyle name="Comma" xfId="4521"/>
    <cellStyle name="Comma [0]_ SG&amp;A Bridge " xfId="196"/>
    <cellStyle name="comma zerodec" xfId="197"/>
    <cellStyle name="comma zerodec 2" xfId="198"/>
    <cellStyle name="comma zerodec 3" xfId="3422"/>
    <cellStyle name="Comma_ SG&amp;A Bridge " xfId="199"/>
    <cellStyle name="Comma0" xfId="3172"/>
    <cellStyle name="Curren?_x0012_퐀_x0017_?" xfId="3062"/>
    <cellStyle name="Currency" xfId="4522"/>
    <cellStyle name="Currency [0]_ SG&amp;A Bridge " xfId="200"/>
    <cellStyle name="Currency_ SG&amp;A Bridge " xfId="201"/>
    <cellStyle name="Currency0" xfId="3057"/>
    <cellStyle name="Currency1" xfId="202"/>
    <cellStyle name="Currency1 2" xfId="203"/>
    <cellStyle name="Currency1 3" xfId="204"/>
    <cellStyle name="Currency1 4" xfId="3423"/>
    <cellStyle name="Currency1 4 2" xfId="4178"/>
    <cellStyle name="Date" xfId="205"/>
    <cellStyle name="Date 2" xfId="1271"/>
    <cellStyle name="Date 2 2" xfId="3153"/>
    <cellStyle name="Date 3" xfId="3691"/>
    <cellStyle name="Date 3 2" xfId="4496"/>
    <cellStyle name="Date 3 3" xfId="4523"/>
    <cellStyle name="Dezimal [0]_laroux" xfId="206"/>
    <cellStyle name="Dezimal_laroux" xfId="207"/>
    <cellStyle name="Dollar (zero dec)" xfId="208"/>
    <cellStyle name="Dollar (zero dec) 2" xfId="209"/>
    <cellStyle name="Dollar (zero dec) 3" xfId="3424"/>
    <cellStyle name="È" xfId="2420"/>
    <cellStyle name="Euro" xfId="210"/>
    <cellStyle name="Euro 2" xfId="3425"/>
    <cellStyle name="Explanatory Text" xfId="211"/>
    <cellStyle name="Explanatory Text 2" xfId="212"/>
    <cellStyle name="Fixed" xfId="213"/>
    <cellStyle name="Fixed 2" xfId="1272"/>
    <cellStyle name="Fixed 2 2" xfId="3023"/>
    <cellStyle name="Fixed 3" xfId="3669"/>
    <cellStyle name="Fixed 3 2" xfId="4497"/>
    <cellStyle name="Fixed 3 3" xfId="4524"/>
    <cellStyle name="Good" xfId="214"/>
    <cellStyle name="Good 2" xfId="215"/>
    <cellStyle name="Grey" xfId="216"/>
    <cellStyle name="Grey 2" xfId="217"/>
    <cellStyle name="Grey 2 2" xfId="4525"/>
    <cellStyle name="Grey 3" xfId="1273"/>
    <cellStyle name="Grey 4" xfId="4498"/>
    <cellStyle name="HEADER" xfId="218"/>
    <cellStyle name="Header1" xfId="219"/>
    <cellStyle name="Header1 10" xfId="220"/>
    <cellStyle name="Header1 11" xfId="221"/>
    <cellStyle name="Header1 12" xfId="222"/>
    <cellStyle name="Header1 13" xfId="223"/>
    <cellStyle name="Header1 14" xfId="224"/>
    <cellStyle name="Header1 15" xfId="225"/>
    <cellStyle name="Header1 16" xfId="226"/>
    <cellStyle name="Header1 17" xfId="227"/>
    <cellStyle name="Header1 18" xfId="228"/>
    <cellStyle name="Header1 19" xfId="229"/>
    <cellStyle name="Header1 2" xfId="230"/>
    <cellStyle name="Header1 2 2" xfId="3679"/>
    <cellStyle name="Header1 20" xfId="231"/>
    <cellStyle name="Header1 21" xfId="232"/>
    <cellStyle name="Header1 22" xfId="233"/>
    <cellStyle name="Header1 23" xfId="234"/>
    <cellStyle name="Header1 24" xfId="235"/>
    <cellStyle name="Header1 25" xfId="236"/>
    <cellStyle name="Header1 26" xfId="237"/>
    <cellStyle name="Header1 27" xfId="238"/>
    <cellStyle name="Header1 28" xfId="239"/>
    <cellStyle name="Header1 29" xfId="240"/>
    <cellStyle name="Header1 3" xfId="241"/>
    <cellStyle name="Header1 3 2" xfId="4515"/>
    <cellStyle name="Header1 30" xfId="242"/>
    <cellStyle name="Header1 31" xfId="243"/>
    <cellStyle name="Header1 32" xfId="244"/>
    <cellStyle name="Header1 33" xfId="245"/>
    <cellStyle name="Header1 34" xfId="246"/>
    <cellStyle name="Header1 35" xfId="247"/>
    <cellStyle name="Header1 36" xfId="248"/>
    <cellStyle name="Header1 37" xfId="249"/>
    <cellStyle name="Header1 38" xfId="250"/>
    <cellStyle name="Header1 39" xfId="251"/>
    <cellStyle name="Header1 4" xfId="252"/>
    <cellStyle name="Header1 40" xfId="1274"/>
    <cellStyle name="Header1 41" xfId="4499"/>
    <cellStyle name="Header1 5" xfId="253"/>
    <cellStyle name="Header1 6" xfId="254"/>
    <cellStyle name="Header1 7" xfId="255"/>
    <cellStyle name="Header1 8" xfId="256"/>
    <cellStyle name="Header1 9" xfId="257"/>
    <cellStyle name="Header2" xfId="258"/>
    <cellStyle name="Header2 10" xfId="1466"/>
    <cellStyle name="Header2 10 2" xfId="1949"/>
    <cellStyle name="Header2 10 2 2" xfId="5039"/>
    <cellStyle name="Header2 10 2 3" xfId="5789"/>
    <cellStyle name="Header2 10 2 4" xfId="10848"/>
    <cellStyle name="Header2 10 2 5" xfId="13287"/>
    <cellStyle name="Header2 10 2 6" xfId="14279"/>
    <cellStyle name="Header2 10 3" xfId="5141"/>
    <cellStyle name="Header2 10 4" xfId="5344"/>
    <cellStyle name="Header2 10 5" xfId="10847"/>
    <cellStyle name="Header2 10 6" xfId="13288"/>
    <cellStyle name="Header2 10 7" xfId="14278"/>
    <cellStyle name="Header2 11" xfId="1467"/>
    <cellStyle name="Header2 11 2" xfId="1950"/>
    <cellStyle name="Header2 11 2 2" xfId="5080"/>
    <cellStyle name="Header2 11 2 3" xfId="5790"/>
    <cellStyle name="Header2 11 2 4" xfId="10850"/>
    <cellStyle name="Header2 11 2 5" xfId="13285"/>
    <cellStyle name="Header2 11 2 6" xfId="14281"/>
    <cellStyle name="Header2 11 3" xfId="5003"/>
    <cellStyle name="Header2 11 4" xfId="5345"/>
    <cellStyle name="Header2 11 5" xfId="10849"/>
    <cellStyle name="Header2 11 6" xfId="13286"/>
    <cellStyle name="Header2 11 7" xfId="14280"/>
    <cellStyle name="Header2 12" xfId="1468"/>
    <cellStyle name="Header2 12 2" xfId="1951"/>
    <cellStyle name="Header2 12 2 2" xfId="5038"/>
    <cellStyle name="Header2 12 2 3" xfId="5791"/>
    <cellStyle name="Header2 12 2 4" xfId="10852"/>
    <cellStyle name="Header2 12 2 5" xfId="13283"/>
    <cellStyle name="Header2 12 2 6" xfId="14283"/>
    <cellStyle name="Header2 12 3" xfId="5093"/>
    <cellStyle name="Header2 12 4" xfId="5346"/>
    <cellStyle name="Header2 12 5" xfId="10851"/>
    <cellStyle name="Header2 12 6" xfId="13284"/>
    <cellStyle name="Header2 12 7" xfId="14282"/>
    <cellStyle name="Header2 13" xfId="1469"/>
    <cellStyle name="Header2 13 2" xfId="1952"/>
    <cellStyle name="Header2 13 2 2" xfId="5079"/>
    <cellStyle name="Header2 13 2 3" xfId="5792"/>
    <cellStyle name="Header2 13 2 4" xfId="10854"/>
    <cellStyle name="Header2 13 2 5" xfId="13281"/>
    <cellStyle name="Header2 13 2 6" xfId="14285"/>
    <cellStyle name="Header2 13 3" xfId="5051"/>
    <cellStyle name="Header2 13 4" xfId="5347"/>
    <cellStyle name="Header2 13 5" xfId="10853"/>
    <cellStyle name="Header2 13 6" xfId="13282"/>
    <cellStyle name="Header2 13 7" xfId="14284"/>
    <cellStyle name="Header2 14" xfId="1470"/>
    <cellStyle name="Header2 14 2" xfId="1953"/>
    <cellStyle name="Header2 14 2 2" xfId="5037"/>
    <cellStyle name="Header2 14 2 3" xfId="5793"/>
    <cellStyle name="Header2 14 2 4" xfId="10856"/>
    <cellStyle name="Header2 14 2 5" xfId="13279"/>
    <cellStyle name="Header2 14 2 6" xfId="14287"/>
    <cellStyle name="Header2 14 3" xfId="5092"/>
    <cellStyle name="Header2 14 4" xfId="5348"/>
    <cellStyle name="Header2 14 5" xfId="10855"/>
    <cellStyle name="Header2 14 6" xfId="13280"/>
    <cellStyle name="Header2 14 7" xfId="14286"/>
    <cellStyle name="Header2 15" xfId="1471"/>
    <cellStyle name="Header2 15 2" xfId="1954"/>
    <cellStyle name="Header2 15 2 2" xfId="5078"/>
    <cellStyle name="Header2 15 2 3" xfId="5794"/>
    <cellStyle name="Header2 15 2 4" xfId="10858"/>
    <cellStyle name="Header2 15 2 5" xfId="13277"/>
    <cellStyle name="Header2 15 2 6" xfId="14289"/>
    <cellStyle name="Header2 15 3" xfId="5050"/>
    <cellStyle name="Header2 15 4" xfId="5349"/>
    <cellStyle name="Header2 15 5" xfId="10857"/>
    <cellStyle name="Header2 15 6" xfId="13278"/>
    <cellStyle name="Header2 15 7" xfId="14288"/>
    <cellStyle name="Header2 16" xfId="1472"/>
    <cellStyle name="Header2 16 2" xfId="1955"/>
    <cellStyle name="Header2 16 2 2" xfId="5036"/>
    <cellStyle name="Header2 16 2 3" xfId="5795"/>
    <cellStyle name="Header2 16 2 4" xfId="10860"/>
    <cellStyle name="Header2 16 2 5" xfId="13275"/>
    <cellStyle name="Header2 16 2 6" xfId="14291"/>
    <cellStyle name="Header2 16 3" xfId="5091"/>
    <cellStyle name="Header2 16 4" xfId="5350"/>
    <cellStyle name="Header2 16 5" xfId="10859"/>
    <cellStyle name="Header2 16 6" xfId="13276"/>
    <cellStyle name="Header2 16 7" xfId="14290"/>
    <cellStyle name="Header2 17" xfId="1473"/>
    <cellStyle name="Header2 17 2" xfId="1956"/>
    <cellStyle name="Header2 17 2 2" xfId="5077"/>
    <cellStyle name="Header2 17 2 3" xfId="5796"/>
    <cellStyle name="Header2 17 2 4" xfId="10862"/>
    <cellStyle name="Header2 17 2 5" xfId="13430"/>
    <cellStyle name="Header2 17 2 6" xfId="14293"/>
    <cellStyle name="Header2 17 3" xfId="5049"/>
    <cellStyle name="Header2 17 4" xfId="5351"/>
    <cellStyle name="Header2 17 5" xfId="10861"/>
    <cellStyle name="Header2 17 6" xfId="13274"/>
    <cellStyle name="Header2 17 7" xfId="14292"/>
    <cellStyle name="Header2 18" xfId="1474"/>
    <cellStyle name="Header2 18 2" xfId="1957"/>
    <cellStyle name="Header2 18 2 2" xfId="5035"/>
    <cellStyle name="Header2 18 2 3" xfId="5797"/>
    <cellStyle name="Header2 18 2 4" xfId="10864"/>
    <cellStyle name="Header2 18 2 5" xfId="13272"/>
    <cellStyle name="Header2 18 2 6" xfId="14295"/>
    <cellStyle name="Header2 18 3" xfId="5090"/>
    <cellStyle name="Header2 18 4" xfId="5352"/>
    <cellStyle name="Header2 18 5" xfId="10863"/>
    <cellStyle name="Header2 18 6" xfId="13273"/>
    <cellStyle name="Header2 18 7" xfId="14294"/>
    <cellStyle name="Header2 19" xfId="1475"/>
    <cellStyle name="Header2 19 2" xfId="1958"/>
    <cellStyle name="Header2 19 2 2" xfId="5076"/>
    <cellStyle name="Header2 19 2 3" xfId="5798"/>
    <cellStyle name="Header2 19 2 4" xfId="10866"/>
    <cellStyle name="Header2 19 2 5" xfId="13270"/>
    <cellStyle name="Header2 19 2 6" xfId="14297"/>
    <cellStyle name="Header2 19 3" xfId="5048"/>
    <cellStyle name="Header2 19 4" xfId="5353"/>
    <cellStyle name="Header2 19 5" xfId="10865"/>
    <cellStyle name="Header2 19 6" xfId="13271"/>
    <cellStyle name="Header2 19 7" xfId="14296"/>
    <cellStyle name="Header2 2" xfId="1275"/>
    <cellStyle name="Header2 2 10" xfId="14298"/>
    <cellStyle name="Header2 2 2" xfId="1476"/>
    <cellStyle name="Header2 2 2 10" xfId="13269"/>
    <cellStyle name="Header2 2 2 11" xfId="14299"/>
    <cellStyle name="Header2 2 2 2" xfId="3187"/>
    <cellStyle name="Header2 2 2 2 2" xfId="3778"/>
    <cellStyle name="Header2 2 2 2 2 2" xfId="4015"/>
    <cellStyle name="Header2 2 2 2 2 2 2" xfId="5143"/>
    <cellStyle name="Header2 2 2 2 2 2 3" xfId="7141"/>
    <cellStyle name="Header2 2 2 2 2 2 4" xfId="10871"/>
    <cellStyle name="Header2 2 2 2 2 2 5" xfId="13266"/>
    <cellStyle name="Header2 2 2 2 2 2 6" xfId="14302"/>
    <cellStyle name="Header2 2 2 2 2 3" xfId="5238"/>
    <cellStyle name="Header2 2 2 2 2 4" xfId="6929"/>
    <cellStyle name="Header2 2 2 2 2 5" xfId="10870"/>
    <cellStyle name="Header2 2 2 2 2 6" xfId="13267"/>
    <cellStyle name="Header2 2 2 2 2 7" xfId="14301"/>
    <cellStyle name="Header2 2 2 2 3" xfId="2771"/>
    <cellStyle name="Header2 2 2 2 3 2" xfId="5215"/>
    <cellStyle name="Header2 2 2 2 3 3" xfId="6463"/>
    <cellStyle name="Header2 2 2 2 3 4" xfId="10872"/>
    <cellStyle name="Header2 2 2 2 3 5" xfId="13265"/>
    <cellStyle name="Header2 2 2 2 3 6" xfId="14303"/>
    <cellStyle name="Header2 2 2 2 4" xfId="5128"/>
    <cellStyle name="Header2 2 2 2 5" xfId="6733"/>
    <cellStyle name="Header2 2 2 2 6" xfId="10869"/>
    <cellStyle name="Header2 2 2 2 7" xfId="13268"/>
    <cellStyle name="Header2 2 2 2 8" xfId="14300"/>
    <cellStyle name="Header2 2 2 3" xfId="3645"/>
    <cellStyle name="Header2 2 2 3 2" xfId="4005"/>
    <cellStyle name="Header2 2 2 3 2 2" xfId="5007"/>
    <cellStyle name="Header2 2 2 3 2 3" xfId="7131"/>
    <cellStyle name="Header2 2 2 3 2 4" xfId="10874"/>
    <cellStyle name="Header2 2 2 3 2 5" xfId="13263"/>
    <cellStyle name="Header2 2 2 3 2 6" xfId="14305"/>
    <cellStyle name="Header2 2 2 3 3" xfId="5222"/>
    <cellStyle name="Header2 2 2 3 4" xfId="6857"/>
    <cellStyle name="Header2 2 2 3 5" xfId="10873"/>
    <cellStyle name="Header2 2 2 3 6" xfId="13264"/>
    <cellStyle name="Header2 2 2 3 7" xfId="14304"/>
    <cellStyle name="Header2 2 2 4" xfId="3911"/>
    <cellStyle name="Header2 2 2 4 2" xfId="5017"/>
    <cellStyle name="Header2 2 2 4 3" xfId="7038"/>
    <cellStyle name="Header2 2 2 4 4" xfId="10875"/>
    <cellStyle name="Header2 2 2 4 5" xfId="13262"/>
    <cellStyle name="Header2 2 2 4 6" xfId="14306"/>
    <cellStyle name="Header2 2 2 5" xfId="3899"/>
    <cellStyle name="Header2 2 2 5 2" xfId="5192"/>
    <cellStyle name="Header2 2 2 5 3" xfId="7026"/>
    <cellStyle name="Header2 2 2 5 4" xfId="10876"/>
    <cellStyle name="Header2 2 2 5 5" xfId="13261"/>
    <cellStyle name="Header2 2 2 5 6" xfId="14307"/>
    <cellStyle name="Header2 2 2 6" xfId="3084"/>
    <cellStyle name="Header2 2 2 6 2" xfId="5225"/>
    <cellStyle name="Header2 2 2 6 3" xfId="6683"/>
    <cellStyle name="Header2 2 2 6 4" xfId="10877"/>
    <cellStyle name="Header2 2 2 6 5" xfId="13260"/>
    <cellStyle name="Header2 2 2 6 6" xfId="14308"/>
    <cellStyle name="Header2 2 2 7" xfId="4043"/>
    <cellStyle name="Header2 2 2 7 2" xfId="10402"/>
    <cellStyle name="Header2 2 2 8" xfId="5354"/>
    <cellStyle name="Header2 2 2 9" xfId="10868"/>
    <cellStyle name="Header2 2 3" xfId="1959"/>
    <cellStyle name="Header2 2 3 2" xfId="3296"/>
    <cellStyle name="Header2 2 3 2 2" xfId="3779"/>
    <cellStyle name="Header2 2 3 2 2 2" xfId="4016"/>
    <cellStyle name="Header2 2 3 2 2 2 2" xfId="5145"/>
    <cellStyle name="Header2 2 3 2 2 2 3" xfId="7142"/>
    <cellStyle name="Header2 2 3 2 2 2 4" xfId="10881"/>
    <cellStyle name="Header2 2 3 2 2 2 5" xfId="13256"/>
    <cellStyle name="Header2 2 3 2 2 2 6" xfId="14312"/>
    <cellStyle name="Header2 2 3 2 2 3" xfId="5123"/>
    <cellStyle name="Header2 2 3 2 2 4" xfId="6930"/>
    <cellStyle name="Header2 2 3 2 2 5" xfId="10880"/>
    <cellStyle name="Header2 2 3 2 2 6" xfId="13257"/>
    <cellStyle name="Header2 2 3 2 2 7" xfId="14311"/>
    <cellStyle name="Header2 2 3 2 3" xfId="3979"/>
    <cellStyle name="Header2 2 3 2 3 2" xfId="5142"/>
    <cellStyle name="Header2 2 3 2 3 3" xfId="7104"/>
    <cellStyle name="Header2 2 3 2 3 4" xfId="10882"/>
    <cellStyle name="Header2 2 3 2 3 5" xfId="13255"/>
    <cellStyle name="Header2 2 3 2 3 6" xfId="14313"/>
    <cellStyle name="Header2 2 3 2 4" xfId="4000"/>
    <cellStyle name="Header2 2 3 2 4 2" xfId="5149"/>
    <cellStyle name="Header2 2 3 2 4 3" xfId="7126"/>
    <cellStyle name="Header2 2 3 2 4 4" xfId="10883"/>
    <cellStyle name="Header2 2 3 2 4 5" xfId="13254"/>
    <cellStyle name="Header2 2 3 2 4 6" xfId="14314"/>
    <cellStyle name="Header2 2 3 2 5" xfId="5198"/>
    <cellStyle name="Header2 2 3 2 6" xfId="6839"/>
    <cellStyle name="Header2 2 3 2 7" xfId="10879"/>
    <cellStyle name="Header2 2 3 2 8" xfId="13258"/>
    <cellStyle name="Header2 2 3 2 9" xfId="14310"/>
    <cellStyle name="Header2 2 3 3" xfId="3175"/>
    <cellStyle name="Header2 2 3 3 2" xfId="3921"/>
    <cellStyle name="Header2 2 3 3 2 2" xfId="5012"/>
    <cellStyle name="Header2 2 3 3 2 3" xfId="7048"/>
    <cellStyle name="Header2 2 3 3 2 4" xfId="10885"/>
    <cellStyle name="Header2 2 3 3 2 5" xfId="13252"/>
    <cellStyle name="Header2 2 3 3 2 6" xfId="14316"/>
    <cellStyle name="Header2 2 3 3 3" xfId="5153"/>
    <cellStyle name="Header2 2 3 3 4" xfId="6722"/>
    <cellStyle name="Header2 2 3 3 5" xfId="10884"/>
    <cellStyle name="Header2 2 3 3 6" xfId="13253"/>
    <cellStyle name="Header2 2 3 3 7" xfId="14315"/>
    <cellStyle name="Header2 2 3 4" xfId="3006"/>
    <cellStyle name="Header2 2 3 4 2" xfId="5001"/>
    <cellStyle name="Header2 2 3 4 3" xfId="6664"/>
    <cellStyle name="Header2 2 3 4 4" xfId="10886"/>
    <cellStyle name="Header2 2 3 4 5" xfId="13251"/>
    <cellStyle name="Header2 2 3 4 6" xfId="14317"/>
    <cellStyle name="Header2 2 3 5" xfId="5034"/>
    <cellStyle name="Header2 2 3 6" xfId="5799"/>
    <cellStyle name="Header2 2 3 7" xfId="10878"/>
    <cellStyle name="Header2 2 3 8" xfId="13259"/>
    <cellStyle name="Header2 2 3 9" xfId="14309"/>
    <cellStyle name="Header2 2 4" xfId="3174"/>
    <cellStyle name="Header2 2 4 2" xfId="3920"/>
    <cellStyle name="Header2 2 4 2 2" xfId="5060"/>
    <cellStyle name="Header2 2 4 2 3" xfId="7047"/>
    <cellStyle name="Header2 2 4 2 4" xfId="10888"/>
    <cellStyle name="Header2 2 4 2 5" xfId="13249"/>
    <cellStyle name="Header2 2 4 2 6" xfId="14319"/>
    <cellStyle name="Header2 2 4 3" xfId="5119"/>
    <cellStyle name="Header2 2 4 4" xfId="6721"/>
    <cellStyle name="Header2 2 4 5" xfId="10887"/>
    <cellStyle name="Header2 2 4 6" xfId="13250"/>
    <cellStyle name="Header2 2 4 7" xfId="14318"/>
    <cellStyle name="Header2 2 5" xfId="2820"/>
    <cellStyle name="Header2 2 5 2" xfId="5124"/>
    <cellStyle name="Header2 2 5 3" xfId="6512"/>
    <cellStyle name="Header2 2 5 4" xfId="10889"/>
    <cellStyle name="Header2 2 5 5" xfId="13248"/>
    <cellStyle name="Header2 2 5 6" xfId="14320"/>
    <cellStyle name="Header2 2 6" xfId="2564"/>
    <cellStyle name="Header2 2 6 2" xfId="5189"/>
    <cellStyle name="Header2 2 6 3" xfId="6289"/>
    <cellStyle name="Header2 2 6 4" xfId="10890"/>
    <cellStyle name="Header2 2 6 5" xfId="13247"/>
    <cellStyle name="Header2 2 6 6" xfId="14321"/>
    <cellStyle name="Header2 2 7" xfId="4994"/>
    <cellStyle name="Header2 2 7 2" xfId="5239"/>
    <cellStyle name="Header2 2 7 3" xfId="7267"/>
    <cellStyle name="Header2 2 7 4" xfId="10482"/>
    <cellStyle name="Header2 2 8" xfId="10867"/>
    <cellStyle name="Header2 2 9" xfId="10511"/>
    <cellStyle name="Header2 20" xfId="1477"/>
    <cellStyle name="Header2 20 2" xfId="1960"/>
    <cellStyle name="Header2 20 2 2" xfId="5075"/>
    <cellStyle name="Header2 20 2 3" xfId="5800"/>
    <cellStyle name="Header2 20 2 4" xfId="10892"/>
    <cellStyle name="Header2 20 2 5" xfId="13245"/>
    <cellStyle name="Header2 20 2 6" xfId="14323"/>
    <cellStyle name="Header2 20 3" xfId="5089"/>
    <cellStyle name="Header2 20 4" xfId="5355"/>
    <cellStyle name="Header2 20 5" xfId="10891"/>
    <cellStyle name="Header2 20 6" xfId="13246"/>
    <cellStyle name="Header2 20 7" xfId="14322"/>
    <cellStyle name="Header2 21" xfId="1478"/>
    <cellStyle name="Header2 21 2" xfId="1961"/>
    <cellStyle name="Header2 21 2 2" xfId="5033"/>
    <cellStyle name="Header2 21 2 3" xfId="5801"/>
    <cellStyle name="Header2 21 2 4" xfId="10894"/>
    <cellStyle name="Header2 21 2 5" xfId="13243"/>
    <cellStyle name="Header2 21 2 6" xfId="14325"/>
    <cellStyle name="Header2 21 3" xfId="5047"/>
    <cellStyle name="Header2 21 4" xfId="5356"/>
    <cellStyle name="Header2 21 5" xfId="10893"/>
    <cellStyle name="Header2 21 6" xfId="13244"/>
    <cellStyle name="Header2 21 7" xfId="14324"/>
    <cellStyle name="Header2 22" xfId="1479"/>
    <cellStyle name="Header2 22 2" xfId="1962"/>
    <cellStyle name="Header2 22 2 2" xfId="5074"/>
    <cellStyle name="Header2 22 2 3" xfId="5802"/>
    <cellStyle name="Header2 22 2 4" xfId="10896"/>
    <cellStyle name="Header2 22 2 5" xfId="13439"/>
    <cellStyle name="Header2 22 2 6" xfId="14327"/>
    <cellStyle name="Header2 22 3" xfId="5130"/>
    <cellStyle name="Header2 22 4" xfId="5357"/>
    <cellStyle name="Header2 22 5" xfId="10895"/>
    <cellStyle name="Header2 22 6" xfId="13242"/>
    <cellStyle name="Header2 22 7" xfId="14326"/>
    <cellStyle name="Header2 23" xfId="1480"/>
    <cellStyle name="Header2 23 2" xfId="1963"/>
    <cellStyle name="Header2 23 2 2" xfId="5032"/>
    <cellStyle name="Header2 23 2 3" xfId="5803"/>
    <cellStyle name="Header2 23 2 4" xfId="10898"/>
    <cellStyle name="Header2 23 2 5" xfId="13240"/>
    <cellStyle name="Header2 23 2 6" xfId="14329"/>
    <cellStyle name="Header2 23 3" xfId="5088"/>
    <cellStyle name="Header2 23 4" xfId="5358"/>
    <cellStyle name="Header2 23 5" xfId="10897"/>
    <cellStyle name="Header2 23 6" xfId="13241"/>
    <cellStyle name="Header2 23 7" xfId="14328"/>
    <cellStyle name="Header2 24" xfId="1481"/>
    <cellStyle name="Header2 24 2" xfId="1964"/>
    <cellStyle name="Header2 24 2 2" xfId="5073"/>
    <cellStyle name="Header2 24 2 3" xfId="5804"/>
    <cellStyle name="Header2 24 2 4" xfId="10900"/>
    <cellStyle name="Header2 24 2 5" xfId="13238"/>
    <cellStyle name="Header2 24 2 6" xfId="14331"/>
    <cellStyle name="Header2 24 3" xfId="5046"/>
    <cellStyle name="Header2 24 4" xfId="5359"/>
    <cellStyle name="Header2 24 5" xfId="10899"/>
    <cellStyle name="Header2 24 6" xfId="13239"/>
    <cellStyle name="Header2 24 7" xfId="14330"/>
    <cellStyle name="Header2 25" xfId="1482"/>
    <cellStyle name="Header2 25 2" xfId="1965"/>
    <cellStyle name="Header2 25 2 2" xfId="5031"/>
    <cellStyle name="Header2 25 2 3" xfId="5805"/>
    <cellStyle name="Header2 25 2 4" xfId="10902"/>
    <cellStyle name="Header2 25 2 5" xfId="13236"/>
    <cellStyle name="Header2 25 2 6" xfId="14333"/>
    <cellStyle name="Header2 25 3" xfId="5121"/>
    <cellStyle name="Header2 25 4" xfId="5360"/>
    <cellStyle name="Header2 25 5" xfId="10901"/>
    <cellStyle name="Header2 25 6" xfId="13237"/>
    <cellStyle name="Header2 25 7" xfId="14332"/>
    <cellStyle name="Header2 26" xfId="1483"/>
    <cellStyle name="Header2 26 2" xfId="1966"/>
    <cellStyle name="Header2 26 2 2" xfId="5072"/>
    <cellStyle name="Header2 26 2 3" xfId="5806"/>
    <cellStyle name="Header2 26 2 4" xfId="10904"/>
    <cellStyle name="Header2 26 2 5" xfId="13234"/>
    <cellStyle name="Header2 26 2 6" xfId="14335"/>
    <cellStyle name="Header2 26 3" xfId="5140"/>
    <cellStyle name="Header2 26 4" xfId="5361"/>
    <cellStyle name="Header2 26 5" xfId="10903"/>
    <cellStyle name="Header2 26 6" xfId="13235"/>
    <cellStyle name="Header2 26 7" xfId="14334"/>
    <cellStyle name="Header2 27" xfId="1484"/>
    <cellStyle name="Header2 27 2" xfId="1967"/>
    <cellStyle name="Header2 27 2 2" xfId="5030"/>
    <cellStyle name="Header2 27 2 3" xfId="5807"/>
    <cellStyle name="Header2 27 2 4" xfId="10906"/>
    <cellStyle name="Header2 27 2 5" xfId="13233"/>
    <cellStyle name="Header2 27 2 6" xfId="14337"/>
    <cellStyle name="Header2 27 3" xfId="5087"/>
    <cellStyle name="Header2 27 4" xfId="5362"/>
    <cellStyle name="Header2 27 5" xfId="10905"/>
    <cellStyle name="Header2 27 6" xfId="10509"/>
    <cellStyle name="Header2 27 7" xfId="14336"/>
    <cellStyle name="Header2 28" xfId="1485"/>
    <cellStyle name="Header2 28 2" xfId="1968"/>
    <cellStyle name="Header2 28 2 2" xfId="5071"/>
    <cellStyle name="Header2 28 2 3" xfId="5808"/>
    <cellStyle name="Header2 28 2 4" xfId="10908"/>
    <cellStyle name="Header2 28 2 5" xfId="13231"/>
    <cellStyle name="Header2 28 2 6" xfId="14339"/>
    <cellStyle name="Header2 28 3" xfId="5045"/>
    <cellStyle name="Header2 28 4" xfId="5363"/>
    <cellStyle name="Header2 28 5" xfId="10907"/>
    <cellStyle name="Header2 28 6" xfId="13232"/>
    <cellStyle name="Header2 28 7" xfId="14338"/>
    <cellStyle name="Header2 29" xfId="1486"/>
    <cellStyle name="Header2 29 2" xfId="1969"/>
    <cellStyle name="Header2 29 2 2" xfId="5029"/>
    <cellStyle name="Header2 29 2 3" xfId="5809"/>
    <cellStyle name="Header2 29 2 4" xfId="10910"/>
    <cellStyle name="Header2 29 2 5" xfId="13229"/>
    <cellStyle name="Header2 29 2 6" xfId="14341"/>
    <cellStyle name="Header2 29 3" xfId="5109"/>
    <cellStyle name="Header2 29 4" xfId="5364"/>
    <cellStyle name="Header2 29 5" xfId="10909"/>
    <cellStyle name="Header2 29 6" xfId="13230"/>
    <cellStyle name="Header2 29 7" xfId="14340"/>
    <cellStyle name="Header2 3" xfId="1487"/>
    <cellStyle name="Header2 3 10" xfId="10911"/>
    <cellStyle name="Header2 3 11" xfId="13228"/>
    <cellStyle name="Header2 3 12" xfId="14342"/>
    <cellStyle name="Header2 3 2" xfId="1970"/>
    <cellStyle name="Header2 3 2 10" xfId="14343"/>
    <cellStyle name="Header2 3 2 2" xfId="3188"/>
    <cellStyle name="Header2 3 2 2 2" xfId="3780"/>
    <cellStyle name="Header2 3 2 2 2 2" xfId="4017"/>
    <cellStyle name="Header2 3 2 2 2 2 2" xfId="5146"/>
    <cellStyle name="Header2 3 2 2 2 2 3" xfId="7143"/>
    <cellStyle name="Header2 3 2 2 2 2 4" xfId="10915"/>
    <cellStyle name="Header2 3 2 2 2 2 5" xfId="13224"/>
    <cellStyle name="Header2 3 2 2 2 2 6" xfId="14346"/>
    <cellStyle name="Header2 3 2 2 2 3" xfId="5131"/>
    <cellStyle name="Header2 3 2 2 2 4" xfId="6931"/>
    <cellStyle name="Header2 3 2 2 2 5" xfId="10914"/>
    <cellStyle name="Header2 3 2 2 2 6" xfId="13225"/>
    <cellStyle name="Header2 3 2 2 2 7" xfId="14345"/>
    <cellStyle name="Header2 3 2 2 3" xfId="4028"/>
    <cellStyle name="Header2 3 2 2 3 2" xfId="5005"/>
    <cellStyle name="Header2 3 2 2 3 3" xfId="7154"/>
    <cellStyle name="Header2 3 2 2 3 4" xfId="10916"/>
    <cellStyle name="Header2 3 2 2 3 5" xfId="13223"/>
    <cellStyle name="Header2 3 2 2 3 6" xfId="14347"/>
    <cellStyle name="Header2 3 2 2 4" xfId="5134"/>
    <cellStyle name="Header2 3 2 2 5" xfId="6734"/>
    <cellStyle name="Header2 3 2 2 6" xfId="10913"/>
    <cellStyle name="Header2 3 2 2 7" xfId="13226"/>
    <cellStyle name="Header2 3 2 2 8" xfId="14344"/>
    <cellStyle name="Header2 3 2 3" xfId="3295"/>
    <cellStyle name="Header2 3 2 3 2" xfId="3781"/>
    <cellStyle name="Header2 3 2 3 2 2" xfId="4018"/>
    <cellStyle name="Header2 3 2 3 2 2 2" xfId="5113"/>
    <cellStyle name="Header2 3 2 3 2 2 3" xfId="7144"/>
    <cellStyle name="Header2 3 2 3 2 2 4" xfId="10919"/>
    <cellStyle name="Header2 3 2 3 2 2 5" xfId="13220"/>
    <cellStyle name="Header2 3 2 3 2 2 6" xfId="14350"/>
    <cellStyle name="Header2 3 2 3 2 3" xfId="1313"/>
    <cellStyle name="Header2 3 2 3 2 4" xfId="6932"/>
    <cellStyle name="Header2 3 2 3 2 5" xfId="10918"/>
    <cellStyle name="Header2 3 2 3 2 6" xfId="13221"/>
    <cellStyle name="Header2 3 2 3 2 7" xfId="14349"/>
    <cellStyle name="Header2 3 2 3 3" xfId="3978"/>
    <cellStyle name="Header2 3 2 3 3 2" xfId="5115"/>
    <cellStyle name="Header2 3 2 3 3 3" xfId="7103"/>
    <cellStyle name="Header2 3 2 3 3 4" xfId="10920"/>
    <cellStyle name="Header2 3 2 3 3 5" xfId="13219"/>
    <cellStyle name="Header2 3 2 3 3 6" xfId="14351"/>
    <cellStyle name="Header2 3 2 3 4" xfId="3983"/>
    <cellStyle name="Header2 3 2 3 4 2" xfId="5122"/>
    <cellStyle name="Header2 3 2 3 4 3" xfId="7108"/>
    <cellStyle name="Header2 3 2 3 4 4" xfId="10921"/>
    <cellStyle name="Header2 3 2 3 4 5" xfId="13218"/>
    <cellStyle name="Header2 3 2 3 4 6" xfId="14352"/>
    <cellStyle name="Header2 3 2 3 5" xfId="1312"/>
    <cellStyle name="Header2 3 2 3 6" xfId="6838"/>
    <cellStyle name="Header2 3 2 3 7" xfId="10917"/>
    <cellStyle name="Header2 3 2 3 8" xfId="13222"/>
    <cellStyle name="Header2 3 2 3 9" xfId="14348"/>
    <cellStyle name="Header2 3 2 4" xfId="3177"/>
    <cellStyle name="Header2 3 2 4 2" xfId="3923"/>
    <cellStyle name="Header2 3 2 4 2 2" xfId="5011"/>
    <cellStyle name="Header2 3 2 4 2 3" xfId="7050"/>
    <cellStyle name="Header2 3 2 4 2 4" xfId="10923"/>
    <cellStyle name="Header2 3 2 4 2 5" xfId="13216"/>
    <cellStyle name="Header2 3 2 4 2 6" xfId="14354"/>
    <cellStyle name="Header2 3 2 4 3" xfId="5136"/>
    <cellStyle name="Header2 3 2 4 4" xfId="6724"/>
    <cellStyle name="Header2 3 2 4 5" xfId="10922"/>
    <cellStyle name="Header2 3 2 4 6" xfId="13217"/>
    <cellStyle name="Header2 3 2 4 7" xfId="14353"/>
    <cellStyle name="Header2 3 2 5" xfId="2969"/>
    <cellStyle name="Header2 3 2 5 2" xfId="5023"/>
    <cellStyle name="Header2 3 2 5 3" xfId="6661"/>
    <cellStyle name="Header2 3 2 5 4" xfId="10924"/>
    <cellStyle name="Header2 3 2 5 5" xfId="13215"/>
    <cellStyle name="Header2 3 2 5 6" xfId="14355"/>
    <cellStyle name="Header2 3 2 6" xfId="5070"/>
    <cellStyle name="Header2 3 2 7" xfId="5810"/>
    <cellStyle name="Header2 3 2 8" xfId="10912"/>
    <cellStyle name="Header2 3 2 9" xfId="13227"/>
    <cellStyle name="Header2 3 3" xfId="3082"/>
    <cellStyle name="Header2 3 3 10" xfId="14356"/>
    <cellStyle name="Header2 3 3 2" xfId="3189"/>
    <cellStyle name="Header2 3 3 2 2" xfId="3782"/>
    <cellStyle name="Header2 3 3 2 2 2" xfId="4019"/>
    <cellStyle name="Header2 3 3 2 2 2 2" xfId="5144"/>
    <cellStyle name="Header2 3 3 2 2 2 3" xfId="7145"/>
    <cellStyle name="Header2 3 3 2 2 2 4" xfId="10928"/>
    <cellStyle name="Header2 3 3 2 2 2 5" xfId="13211"/>
    <cellStyle name="Header2 3 3 2 2 2 6" xfId="14359"/>
    <cellStyle name="Header2 3 3 2 2 3" xfId="1314"/>
    <cellStyle name="Header2 3 3 2 2 4" xfId="6933"/>
    <cellStyle name="Header2 3 3 2 2 5" xfId="10927"/>
    <cellStyle name="Header2 3 3 2 2 6" xfId="13212"/>
    <cellStyle name="Header2 3 3 2 2 7" xfId="14358"/>
    <cellStyle name="Header2 3 3 2 3" xfId="3885"/>
    <cellStyle name="Header2 3 3 2 3 2" xfId="5062"/>
    <cellStyle name="Header2 3 3 2 3 3" xfId="7012"/>
    <cellStyle name="Header2 3 3 2 3 4" xfId="10929"/>
    <cellStyle name="Header2 3 3 2 3 5" xfId="13210"/>
    <cellStyle name="Header2 3 3 2 3 6" xfId="14360"/>
    <cellStyle name="Header2 3 3 2 4" xfId="5118"/>
    <cellStyle name="Header2 3 3 2 5" xfId="6735"/>
    <cellStyle name="Header2 3 3 2 6" xfId="10926"/>
    <cellStyle name="Header2 3 3 2 7" xfId="13213"/>
    <cellStyle name="Header2 3 3 2 8" xfId="14357"/>
    <cellStyle name="Header2 3 3 3" xfId="3178"/>
    <cellStyle name="Header2 3 3 3 2" xfId="3924"/>
    <cellStyle name="Header2 3 3 3 2 2" xfId="5058"/>
    <cellStyle name="Header2 3 3 3 2 3" xfId="7051"/>
    <cellStyle name="Header2 3 3 3 2 4" xfId="10931"/>
    <cellStyle name="Header2 3 3 3 2 5" xfId="13208"/>
    <cellStyle name="Header2 3 3 3 2 6" xfId="14362"/>
    <cellStyle name="Header2 3 3 3 3" xfId="5120"/>
    <cellStyle name="Header2 3 3 3 4" xfId="6725"/>
    <cellStyle name="Header2 3 3 3 5" xfId="10930"/>
    <cellStyle name="Header2 3 3 3 6" xfId="13209"/>
    <cellStyle name="Header2 3 3 3 7" xfId="14361"/>
    <cellStyle name="Header2 3 3 4" xfId="3910"/>
    <cellStyle name="Header2 3 3 4 2" xfId="5061"/>
    <cellStyle name="Header2 3 3 4 3" xfId="7037"/>
    <cellStyle name="Header2 3 3 4 4" xfId="10932"/>
    <cellStyle name="Header2 3 3 4 5" xfId="13207"/>
    <cellStyle name="Header2 3 3 4 6" xfId="14363"/>
    <cellStyle name="Header2 3 3 5" xfId="3917"/>
    <cellStyle name="Header2 3 3 5 2" xfId="5014"/>
    <cellStyle name="Header2 3 3 5 3" xfId="7044"/>
    <cellStyle name="Header2 3 3 5 4" xfId="10933"/>
    <cellStyle name="Header2 3 3 5 5" xfId="13206"/>
    <cellStyle name="Header2 3 3 5 6" xfId="14364"/>
    <cellStyle name="Header2 3 3 6" xfId="5138"/>
    <cellStyle name="Header2 3 3 7" xfId="6681"/>
    <cellStyle name="Header2 3 3 8" xfId="10925"/>
    <cellStyle name="Header2 3 3 9" xfId="13214"/>
    <cellStyle name="Header2 3 4" xfId="3007"/>
    <cellStyle name="Header2 3 4 2" xfId="3294"/>
    <cellStyle name="Header2 3 4 2 2" xfId="3783"/>
    <cellStyle name="Header2 3 4 2 2 2" xfId="4020"/>
    <cellStyle name="Header2 3 4 2 2 2 2" xfId="5151"/>
    <cellStyle name="Header2 3 4 2 2 2 3" xfId="7146"/>
    <cellStyle name="Header2 3 4 2 2 2 4" xfId="10937"/>
    <cellStyle name="Header2 3 4 2 2 2 5" xfId="13201"/>
    <cellStyle name="Header2 3 4 2 2 2 6" xfId="14368"/>
    <cellStyle name="Header2 3 4 2 2 3" xfId="5191"/>
    <cellStyle name="Header2 3 4 2 2 4" xfId="6934"/>
    <cellStyle name="Header2 3 4 2 2 5" xfId="10936"/>
    <cellStyle name="Header2 3 4 2 2 6" xfId="13202"/>
    <cellStyle name="Header2 3 4 2 2 7" xfId="14367"/>
    <cellStyle name="Header2 3 4 2 3" xfId="3977"/>
    <cellStyle name="Header2 3 4 2 3 2" xfId="5148"/>
    <cellStyle name="Header2 3 4 2 3 3" xfId="7102"/>
    <cellStyle name="Header2 3 4 2 3 4" xfId="10938"/>
    <cellStyle name="Header2 3 4 2 3 5" xfId="13200"/>
    <cellStyle name="Header2 3 4 2 3 6" xfId="14369"/>
    <cellStyle name="Header2 3 4 2 4" xfId="3992"/>
    <cellStyle name="Header2 3 4 2 4 2" xfId="5108"/>
    <cellStyle name="Header2 3 4 2 4 3" xfId="7118"/>
    <cellStyle name="Header2 3 4 2 4 4" xfId="10939"/>
    <cellStyle name="Header2 3 4 2 4 5" xfId="13199"/>
    <cellStyle name="Header2 3 4 2 4 6" xfId="14370"/>
    <cellStyle name="Header2 3 4 2 5" xfId="5094"/>
    <cellStyle name="Header2 3 4 2 6" xfId="6837"/>
    <cellStyle name="Header2 3 4 2 7" xfId="10935"/>
    <cellStyle name="Header2 3 4 2 8" xfId="13203"/>
    <cellStyle name="Header2 3 4 2 9" xfId="14366"/>
    <cellStyle name="Header2 3 4 3" xfId="3644"/>
    <cellStyle name="Header2 3 4 3 2" xfId="4004"/>
    <cellStyle name="Header2 3 4 3 2 2" xfId="5055"/>
    <cellStyle name="Header2 3 4 3 2 3" xfId="7130"/>
    <cellStyle name="Header2 3 4 3 2 4" xfId="10941"/>
    <cellStyle name="Header2 3 4 3 2 5" xfId="13197"/>
    <cellStyle name="Header2 3 4 3 2 6" xfId="14372"/>
    <cellStyle name="Header2 3 4 3 3" xfId="5211"/>
    <cellStyle name="Header2 3 4 3 4" xfId="6856"/>
    <cellStyle name="Header2 3 4 3 5" xfId="10940"/>
    <cellStyle name="Header2 3 4 3 6" xfId="13198"/>
    <cellStyle name="Header2 3 4 3 7" xfId="14371"/>
    <cellStyle name="Header2 3 4 4" xfId="5103"/>
    <cellStyle name="Header2 3 4 5" xfId="6665"/>
    <cellStyle name="Header2 3 4 6" xfId="10934"/>
    <cellStyle name="Header2 3 4 7" xfId="13205"/>
    <cellStyle name="Header2 3 4 8" xfId="14365"/>
    <cellStyle name="Header2 3 5" xfId="3176"/>
    <cellStyle name="Header2 3 5 2" xfId="3922"/>
    <cellStyle name="Header2 3 5 2 2" xfId="5059"/>
    <cellStyle name="Header2 3 5 2 3" xfId="7049"/>
    <cellStyle name="Header2 3 5 2 4" xfId="10943"/>
    <cellStyle name="Header2 3 5 2 5" xfId="13195"/>
    <cellStyle name="Header2 3 5 2 6" xfId="14374"/>
    <cellStyle name="Header2 3 5 3" xfId="5129"/>
    <cellStyle name="Header2 3 5 4" xfId="6723"/>
    <cellStyle name="Header2 3 5 5" xfId="10942"/>
    <cellStyle name="Header2 3 5 6" xfId="13196"/>
    <cellStyle name="Header2 3 5 7" xfId="14373"/>
    <cellStyle name="Header2 3 6" xfId="2818"/>
    <cellStyle name="Header2 3 6 2" xfId="1310"/>
    <cellStyle name="Header2 3 6 3" xfId="6510"/>
    <cellStyle name="Header2 3 6 4" xfId="10944"/>
    <cellStyle name="Header2 3 6 5" xfId="13194"/>
    <cellStyle name="Header2 3 6 6" xfId="14375"/>
    <cellStyle name="Header2 3 7" xfId="2562"/>
    <cellStyle name="Header2 3 7 2" xfId="1301"/>
    <cellStyle name="Header2 3 7 3" xfId="6287"/>
    <cellStyle name="Header2 3 7 4" xfId="10945"/>
    <cellStyle name="Header2 3 7 5" xfId="13193"/>
    <cellStyle name="Header2 3 7 6" xfId="14376"/>
    <cellStyle name="Header2 3 8" xfId="4500"/>
    <cellStyle name="Header2 3 8 2" xfId="10432"/>
    <cellStyle name="Header2 3 9" xfId="5365"/>
    <cellStyle name="Header2 30" xfId="1488"/>
    <cellStyle name="Header2 30 2" xfId="1971"/>
    <cellStyle name="Header2 30 2 2" xfId="5028"/>
    <cellStyle name="Header2 30 2 3" xfId="5811"/>
    <cellStyle name="Header2 30 2 4" xfId="10947"/>
    <cellStyle name="Header2 30 2 5" xfId="13191"/>
    <cellStyle name="Header2 30 2 6" xfId="14378"/>
    <cellStyle name="Header2 30 3" xfId="5086"/>
    <cellStyle name="Header2 30 4" xfId="5366"/>
    <cellStyle name="Header2 30 5" xfId="10946"/>
    <cellStyle name="Header2 30 6" xfId="13192"/>
    <cellStyle name="Header2 30 7" xfId="14377"/>
    <cellStyle name="Header2 31" xfId="1489"/>
    <cellStyle name="Header2 31 2" xfId="1972"/>
    <cellStyle name="Header2 31 2 2" xfId="5069"/>
    <cellStyle name="Header2 31 2 3" xfId="5812"/>
    <cellStyle name="Header2 31 2 4" xfId="10949"/>
    <cellStyle name="Header2 31 2 5" xfId="13189"/>
    <cellStyle name="Header2 31 2 6" xfId="14380"/>
    <cellStyle name="Header2 31 3" xfId="5044"/>
    <cellStyle name="Header2 31 4" xfId="5367"/>
    <cellStyle name="Header2 31 5" xfId="10948"/>
    <cellStyle name="Header2 31 6" xfId="13190"/>
    <cellStyle name="Header2 31 7" xfId="14379"/>
    <cellStyle name="Header2 32" xfId="1490"/>
    <cellStyle name="Header2 32 2" xfId="1973"/>
    <cellStyle name="Header2 32 2 2" xfId="5027"/>
    <cellStyle name="Header2 32 2 3" xfId="5813"/>
    <cellStyle name="Header2 32 2 4" xfId="10951"/>
    <cellStyle name="Header2 32 2 5" xfId="13428"/>
    <cellStyle name="Header2 32 2 6" xfId="14382"/>
    <cellStyle name="Header2 32 3" xfId="5085"/>
    <cellStyle name="Header2 32 4" xfId="5368"/>
    <cellStyle name="Header2 32 5" xfId="10950"/>
    <cellStyle name="Header2 32 6" xfId="13188"/>
    <cellStyle name="Header2 32 7" xfId="14381"/>
    <cellStyle name="Header2 33" xfId="1491"/>
    <cellStyle name="Header2 33 2" xfId="1974"/>
    <cellStyle name="Header2 33 2 2" xfId="5004"/>
    <cellStyle name="Header2 33 2 3" xfId="5814"/>
    <cellStyle name="Header2 33 2 4" xfId="10953"/>
    <cellStyle name="Header2 33 2 5" xfId="13186"/>
    <cellStyle name="Header2 33 2 6" xfId="14384"/>
    <cellStyle name="Header2 33 3" xfId="5043"/>
    <cellStyle name="Header2 33 4" xfId="5369"/>
    <cellStyle name="Header2 33 5" xfId="10952"/>
    <cellStyle name="Header2 33 6" xfId="13187"/>
    <cellStyle name="Header2 33 7" xfId="14383"/>
    <cellStyle name="Header2 34" xfId="1492"/>
    <cellStyle name="Header2 34 2" xfId="1975"/>
    <cellStyle name="Header2 34 2 2" xfId="5188"/>
    <cellStyle name="Header2 34 2 3" xfId="5815"/>
    <cellStyle name="Header2 34 2 4" xfId="10955"/>
    <cellStyle name="Header2 34 2 5" xfId="13184"/>
    <cellStyle name="Header2 34 2 6" xfId="14386"/>
    <cellStyle name="Header2 34 3" xfId="5084"/>
    <cellStyle name="Header2 34 4" xfId="5370"/>
    <cellStyle name="Header2 34 5" xfId="10954"/>
    <cellStyle name="Header2 34 6" xfId="13185"/>
    <cellStyle name="Header2 34 7" xfId="14385"/>
    <cellStyle name="Header2 35" xfId="2506"/>
    <cellStyle name="Header2 35 2" xfId="5107"/>
    <cellStyle name="Header2 35 3" xfId="6238"/>
    <cellStyle name="Header2 35 4" xfId="10956"/>
    <cellStyle name="Header2 35 5" xfId="13183"/>
    <cellStyle name="Header2 35 6" xfId="14387"/>
    <cellStyle name="Header2 36" xfId="2524"/>
    <cellStyle name="Header2 36 2" xfId="5098"/>
    <cellStyle name="Header2 36 3" xfId="6251"/>
    <cellStyle name="Header2 36 4" xfId="10957"/>
    <cellStyle name="Header2 36 5" xfId="13182"/>
    <cellStyle name="Header2 36 6" xfId="14388"/>
    <cellStyle name="Header2 37" xfId="4979"/>
    <cellStyle name="Header2 37 2" xfId="5235"/>
    <cellStyle name="Header2 37 3" xfId="7252"/>
    <cellStyle name="Header2 37 4" xfId="10467"/>
    <cellStyle name="Header2 38" xfId="10846"/>
    <cellStyle name="Header2 39" xfId="13289"/>
    <cellStyle name="Header2 4" xfId="1493"/>
    <cellStyle name="Header2 4 10" xfId="13181"/>
    <cellStyle name="Header2 4 11" xfId="14389"/>
    <cellStyle name="Header2 4 2" xfId="1976"/>
    <cellStyle name="Header2 4 2 10" xfId="13180"/>
    <cellStyle name="Header2 4 2 11" xfId="14390"/>
    <cellStyle name="Header2 4 2 2" xfId="3191"/>
    <cellStyle name="Header2 4 2 2 2" xfId="3784"/>
    <cellStyle name="Header2 4 2 2 2 2" xfId="4021"/>
    <cellStyle name="Header2 4 2 2 2 2 2" xfId="5132"/>
    <cellStyle name="Header2 4 2 2 2 2 3" xfId="7147"/>
    <cellStyle name="Header2 4 2 2 2 2 4" xfId="10962"/>
    <cellStyle name="Header2 4 2 2 2 2 5" xfId="13177"/>
    <cellStyle name="Header2 4 2 2 2 2 6" xfId="14393"/>
    <cellStyle name="Header2 4 2 2 2 3" xfId="1315"/>
    <cellStyle name="Header2 4 2 2 2 4" xfId="6935"/>
    <cellStyle name="Header2 4 2 2 2 5" xfId="10961"/>
    <cellStyle name="Header2 4 2 2 2 6" xfId="13178"/>
    <cellStyle name="Header2 4 2 2 2 7" xfId="14392"/>
    <cellStyle name="Header2 4 2 2 3" xfId="3908"/>
    <cellStyle name="Header2 4 2 2 3 2" xfId="5018"/>
    <cellStyle name="Header2 4 2 2 3 3" xfId="7035"/>
    <cellStyle name="Header2 4 2 2 3 4" xfId="10963"/>
    <cellStyle name="Header2 4 2 2 3 5" xfId="13176"/>
    <cellStyle name="Header2 4 2 2 3 6" xfId="14394"/>
    <cellStyle name="Header2 4 2 2 4" xfId="5021"/>
    <cellStyle name="Header2 4 2 2 5" xfId="6737"/>
    <cellStyle name="Header2 4 2 2 6" xfId="10960"/>
    <cellStyle name="Header2 4 2 2 7" xfId="13179"/>
    <cellStyle name="Header2 4 2 2 8" xfId="14391"/>
    <cellStyle name="Header2 4 2 3" xfId="3180"/>
    <cellStyle name="Header2 4 2 3 2" xfId="3926"/>
    <cellStyle name="Header2 4 2 3 2 2" xfId="5057"/>
    <cellStyle name="Header2 4 2 3 2 3" xfId="7053"/>
    <cellStyle name="Header2 4 2 3 2 4" xfId="10965"/>
    <cellStyle name="Header2 4 2 3 2 5" xfId="13174"/>
    <cellStyle name="Header2 4 2 3 2 6" xfId="14396"/>
    <cellStyle name="Header2 4 2 3 3" xfId="5064"/>
    <cellStyle name="Header2 4 2 3 4" xfId="6727"/>
    <cellStyle name="Header2 4 2 3 5" xfId="10964"/>
    <cellStyle name="Header2 4 2 3 6" xfId="13175"/>
    <cellStyle name="Header2 4 2 3 7" xfId="14395"/>
    <cellStyle name="Header2 4 2 4" xfId="3915"/>
    <cellStyle name="Header2 4 2 4 2" xfId="5015"/>
    <cellStyle name="Header2 4 2 4 3" xfId="7042"/>
    <cellStyle name="Header2 4 2 4 4" xfId="10966"/>
    <cellStyle name="Header2 4 2 4 5" xfId="13173"/>
    <cellStyle name="Header2 4 2 4 6" xfId="14397"/>
    <cellStyle name="Header2 4 2 5" xfId="3886"/>
    <cellStyle name="Header2 4 2 5 2" xfId="5019"/>
    <cellStyle name="Header2 4 2 5 3" xfId="7013"/>
    <cellStyle name="Header2 4 2 5 4" xfId="10967"/>
    <cellStyle name="Header2 4 2 5 5" xfId="13172"/>
    <cellStyle name="Header2 4 2 5 6" xfId="14398"/>
    <cellStyle name="Header2 4 2 6" xfId="3139"/>
    <cellStyle name="Header2 4 2 6 2" xfId="1311"/>
    <cellStyle name="Header2 4 2 6 3" xfId="6717"/>
    <cellStyle name="Header2 4 2 6 4" xfId="10968"/>
    <cellStyle name="Header2 4 2 6 5" xfId="13171"/>
    <cellStyle name="Header2 4 2 6 6" xfId="14399"/>
    <cellStyle name="Header2 4 2 7" xfId="5125"/>
    <cellStyle name="Header2 4 2 8" xfId="5816"/>
    <cellStyle name="Header2 4 2 9" xfId="10959"/>
    <cellStyle name="Header2 4 3" xfId="3190"/>
    <cellStyle name="Header2 4 3 2" xfId="3785"/>
    <cellStyle name="Header2 4 3 2 2" xfId="4022"/>
    <cellStyle name="Header2 4 3 2 2 2" xfId="5116"/>
    <cellStyle name="Header2 4 3 2 2 3" xfId="7148"/>
    <cellStyle name="Header2 4 3 2 2 4" xfId="10971"/>
    <cellStyle name="Header2 4 3 2 2 5" xfId="13168"/>
    <cellStyle name="Header2 4 3 2 2 6" xfId="14402"/>
    <cellStyle name="Header2 4 3 2 3" xfId="1316"/>
    <cellStyle name="Header2 4 3 2 4" xfId="6936"/>
    <cellStyle name="Header2 4 3 2 5" xfId="10970"/>
    <cellStyle name="Header2 4 3 2 6" xfId="13169"/>
    <cellStyle name="Header2 4 3 2 7" xfId="14401"/>
    <cellStyle name="Header2 4 3 3" xfId="2715"/>
    <cellStyle name="Header2 4 3 3 2" xfId="1309"/>
    <cellStyle name="Header2 4 3 3 3" xfId="6409"/>
    <cellStyle name="Header2 4 3 3 4" xfId="10972"/>
    <cellStyle name="Header2 4 3 3 5" xfId="13167"/>
    <cellStyle name="Header2 4 3 3 6" xfId="14403"/>
    <cellStyle name="Header2 4 3 4" xfId="5111"/>
    <cellStyle name="Header2 4 3 5" xfId="6736"/>
    <cellStyle name="Header2 4 3 6" xfId="10969"/>
    <cellStyle name="Header2 4 3 7" xfId="13170"/>
    <cellStyle name="Header2 4 3 8" xfId="14400"/>
    <cellStyle name="Header2 4 4" xfId="3179"/>
    <cellStyle name="Header2 4 4 2" xfId="3925"/>
    <cellStyle name="Header2 4 4 2 2" xfId="5010"/>
    <cellStyle name="Header2 4 4 2 3" xfId="7052"/>
    <cellStyle name="Header2 4 4 2 4" xfId="10974"/>
    <cellStyle name="Header2 4 4 2 5" xfId="13165"/>
    <cellStyle name="Header2 4 4 2 6" xfId="14405"/>
    <cellStyle name="Header2 4 4 3" xfId="5110"/>
    <cellStyle name="Header2 4 4 4" xfId="6726"/>
    <cellStyle name="Header2 4 4 5" xfId="10973"/>
    <cellStyle name="Header2 4 4 6" xfId="13166"/>
    <cellStyle name="Header2 4 4 7" xfId="14404"/>
    <cellStyle name="Header2 4 5" xfId="2921"/>
    <cellStyle name="Header2 4 5 2" xfId="5024"/>
    <cellStyle name="Header2 4 5 3" xfId="6613"/>
    <cellStyle name="Header2 4 5 4" xfId="10975"/>
    <cellStyle name="Header2 4 5 5" xfId="13164"/>
    <cellStyle name="Header2 4 5 6" xfId="14406"/>
    <cellStyle name="Header2 4 6" xfId="2677"/>
    <cellStyle name="Header2 4 6 2" xfId="5101"/>
    <cellStyle name="Header2 4 6 3" xfId="6371"/>
    <cellStyle name="Header2 4 6 4" xfId="10976"/>
    <cellStyle name="Header2 4 6 5" xfId="13163"/>
    <cellStyle name="Header2 4 6 6" xfId="14407"/>
    <cellStyle name="Header2 4 7" xfId="5042"/>
    <cellStyle name="Header2 4 8" xfId="5371"/>
    <cellStyle name="Header2 4 9" xfId="10958"/>
    <cellStyle name="Header2 40" xfId="14277"/>
    <cellStyle name="Header2 5" xfId="1494"/>
    <cellStyle name="Header2 5 10" xfId="10977"/>
    <cellStyle name="Header2 5 11" xfId="13162"/>
    <cellStyle name="Header2 5 12" xfId="14408"/>
    <cellStyle name="Header2 5 2" xfId="1977"/>
    <cellStyle name="Header2 5 2 10" xfId="14409"/>
    <cellStyle name="Header2 5 2 2" xfId="3192"/>
    <cellStyle name="Header2 5 2 2 2" xfId="3786"/>
    <cellStyle name="Header2 5 2 2 2 2" xfId="4023"/>
    <cellStyle name="Header2 5 2 2 2 2 2" xfId="5054"/>
    <cellStyle name="Header2 5 2 2 2 2 3" xfId="7149"/>
    <cellStyle name="Header2 5 2 2 2 2 4" xfId="10981"/>
    <cellStyle name="Header2 5 2 2 2 2 5" xfId="13158"/>
    <cellStyle name="Header2 5 2 2 2 2 6" xfId="14412"/>
    <cellStyle name="Header2 5 2 2 2 3" xfId="1317"/>
    <cellStyle name="Header2 5 2 2 2 4" xfId="6937"/>
    <cellStyle name="Header2 5 2 2 2 5" xfId="10980"/>
    <cellStyle name="Header2 5 2 2 2 6" xfId="13159"/>
    <cellStyle name="Header2 5 2 2 2 7" xfId="14411"/>
    <cellStyle name="Header2 5 2 2 3" xfId="3997"/>
    <cellStyle name="Header2 5 2 2 3 2" xfId="5152"/>
    <cellStyle name="Header2 5 2 2 3 3" xfId="7123"/>
    <cellStyle name="Header2 5 2 2 3 4" xfId="10982"/>
    <cellStyle name="Header2 5 2 2 3 5" xfId="13157"/>
    <cellStyle name="Header2 5 2 2 3 6" xfId="14413"/>
    <cellStyle name="Header2 5 2 2 4" xfId="5236"/>
    <cellStyle name="Header2 5 2 2 5" xfId="6738"/>
    <cellStyle name="Header2 5 2 2 6" xfId="10979"/>
    <cellStyle name="Header2 5 2 2 7" xfId="13160"/>
    <cellStyle name="Header2 5 2 2 8" xfId="14410"/>
    <cellStyle name="Header2 5 2 3" xfId="3293"/>
    <cellStyle name="Header2 5 2 3 2" xfId="3787"/>
    <cellStyle name="Header2 5 2 3 2 2" xfId="4024"/>
    <cellStyle name="Header2 5 2 3 2 2 2" xfId="5006"/>
    <cellStyle name="Header2 5 2 3 2 2 3" xfId="7150"/>
    <cellStyle name="Header2 5 2 3 2 2 4" xfId="10985"/>
    <cellStyle name="Header2 5 2 3 2 2 5" xfId="13154"/>
    <cellStyle name="Header2 5 2 3 2 2 6" xfId="14416"/>
    <cellStyle name="Header2 5 2 3 2 3" xfId="5193"/>
    <cellStyle name="Header2 5 2 3 2 4" xfId="6938"/>
    <cellStyle name="Header2 5 2 3 2 5" xfId="10984"/>
    <cellStyle name="Header2 5 2 3 2 6" xfId="13155"/>
    <cellStyle name="Header2 5 2 3 2 7" xfId="14415"/>
    <cellStyle name="Header2 5 2 3 3" xfId="3976"/>
    <cellStyle name="Header2 5 2 3 3 2" xfId="5114"/>
    <cellStyle name="Header2 5 2 3 3 3" xfId="7101"/>
    <cellStyle name="Header2 5 2 3 3 4" xfId="10986"/>
    <cellStyle name="Header2 5 2 3 3 5" xfId="13153"/>
    <cellStyle name="Header2 5 2 3 3 6" xfId="14417"/>
    <cellStyle name="Header2 5 2 3 4" xfId="4029"/>
    <cellStyle name="Header2 5 2 3 4 2" xfId="5052"/>
    <cellStyle name="Header2 5 2 3 4 3" xfId="7155"/>
    <cellStyle name="Header2 5 2 3 4 4" xfId="10987"/>
    <cellStyle name="Header2 5 2 3 4 5" xfId="13152"/>
    <cellStyle name="Header2 5 2 3 4 6" xfId="14418"/>
    <cellStyle name="Header2 5 2 3 5" xfId="5126"/>
    <cellStyle name="Header2 5 2 3 6" xfId="6836"/>
    <cellStyle name="Header2 5 2 3 7" xfId="10983"/>
    <cellStyle name="Header2 5 2 3 8" xfId="13156"/>
    <cellStyle name="Header2 5 2 3 9" xfId="14414"/>
    <cellStyle name="Header2 5 2 4" xfId="3182"/>
    <cellStyle name="Header2 5 2 4 2" xfId="3928"/>
    <cellStyle name="Header2 5 2 4 2 2" xfId="5056"/>
    <cellStyle name="Header2 5 2 4 2 3" xfId="7055"/>
    <cellStyle name="Header2 5 2 4 2 4" xfId="10989"/>
    <cellStyle name="Header2 5 2 4 2 5" xfId="13150"/>
    <cellStyle name="Header2 5 2 4 2 6" xfId="14420"/>
    <cellStyle name="Header2 5 2 4 3" xfId="5106"/>
    <cellStyle name="Header2 5 2 4 4" xfId="6729"/>
    <cellStyle name="Header2 5 2 4 5" xfId="10988"/>
    <cellStyle name="Header2 5 2 4 6" xfId="13151"/>
    <cellStyle name="Header2 5 2 4 7" xfId="14419"/>
    <cellStyle name="Header2 5 2 5" xfId="2970"/>
    <cellStyle name="Header2 5 2 5 2" xfId="5066"/>
    <cellStyle name="Header2 5 2 5 3" xfId="6662"/>
    <cellStyle name="Header2 5 2 5 4" xfId="10990"/>
    <cellStyle name="Header2 5 2 5 5" xfId="13149"/>
    <cellStyle name="Header2 5 2 5 6" xfId="14421"/>
    <cellStyle name="Header2 5 2 6" xfId="5150"/>
    <cellStyle name="Header2 5 2 7" xfId="5817"/>
    <cellStyle name="Header2 5 2 8" xfId="10978"/>
    <cellStyle name="Header2 5 2 9" xfId="13161"/>
    <cellStyle name="Header2 5 3" xfId="3103"/>
    <cellStyle name="Header2 5 3 10" xfId="14422"/>
    <cellStyle name="Header2 5 3 2" xfId="3193"/>
    <cellStyle name="Header2 5 3 2 2" xfId="3788"/>
    <cellStyle name="Header2 5 3 2 2 2" xfId="4025"/>
    <cellStyle name="Header2 5 3 2 2 2 2" xfId="5097"/>
    <cellStyle name="Header2 5 3 2 2 2 3" xfId="7151"/>
    <cellStyle name="Header2 5 3 2 2 2 4" xfId="10994"/>
    <cellStyle name="Header2 5 3 2 2 2 5" xfId="13146"/>
    <cellStyle name="Header2 5 3 2 2 2 6" xfId="14425"/>
    <cellStyle name="Header2 5 3 2 2 3" xfId="1318"/>
    <cellStyle name="Header2 5 3 2 2 4" xfId="6939"/>
    <cellStyle name="Header2 5 3 2 2 5" xfId="10993"/>
    <cellStyle name="Header2 5 3 2 2 6" xfId="13447"/>
    <cellStyle name="Header2 5 3 2 2 7" xfId="14424"/>
    <cellStyle name="Header2 5 3 2 3" xfId="4012"/>
    <cellStyle name="Header2 5 3 2 3 2" xfId="5133"/>
    <cellStyle name="Header2 5 3 2 3 3" xfId="7138"/>
    <cellStyle name="Header2 5 3 2 3 4" xfId="10995"/>
    <cellStyle name="Header2 5 3 2 3 5" xfId="13145"/>
    <cellStyle name="Header2 5 3 2 3 6" xfId="14426"/>
    <cellStyle name="Header2 5 3 2 4" xfId="5099"/>
    <cellStyle name="Header2 5 3 2 5" xfId="6739"/>
    <cellStyle name="Header2 5 3 2 6" xfId="10992"/>
    <cellStyle name="Header2 5 3 2 7" xfId="13147"/>
    <cellStyle name="Header2 5 3 2 8" xfId="14423"/>
    <cellStyle name="Header2 5 3 3" xfId="3183"/>
    <cellStyle name="Header2 5 3 3 2" xfId="3929"/>
    <cellStyle name="Header2 5 3 3 2 2" xfId="5008"/>
    <cellStyle name="Header2 5 3 3 2 3" xfId="7056"/>
    <cellStyle name="Header2 5 3 3 2 4" xfId="10997"/>
    <cellStyle name="Header2 5 3 3 2 5" xfId="13143"/>
    <cellStyle name="Header2 5 3 3 2 6" xfId="14428"/>
    <cellStyle name="Header2 5 3 3 3" xfId="5127"/>
    <cellStyle name="Header2 5 3 3 4" xfId="6730"/>
    <cellStyle name="Header2 5 3 3 5" xfId="10996"/>
    <cellStyle name="Header2 5 3 3 6" xfId="13144"/>
    <cellStyle name="Header2 5 3 3 7" xfId="14427"/>
    <cellStyle name="Header2 5 3 4" xfId="3913"/>
    <cellStyle name="Header2 5 3 4 2" xfId="5016"/>
    <cellStyle name="Header2 5 3 4 3" xfId="7040"/>
    <cellStyle name="Header2 5 3 4 4" xfId="10998"/>
    <cellStyle name="Header2 5 3 4 5" xfId="13142"/>
    <cellStyle name="Header2 5 3 4 6" xfId="14429"/>
    <cellStyle name="Header2 5 3 5" xfId="3879"/>
    <cellStyle name="Header2 5 3 5 2" xfId="5063"/>
    <cellStyle name="Header2 5 3 5 3" xfId="7006"/>
    <cellStyle name="Header2 5 3 5 4" xfId="10999"/>
    <cellStyle name="Header2 5 3 5 5" xfId="13427"/>
    <cellStyle name="Header2 5 3 5 6" xfId="14430"/>
    <cellStyle name="Header2 5 3 6" xfId="5065"/>
    <cellStyle name="Header2 5 3 7" xfId="6693"/>
    <cellStyle name="Header2 5 3 8" xfId="10991"/>
    <cellStyle name="Header2 5 3 9" xfId="13148"/>
    <cellStyle name="Header2 5 4" xfId="3151"/>
    <cellStyle name="Header2 5 4 2" xfId="3292"/>
    <cellStyle name="Header2 5 4 2 2" xfId="3789"/>
    <cellStyle name="Header2 5 4 2 2 2" xfId="4026"/>
    <cellStyle name="Header2 5 4 2 2 2 2" xfId="5096"/>
    <cellStyle name="Header2 5 4 2 2 2 3" xfId="7152"/>
    <cellStyle name="Header2 5 4 2 2 2 4" xfId="11003"/>
    <cellStyle name="Header2 5 4 2 2 2 5" xfId="13138"/>
    <cellStyle name="Header2 5 4 2 2 2 6" xfId="14434"/>
    <cellStyle name="Header2 5 4 2 2 3" xfId="1319"/>
    <cellStyle name="Header2 5 4 2 2 4" xfId="6940"/>
    <cellStyle name="Header2 5 4 2 2 5" xfId="11002"/>
    <cellStyle name="Header2 5 4 2 2 6" xfId="13139"/>
    <cellStyle name="Header2 5 4 2 2 7" xfId="14433"/>
    <cellStyle name="Header2 5 4 2 3" xfId="3975"/>
    <cellStyle name="Header2 5 4 2 3 2" xfId="5147"/>
    <cellStyle name="Header2 5 4 2 3 3" xfId="7100"/>
    <cellStyle name="Header2 5 4 2 3 4" xfId="11004"/>
    <cellStyle name="Header2 5 4 2 3 5" xfId="13137"/>
    <cellStyle name="Header2 5 4 2 3 6" xfId="14435"/>
    <cellStyle name="Header2 5 4 2 4" xfId="3884"/>
    <cellStyle name="Header2 5 4 2 4 2" xfId="5020"/>
    <cellStyle name="Header2 5 4 2 4 3" xfId="7011"/>
    <cellStyle name="Header2 5 4 2 4 4" xfId="11005"/>
    <cellStyle name="Header2 5 4 2 4 5" xfId="13136"/>
    <cellStyle name="Header2 5 4 2 4 6" xfId="14436"/>
    <cellStyle name="Header2 5 4 2 5" xfId="5112"/>
    <cellStyle name="Header2 5 4 2 6" xfId="6835"/>
    <cellStyle name="Header2 5 4 2 7" xfId="11001"/>
    <cellStyle name="Header2 5 4 2 8" xfId="13140"/>
    <cellStyle name="Header2 5 4 2 9" xfId="14432"/>
    <cellStyle name="Header2 5 4 3" xfId="3184"/>
    <cellStyle name="Header2 5 4 3 2" xfId="3930"/>
    <cellStyle name="Header2 5 4 3 2 2" xfId="1321"/>
    <cellStyle name="Header2 5 4 3 2 3" xfId="7057"/>
    <cellStyle name="Header2 5 4 3 2 4" xfId="11007"/>
    <cellStyle name="Header2 5 4 3 2 5" xfId="13134"/>
    <cellStyle name="Header2 5 4 3 2 6" xfId="14438"/>
    <cellStyle name="Header2 5 4 3 3" xfId="5135"/>
    <cellStyle name="Header2 5 4 3 4" xfId="6731"/>
    <cellStyle name="Header2 5 4 3 5" xfId="11006"/>
    <cellStyle name="Header2 5 4 3 6" xfId="13135"/>
    <cellStyle name="Header2 5 4 3 7" xfId="14437"/>
    <cellStyle name="Header2 5 4 4" xfId="5022"/>
    <cellStyle name="Header2 5 4 5" xfId="6719"/>
    <cellStyle name="Header2 5 4 6" xfId="11000"/>
    <cellStyle name="Header2 5 4 7" xfId="13141"/>
    <cellStyle name="Header2 5 4 8" xfId="14431"/>
    <cellStyle name="Header2 5 5" xfId="3181"/>
    <cellStyle name="Header2 5 5 2" xfId="3927"/>
    <cellStyle name="Header2 5 5 2 2" xfId="5009"/>
    <cellStyle name="Header2 5 5 2 3" xfId="7054"/>
    <cellStyle name="Header2 5 5 2 4" xfId="11009"/>
    <cellStyle name="Header2 5 5 2 5" xfId="13132"/>
    <cellStyle name="Header2 5 5 2 6" xfId="14440"/>
    <cellStyle name="Header2 5 5 3" xfId="5100"/>
    <cellStyle name="Header2 5 5 4" xfId="6728"/>
    <cellStyle name="Header2 5 5 5" xfId="11008"/>
    <cellStyle name="Header2 5 5 6" xfId="13133"/>
    <cellStyle name="Header2 5 5 7" xfId="14439"/>
    <cellStyle name="Header2 5 6" xfId="2866"/>
    <cellStyle name="Header2 5 6 2" xfId="5025"/>
    <cellStyle name="Header2 5 6 3" xfId="6558"/>
    <cellStyle name="Header2 5 6 4" xfId="11010"/>
    <cellStyle name="Header2 5 6 5" xfId="13131"/>
    <cellStyle name="Header2 5 6 6" xfId="14441"/>
    <cellStyle name="Header2 5 7" xfId="2597"/>
    <cellStyle name="Header2 5 7 2" xfId="1302"/>
    <cellStyle name="Header2 5 7 3" xfId="6322"/>
    <cellStyle name="Header2 5 7 4" xfId="11011"/>
    <cellStyle name="Header2 5 7 5" xfId="13130"/>
    <cellStyle name="Header2 5 7 6" xfId="14442"/>
    <cellStyle name="Header2 5 8" xfId="5083"/>
    <cellStyle name="Header2 5 9" xfId="5372"/>
    <cellStyle name="Header2 6" xfId="1495"/>
    <cellStyle name="Header2 6 2" xfId="1978"/>
    <cellStyle name="Header2 6 2 10" xfId="14444"/>
    <cellStyle name="Header2 6 2 2" xfId="3790"/>
    <cellStyle name="Header2 6 2 2 2" xfId="4027"/>
    <cellStyle name="Header2 6 2 2 2 2" xfId="5053"/>
    <cellStyle name="Header2 6 2 2 2 3" xfId="7153"/>
    <cellStyle name="Header2 6 2 2 2 4" xfId="11015"/>
    <cellStyle name="Header2 6 2 2 2 5" xfId="13126"/>
    <cellStyle name="Header2 6 2 2 2 6" xfId="14446"/>
    <cellStyle name="Header2 6 2 2 3" xfId="1320"/>
    <cellStyle name="Header2 6 2 2 4" xfId="6941"/>
    <cellStyle name="Header2 6 2 2 5" xfId="11014"/>
    <cellStyle name="Header2 6 2 2 6" xfId="13127"/>
    <cellStyle name="Header2 6 2 2 7" xfId="14445"/>
    <cellStyle name="Header2 6 2 3" xfId="3974"/>
    <cellStyle name="Header2 6 2 3 2" xfId="5105"/>
    <cellStyle name="Header2 6 2 3 3" xfId="7099"/>
    <cellStyle name="Header2 6 2 3 4" xfId="11016"/>
    <cellStyle name="Header2 6 2 3 5" xfId="13125"/>
    <cellStyle name="Header2 6 2 3 6" xfId="14447"/>
    <cellStyle name="Header2 6 2 4" xfId="2769"/>
    <cellStyle name="Header2 6 2 4 2" xfId="5139"/>
    <cellStyle name="Header2 6 2 4 3" xfId="6461"/>
    <cellStyle name="Header2 6 2 4 4" xfId="11017"/>
    <cellStyle name="Header2 6 2 4 5" xfId="13124"/>
    <cellStyle name="Header2 6 2 4 6" xfId="14448"/>
    <cellStyle name="Header2 6 2 5" xfId="3291"/>
    <cellStyle name="Header2 6 2 5 2" xfId="5095"/>
    <cellStyle name="Header2 6 2 5 3" xfId="6834"/>
    <cellStyle name="Header2 6 2 5 4" xfId="11018"/>
    <cellStyle name="Header2 6 2 5 5" xfId="13123"/>
    <cellStyle name="Header2 6 2 5 6" xfId="14449"/>
    <cellStyle name="Header2 6 2 6" xfId="5002"/>
    <cellStyle name="Header2 6 2 7" xfId="5818"/>
    <cellStyle name="Header2 6 2 8" xfId="11013"/>
    <cellStyle name="Header2 6 2 9" xfId="13128"/>
    <cellStyle name="Header2 6 3" xfId="3185"/>
    <cellStyle name="Header2 6 3 2" xfId="3931"/>
    <cellStyle name="Header2 6 3 2 2" xfId="1324"/>
    <cellStyle name="Header2 6 3 2 3" xfId="7058"/>
    <cellStyle name="Header2 6 3 2 4" xfId="11020"/>
    <cellStyle name="Header2 6 3 2 5" xfId="13121"/>
    <cellStyle name="Header2 6 3 2 6" xfId="14451"/>
    <cellStyle name="Header2 6 3 3" xfId="5117"/>
    <cellStyle name="Header2 6 3 4" xfId="6732"/>
    <cellStyle name="Header2 6 3 5" xfId="11019"/>
    <cellStyle name="Header2 6 3 6" xfId="13122"/>
    <cellStyle name="Header2 6 3 7" xfId="14450"/>
    <cellStyle name="Header2 6 4" xfId="3060"/>
    <cellStyle name="Header2 6 4 2" xfId="5104"/>
    <cellStyle name="Header2 6 4 3" xfId="6673"/>
    <cellStyle name="Header2 6 4 4" xfId="11021"/>
    <cellStyle name="Header2 6 4 5" xfId="13120"/>
    <cellStyle name="Header2 6 4 6" xfId="14452"/>
    <cellStyle name="Header2 6 5" xfId="5041"/>
    <cellStyle name="Header2 6 6" xfId="5373"/>
    <cellStyle name="Header2 6 7" xfId="11012"/>
    <cellStyle name="Header2 6 8" xfId="13129"/>
    <cellStyle name="Header2 6 9" xfId="14443"/>
    <cellStyle name="Header2 7" xfId="1496"/>
    <cellStyle name="Header2 7 2" xfId="1979"/>
    <cellStyle name="Header2 7 2 2" xfId="3919"/>
    <cellStyle name="Header2 7 2 2 2" xfId="5013"/>
    <cellStyle name="Header2 7 2 2 3" xfId="7046"/>
    <cellStyle name="Header2 7 2 2 4" xfId="11024"/>
    <cellStyle name="Header2 7 2 2 5" xfId="13117"/>
    <cellStyle name="Header2 7 2 2 6" xfId="14455"/>
    <cellStyle name="Header2 7 2 3" xfId="5068"/>
    <cellStyle name="Header2 7 2 4" xfId="5819"/>
    <cellStyle name="Header2 7 2 5" xfId="11023"/>
    <cellStyle name="Header2 7 2 6" xfId="13118"/>
    <cellStyle name="Header2 7 2 7" xfId="14454"/>
    <cellStyle name="Header2 7 3" xfId="3173"/>
    <cellStyle name="Header2 7 3 2" xfId="5137"/>
    <cellStyle name="Header2 7 3 3" xfId="6720"/>
    <cellStyle name="Header2 7 3 4" xfId="11025"/>
    <cellStyle name="Header2 7 3 5" xfId="13116"/>
    <cellStyle name="Header2 7 3 6" xfId="14456"/>
    <cellStyle name="Header2 7 4" xfId="5082"/>
    <cellStyle name="Header2 7 5" xfId="5374"/>
    <cellStyle name="Header2 7 6" xfId="11022"/>
    <cellStyle name="Header2 7 7" xfId="13119"/>
    <cellStyle name="Header2 7 8" xfId="14453"/>
    <cellStyle name="Header2 8" xfId="1497"/>
    <cellStyle name="Header2 8 2" xfId="1980"/>
    <cellStyle name="Header2 8 2 2" xfId="4010"/>
    <cellStyle name="Header2 8 2 2 2" xfId="5102"/>
    <cellStyle name="Header2 8 2 2 3" xfId="7136"/>
    <cellStyle name="Header2 8 2 2 4" xfId="11028"/>
    <cellStyle name="Header2 8 2 2 5" xfId="13113"/>
    <cellStyle name="Header2 8 2 2 6" xfId="14459"/>
    <cellStyle name="Header2 8 2 3" xfId="5026"/>
    <cellStyle name="Header2 8 2 4" xfId="5820"/>
    <cellStyle name="Header2 8 2 5" xfId="11027"/>
    <cellStyle name="Header2 8 2 6" xfId="13114"/>
    <cellStyle name="Header2 8 2 7" xfId="14458"/>
    <cellStyle name="Header2 8 3" xfId="3674"/>
    <cellStyle name="Header2 8 3 2" xfId="5187"/>
    <cellStyle name="Header2 8 3 3" xfId="6860"/>
    <cellStyle name="Header2 8 3 4" xfId="11029"/>
    <cellStyle name="Header2 8 3 5" xfId="13112"/>
    <cellStyle name="Header2 8 3 6" xfId="14460"/>
    <cellStyle name="Header2 8 4" xfId="5040"/>
    <cellStyle name="Header2 8 5" xfId="5375"/>
    <cellStyle name="Header2 8 6" xfId="11026"/>
    <cellStyle name="Header2 8 7" xfId="13115"/>
    <cellStyle name="Header2 8 8" xfId="14457"/>
    <cellStyle name="Header2 9" xfId="1498"/>
    <cellStyle name="Header2 9 2" xfId="1981"/>
    <cellStyle name="Header2 9 2 2" xfId="5067"/>
    <cellStyle name="Header2 9 2 3" xfId="5821"/>
    <cellStyle name="Header2 9 2 4" xfId="11031"/>
    <cellStyle name="Header2 9 2 5" xfId="13110"/>
    <cellStyle name="Header2 9 2 6" xfId="14462"/>
    <cellStyle name="Header2 9 3" xfId="5081"/>
    <cellStyle name="Header2 9 4" xfId="5376"/>
    <cellStyle name="Header2 9 5" xfId="11030"/>
    <cellStyle name="Header2 9 6" xfId="13111"/>
    <cellStyle name="Header2 9 7" xfId="14461"/>
    <cellStyle name="Heading 1" xfId="259"/>
    <cellStyle name="Heading 1 2" xfId="260"/>
    <cellStyle name="Heading 1 2 2" xfId="3427"/>
    <cellStyle name="Heading 1 3" xfId="3426"/>
    <cellStyle name="Heading 1 4" xfId="2979"/>
    <cellStyle name="Heading 2" xfId="261"/>
    <cellStyle name="Heading 2 2" xfId="262"/>
    <cellStyle name="Heading 2 2 2" xfId="3429"/>
    <cellStyle name="Heading 2 3" xfId="3428"/>
    <cellStyle name="Heading 2 4" xfId="3063"/>
    <cellStyle name="Heading 3" xfId="263"/>
    <cellStyle name="Heading 3 2" xfId="264"/>
    <cellStyle name="Heading 4" xfId="265"/>
    <cellStyle name="Heading 4 2" xfId="266"/>
    <cellStyle name="HEADING1" xfId="267"/>
    <cellStyle name="HEADING1 2" xfId="1276"/>
    <cellStyle name="HEADING1 3" xfId="4501"/>
    <cellStyle name="Heading1 3 2" xfId="4526"/>
    <cellStyle name="Heading1 4" xfId="4520"/>
    <cellStyle name="HEADING2" xfId="268"/>
    <cellStyle name="HEADING2 2" xfId="1277"/>
    <cellStyle name="HEADING2 3" xfId="4502"/>
    <cellStyle name="Heading2 3 2" xfId="4527"/>
    <cellStyle name="Heading2 4" xfId="4519"/>
    <cellStyle name="Hyperlink" xfId="3430"/>
    <cellStyle name="Input" xfId="269"/>
    <cellStyle name="Input [yellow]" xfId="270"/>
    <cellStyle name="Input [yellow] 10" xfId="1499"/>
    <cellStyle name="Input [yellow] 10 2" xfId="1982"/>
    <cellStyle name="Input [yellow] 10 2 2" xfId="11034"/>
    <cellStyle name="Input [yellow] 10 2 3" xfId="13106"/>
    <cellStyle name="Input [yellow] 10 2 4" xfId="14465"/>
    <cellStyle name="Input [yellow] 10 3" xfId="11033"/>
    <cellStyle name="Input [yellow] 10 4" xfId="13107"/>
    <cellStyle name="Input [yellow] 10 5" xfId="14464"/>
    <cellStyle name="Input [yellow] 11" xfId="1500"/>
    <cellStyle name="Input [yellow] 11 2" xfId="1983"/>
    <cellStyle name="Input [yellow] 11 2 2" xfId="11036"/>
    <cellStyle name="Input [yellow] 11 2 3" xfId="13104"/>
    <cellStyle name="Input [yellow] 11 2 4" xfId="14467"/>
    <cellStyle name="Input [yellow] 11 3" xfId="11035"/>
    <cellStyle name="Input [yellow] 11 4" xfId="13105"/>
    <cellStyle name="Input [yellow] 11 5" xfId="14466"/>
    <cellStyle name="Input [yellow] 12" xfId="1501"/>
    <cellStyle name="Input [yellow] 12 2" xfId="1984"/>
    <cellStyle name="Input [yellow] 12 2 2" xfId="11038"/>
    <cellStyle name="Input [yellow] 12 2 3" xfId="13102"/>
    <cellStyle name="Input [yellow] 12 2 4" xfId="14469"/>
    <cellStyle name="Input [yellow] 12 3" xfId="11037"/>
    <cellStyle name="Input [yellow] 12 4" xfId="13103"/>
    <cellStyle name="Input [yellow] 12 5" xfId="14468"/>
    <cellStyle name="Input [yellow] 13" xfId="1502"/>
    <cellStyle name="Input [yellow] 13 2" xfId="1985"/>
    <cellStyle name="Input [yellow] 13 2 2" xfId="11040"/>
    <cellStyle name="Input [yellow] 13 2 3" xfId="13100"/>
    <cellStyle name="Input [yellow] 13 2 4" xfId="14471"/>
    <cellStyle name="Input [yellow] 13 3" xfId="11039"/>
    <cellStyle name="Input [yellow] 13 4" xfId="13101"/>
    <cellStyle name="Input [yellow] 13 5" xfId="14470"/>
    <cellStyle name="Input [yellow] 14" xfId="1503"/>
    <cellStyle name="Input [yellow] 14 2" xfId="1986"/>
    <cellStyle name="Input [yellow] 14 2 2" xfId="11042"/>
    <cellStyle name="Input [yellow] 14 2 3" xfId="13098"/>
    <cellStyle name="Input [yellow] 14 2 4" xfId="14473"/>
    <cellStyle name="Input [yellow] 14 3" xfId="11041"/>
    <cellStyle name="Input [yellow] 14 4" xfId="13099"/>
    <cellStyle name="Input [yellow] 14 5" xfId="14472"/>
    <cellStyle name="Input [yellow] 15" xfId="1504"/>
    <cellStyle name="Input [yellow] 15 2" xfId="1987"/>
    <cellStyle name="Input [yellow] 15 2 2" xfId="11044"/>
    <cellStyle name="Input [yellow] 15 2 3" xfId="13096"/>
    <cellStyle name="Input [yellow] 15 2 4" xfId="14475"/>
    <cellStyle name="Input [yellow] 15 3" xfId="11043"/>
    <cellStyle name="Input [yellow] 15 4" xfId="13097"/>
    <cellStyle name="Input [yellow] 15 5" xfId="14474"/>
    <cellStyle name="Input [yellow] 16" xfId="1505"/>
    <cellStyle name="Input [yellow] 16 2" xfId="1988"/>
    <cellStyle name="Input [yellow] 16 2 2" xfId="11046"/>
    <cellStyle name="Input [yellow] 16 2 3" xfId="13094"/>
    <cellStyle name="Input [yellow] 16 2 4" xfId="14477"/>
    <cellStyle name="Input [yellow] 16 3" xfId="11045"/>
    <cellStyle name="Input [yellow] 16 4" xfId="13095"/>
    <cellStyle name="Input [yellow] 16 5" xfId="14476"/>
    <cellStyle name="Input [yellow] 17" xfId="1506"/>
    <cellStyle name="Input [yellow] 17 2" xfId="1989"/>
    <cellStyle name="Input [yellow] 17 2 2" xfId="11048"/>
    <cellStyle name="Input [yellow] 17 2 3" xfId="13092"/>
    <cellStyle name="Input [yellow] 17 2 4" xfId="14479"/>
    <cellStyle name="Input [yellow] 17 3" xfId="11047"/>
    <cellStyle name="Input [yellow] 17 4" xfId="13093"/>
    <cellStyle name="Input [yellow] 17 5" xfId="14478"/>
    <cellStyle name="Input [yellow] 18" xfId="1507"/>
    <cellStyle name="Input [yellow] 18 2" xfId="1990"/>
    <cellStyle name="Input [yellow] 18 2 2" xfId="11050"/>
    <cellStyle name="Input [yellow] 18 2 3" xfId="13090"/>
    <cellStyle name="Input [yellow] 18 2 4" xfId="14481"/>
    <cellStyle name="Input [yellow] 18 3" xfId="11049"/>
    <cellStyle name="Input [yellow] 18 4" xfId="13091"/>
    <cellStyle name="Input [yellow] 18 5" xfId="14480"/>
    <cellStyle name="Input [yellow] 19" xfId="1508"/>
    <cellStyle name="Input [yellow] 19 2" xfId="1991"/>
    <cellStyle name="Input [yellow] 19 2 2" xfId="11052"/>
    <cellStyle name="Input [yellow] 19 2 3" xfId="13088"/>
    <cellStyle name="Input [yellow] 19 2 4" xfId="14483"/>
    <cellStyle name="Input [yellow] 19 3" xfId="11051"/>
    <cellStyle name="Input [yellow] 19 4" xfId="13089"/>
    <cellStyle name="Input [yellow] 19 5" xfId="14482"/>
    <cellStyle name="Input [yellow] 2" xfId="271"/>
    <cellStyle name="Input [yellow] 2 2" xfId="1509"/>
    <cellStyle name="Input [yellow] 2 2 2" xfId="3642"/>
    <cellStyle name="Input [yellow] 2 2 2 2" xfId="11054"/>
    <cellStyle name="Input [yellow] 2 2 2 3" xfId="13085"/>
    <cellStyle name="Input [yellow] 2 2 2 4" xfId="14485"/>
    <cellStyle name="Input [yellow] 2 2 3" xfId="3987"/>
    <cellStyle name="Input [yellow] 2 2 3 2" xfId="11055"/>
    <cellStyle name="Input [yellow] 2 2 3 3" xfId="13084"/>
    <cellStyle name="Input [yellow] 2 2 3 4" xfId="14486"/>
    <cellStyle name="Input [yellow] 2 2 4" xfId="3432"/>
    <cellStyle name="Input [yellow] 2 2 4 2" xfId="11056"/>
    <cellStyle name="Input [yellow] 2 2 4 3" xfId="13083"/>
    <cellStyle name="Input [yellow] 2 2 4 4" xfId="14487"/>
    <cellStyle name="Input [yellow] 2 2 5" xfId="4593"/>
    <cellStyle name="Input [yellow] 2 2 5 2" xfId="9889"/>
    <cellStyle name="Input [yellow] 2 2 6" xfId="11053"/>
    <cellStyle name="Input [yellow] 2 2 7" xfId="13086"/>
    <cellStyle name="Input [yellow] 2 2 8" xfId="14484"/>
    <cellStyle name="Input [yellow] 2 3" xfId="1992"/>
    <cellStyle name="Input [yellow] 2 3 2" xfId="3791"/>
    <cellStyle name="Input [yellow] 2 3 2 2" xfId="11058"/>
    <cellStyle name="Input [yellow] 2 3 2 3" xfId="13081"/>
    <cellStyle name="Input [yellow] 2 3 2 4" xfId="14489"/>
    <cellStyle name="Input [yellow] 2 3 3" xfId="3933"/>
    <cellStyle name="Input [yellow] 2 3 3 2" xfId="11059"/>
    <cellStyle name="Input [yellow] 2 3 3 3" xfId="13080"/>
    <cellStyle name="Input [yellow] 2 3 3 4" xfId="14490"/>
    <cellStyle name="Input [yellow] 2 3 4" xfId="3195"/>
    <cellStyle name="Input [yellow] 2 3 4 2" xfId="11060"/>
    <cellStyle name="Input [yellow] 2 3 4 3" xfId="13079"/>
    <cellStyle name="Input [yellow] 2 3 4 4" xfId="14491"/>
    <cellStyle name="Input [yellow] 2 3 5" xfId="4528"/>
    <cellStyle name="Input [yellow] 2 3 5 2" xfId="9862"/>
    <cellStyle name="Input [yellow] 2 3 6" xfId="4042"/>
    <cellStyle name="Input [yellow] 2 3 6 2" xfId="5157"/>
    <cellStyle name="Input [yellow] 2 3 6 3" xfId="7163"/>
    <cellStyle name="Input [yellow] 2 3 7" xfId="11057"/>
    <cellStyle name="Input [yellow] 2 3 8" xfId="13082"/>
    <cellStyle name="Input [yellow] 2 3 9" xfId="14488"/>
    <cellStyle name="Input [yellow] 2 4" xfId="3186"/>
    <cellStyle name="Input [yellow] 2 4 2" xfId="11061"/>
    <cellStyle name="Input [yellow] 2 4 3" xfId="13078"/>
    <cellStyle name="Input [yellow] 2 4 4" xfId="14492"/>
    <cellStyle name="Input [yellow] 2 5" xfId="2617"/>
    <cellStyle name="Input [yellow] 2 5 2" xfId="11062"/>
    <cellStyle name="Input [yellow] 2 5 3" xfId="13077"/>
    <cellStyle name="Input [yellow] 2 5 4" xfId="14493"/>
    <cellStyle name="Input [yellow] 2 6" xfId="4977"/>
    <cellStyle name="Input [yellow] 2 6 2" xfId="5233"/>
    <cellStyle name="Input [yellow] 2 6 3" xfId="7250"/>
    <cellStyle name="Input [yellow] 2 7" xfId="10068"/>
    <cellStyle name="Input [yellow] 2 7 2" xfId="10488"/>
    <cellStyle name="Input [yellow] 2 8" xfId="13087"/>
    <cellStyle name="Input [yellow] 2 9" xfId="16107"/>
    <cellStyle name="Input [yellow] 20" xfId="1510"/>
    <cellStyle name="Input [yellow] 20 2" xfId="1993"/>
    <cellStyle name="Input [yellow] 20 2 2" xfId="11064"/>
    <cellStyle name="Input [yellow] 20 2 3" xfId="13075"/>
    <cellStyle name="Input [yellow] 20 2 4" xfId="14495"/>
    <cellStyle name="Input [yellow] 20 3" xfId="11063"/>
    <cellStyle name="Input [yellow] 20 4" xfId="13076"/>
    <cellStyle name="Input [yellow] 20 5" xfId="14494"/>
    <cellStyle name="Input [yellow] 21" xfId="1511"/>
    <cellStyle name="Input [yellow] 21 2" xfId="1994"/>
    <cellStyle name="Input [yellow] 21 2 2" xfId="11066"/>
    <cellStyle name="Input [yellow] 21 2 3" xfId="13073"/>
    <cellStyle name="Input [yellow] 21 2 4" xfId="14497"/>
    <cellStyle name="Input [yellow] 21 3" xfId="11065"/>
    <cellStyle name="Input [yellow] 21 4" xfId="13074"/>
    <cellStyle name="Input [yellow] 21 5" xfId="14496"/>
    <cellStyle name="Input [yellow] 22" xfId="1512"/>
    <cellStyle name="Input [yellow] 22 2" xfId="1995"/>
    <cellStyle name="Input [yellow] 22 2 2" xfId="11068"/>
    <cellStyle name="Input [yellow] 22 2 3" xfId="13425"/>
    <cellStyle name="Input [yellow] 22 2 4" xfId="14499"/>
    <cellStyle name="Input [yellow] 22 3" xfId="11067"/>
    <cellStyle name="Input [yellow] 22 4" xfId="13426"/>
    <cellStyle name="Input [yellow] 22 5" xfId="14498"/>
    <cellStyle name="Input [yellow] 23" xfId="1513"/>
    <cellStyle name="Input [yellow] 23 2" xfId="1996"/>
    <cellStyle name="Input [yellow] 23 2 2" xfId="11070"/>
    <cellStyle name="Input [yellow] 23 2 3" xfId="13071"/>
    <cellStyle name="Input [yellow] 23 2 4" xfId="14501"/>
    <cellStyle name="Input [yellow] 23 3" xfId="11069"/>
    <cellStyle name="Input [yellow] 23 4" xfId="13072"/>
    <cellStyle name="Input [yellow] 23 5" xfId="14500"/>
    <cellStyle name="Input [yellow] 24" xfId="1514"/>
    <cellStyle name="Input [yellow] 24 2" xfId="1997"/>
    <cellStyle name="Input [yellow] 24 2 2" xfId="11072"/>
    <cellStyle name="Input [yellow] 24 2 3" xfId="13069"/>
    <cellStyle name="Input [yellow] 24 2 4" xfId="14503"/>
    <cellStyle name="Input [yellow] 24 3" xfId="11071"/>
    <cellStyle name="Input [yellow] 24 4" xfId="13070"/>
    <cellStyle name="Input [yellow] 24 5" xfId="14502"/>
    <cellStyle name="Input [yellow] 25" xfId="1515"/>
    <cellStyle name="Input [yellow] 25 2" xfId="1998"/>
    <cellStyle name="Input [yellow] 25 2 2" xfId="11074"/>
    <cellStyle name="Input [yellow] 25 2 3" xfId="13067"/>
    <cellStyle name="Input [yellow] 25 2 4" xfId="14505"/>
    <cellStyle name="Input [yellow] 25 3" xfId="11073"/>
    <cellStyle name="Input [yellow] 25 4" xfId="13068"/>
    <cellStyle name="Input [yellow] 25 5" xfId="14504"/>
    <cellStyle name="Input [yellow] 26" xfId="1516"/>
    <cellStyle name="Input [yellow] 26 2" xfId="1999"/>
    <cellStyle name="Input [yellow] 26 2 2" xfId="11076"/>
    <cellStyle name="Input [yellow] 26 2 3" xfId="13065"/>
    <cellStyle name="Input [yellow] 26 2 4" xfId="14507"/>
    <cellStyle name="Input [yellow] 26 3" xfId="11075"/>
    <cellStyle name="Input [yellow] 26 4" xfId="13066"/>
    <cellStyle name="Input [yellow] 26 5" xfId="14506"/>
    <cellStyle name="Input [yellow] 27" xfId="1517"/>
    <cellStyle name="Input [yellow] 27 2" xfId="2000"/>
    <cellStyle name="Input [yellow] 27 2 2" xfId="11078"/>
    <cellStyle name="Input [yellow] 27 2 3" xfId="13063"/>
    <cellStyle name="Input [yellow] 27 2 4" xfId="14509"/>
    <cellStyle name="Input [yellow] 27 3" xfId="11077"/>
    <cellStyle name="Input [yellow] 27 4" xfId="13064"/>
    <cellStyle name="Input [yellow] 27 5" xfId="14508"/>
    <cellStyle name="Input [yellow] 28" xfId="1518"/>
    <cellStyle name="Input [yellow] 28 2" xfId="2001"/>
    <cellStyle name="Input [yellow] 28 2 2" xfId="11080"/>
    <cellStyle name="Input [yellow] 28 2 3" xfId="13061"/>
    <cellStyle name="Input [yellow] 28 2 4" xfId="14511"/>
    <cellStyle name="Input [yellow] 28 3" xfId="11079"/>
    <cellStyle name="Input [yellow] 28 4" xfId="13062"/>
    <cellStyle name="Input [yellow] 28 5" xfId="14510"/>
    <cellStyle name="Input [yellow] 29" xfId="1519"/>
    <cellStyle name="Input [yellow] 29 2" xfId="2002"/>
    <cellStyle name="Input [yellow] 29 2 2" xfId="11082"/>
    <cellStyle name="Input [yellow] 29 2 3" xfId="13059"/>
    <cellStyle name="Input [yellow] 29 2 4" xfId="14513"/>
    <cellStyle name="Input [yellow] 29 3" xfId="11081"/>
    <cellStyle name="Input [yellow] 29 4" xfId="13060"/>
    <cellStyle name="Input [yellow] 29 5" xfId="14512"/>
    <cellStyle name="Input [yellow] 3" xfId="1278"/>
    <cellStyle name="Input [yellow] 3 2" xfId="1520"/>
    <cellStyle name="Input [yellow] 3 2 2" xfId="3792"/>
    <cellStyle name="Input [yellow] 3 2 2 2" xfId="11084"/>
    <cellStyle name="Input [yellow] 3 2 2 3" xfId="13056"/>
    <cellStyle name="Input [yellow] 3 2 2 4" xfId="14515"/>
    <cellStyle name="Input [yellow] 3 2 3" xfId="4044"/>
    <cellStyle name="Input [yellow] 3 2 3 2" xfId="9763"/>
    <cellStyle name="Input [yellow] 3 2 4" xfId="11083"/>
    <cellStyle name="Input [yellow] 3 2 5" xfId="13057"/>
    <cellStyle name="Input [yellow] 3 2 6" xfId="14514"/>
    <cellStyle name="Input [yellow] 3 3" xfId="2003"/>
    <cellStyle name="Input [yellow] 3 3 2" xfId="3932"/>
    <cellStyle name="Input [yellow] 3 3 2 2" xfId="11086"/>
    <cellStyle name="Input [yellow] 3 3 2 3" xfId="13054"/>
    <cellStyle name="Input [yellow] 3 3 2 4" xfId="14517"/>
    <cellStyle name="Input [yellow] 3 3 3" xfId="11085"/>
    <cellStyle name="Input [yellow] 3 3 4" xfId="13055"/>
    <cellStyle name="Input [yellow] 3 3 5" xfId="14516"/>
    <cellStyle name="Input [yellow] 3 4" xfId="3194"/>
    <cellStyle name="Input [yellow] 3 4 2" xfId="11087"/>
    <cellStyle name="Input [yellow] 3 4 3" xfId="13053"/>
    <cellStyle name="Input [yellow] 3 4 4" xfId="14518"/>
    <cellStyle name="Input [yellow] 3 5" xfId="4078"/>
    <cellStyle name="Input [yellow] 3 5 2" xfId="5169"/>
    <cellStyle name="Input [yellow] 3 5 3" xfId="7175"/>
    <cellStyle name="Input [yellow] 3 6" xfId="4995"/>
    <cellStyle name="Input [yellow] 3 6 2" xfId="5240"/>
    <cellStyle name="Input [yellow] 3 6 3" xfId="7268"/>
    <cellStyle name="Input [yellow] 3 7" xfId="10083"/>
    <cellStyle name="Input [yellow] 3 7 2" xfId="10503"/>
    <cellStyle name="Input [yellow] 3 8" xfId="13058"/>
    <cellStyle name="Input [yellow] 30" xfId="1521"/>
    <cellStyle name="Input [yellow] 30 2" xfId="2004"/>
    <cellStyle name="Input [yellow] 30 2 2" xfId="11089"/>
    <cellStyle name="Input [yellow] 30 2 3" xfId="13051"/>
    <cellStyle name="Input [yellow] 30 2 4" xfId="14520"/>
    <cellStyle name="Input [yellow] 30 3" xfId="11088"/>
    <cellStyle name="Input [yellow] 30 4" xfId="13052"/>
    <cellStyle name="Input [yellow] 30 5" xfId="14519"/>
    <cellStyle name="Input [yellow] 31" xfId="1522"/>
    <cellStyle name="Input [yellow] 31 2" xfId="2005"/>
    <cellStyle name="Input [yellow] 31 2 2" xfId="11091"/>
    <cellStyle name="Input [yellow] 31 2 3" xfId="13049"/>
    <cellStyle name="Input [yellow] 31 2 4" xfId="14522"/>
    <cellStyle name="Input [yellow] 31 3" xfId="11090"/>
    <cellStyle name="Input [yellow] 31 4" xfId="13050"/>
    <cellStyle name="Input [yellow] 31 5" xfId="14521"/>
    <cellStyle name="Input [yellow] 32" xfId="2507"/>
    <cellStyle name="Input [yellow] 32 2" xfId="11092"/>
    <cellStyle name="Input [yellow] 32 3" xfId="13048"/>
    <cellStyle name="Input [yellow] 32 4" xfId="14523"/>
    <cellStyle name="Input [yellow] 33" xfId="2525"/>
    <cellStyle name="Input [yellow] 33 2" xfId="11093"/>
    <cellStyle name="Input [yellow] 33 3" xfId="13047"/>
    <cellStyle name="Input [yellow] 33 4" xfId="14524"/>
    <cellStyle name="Input [yellow] 34" xfId="4978"/>
    <cellStyle name="Input [yellow] 34 2" xfId="5234"/>
    <cellStyle name="Input [yellow] 34 3" xfId="7251"/>
    <cellStyle name="Input [yellow] 35" xfId="10069"/>
    <cellStyle name="Input [yellow] 35 2" xfId="10489"/>
    <cellStyle name="Input [yellow] 36" xfId="13108"/>
    <cellStyle name="Input [yellow] 37" xfId="16061"/>
    <cellStyle name="Input [yellow] 4" xfId="1523"/>
    <cellStyle name="Input [yellow] 4 2" xfId="2006"/>
    <cellStyle name="Input [yellow] 4 2 2" xfId="11095"/>
    <cellStyle name="Input [yellow] 4 2 3" xfId="13045"/>
    <cellStyle name="Input [yellow] 4 2 4" xfId="14525"/>
    <cellStyle name="Input [yellow] 4 3" xfId="3643"/>
    <cellStyle name="Input [yellow] 4 3 2" xfId="11096"/>
    <cellStyle name="Input [yellow] 4 3 3" xfId="13044"/>
    <cellStyle name="Input [yellow] 4 3 4" xfId="14526"/>
    <cellStyle name="Input [yellow] 4 4" xfId="4503"/>
    <cellStyle name="Input [yellow] 4 4 2" xfId="9849"/>
    <cellStyle name="Input [yellow] 4 5" xfId="4041"/>
    <cellStyle name="Input [yellow] 4 5 2" xfId="5156"/>
    <cellStyle name="Input [yellow] 4 5 3" xfId="7162"/>
    <cellStyle name="Input [yellow] 4 6" xfId="11094"/>
    <cellStyle name="Input [yellow] 4 7" xfId="13046"/>
    <cellStyle name="Input [yellow] 5" xfId="1524"/>
    <cellStyle name="Input [yellow] 5 2" xfId="2007"/>
    <cellStyle name="Input [yellow] 5 2 2" xfId="11098"/>
    <cellStyle name="Input [yellow] 5 2 3" xfId="13042"/>
    <cellStyle name="Input [yellow] 5 2 4" xfId="14528"/>
    <cellStyle name="Input [yellow] 5 3" xfId="3676"/>
    <cellStyle name="Input [yellow] 5 3 2" xfId="11099"/>
    <cellStyle name="Input [yellow] 5 3 3" xfId="13041"/>
    <cellStyle name="Input [yellow] 5 3 4" xfId="14529"/>
    <cellStyle name="Input [yellow] 5 4" xfId="11097"/>
    <cellStyle name="Input [yellow] 5 5" xfId="13043"/>
    <cellStyle name="Input [yellow] 5 6" xfId="14527"/>
    <cellStyle name="Input [yellow] 6" xfId="1525"/>
    <cellStyle name="Input [yellow] 6 2" xfId="2008"/>
    <cellStyle name="Input [yellow] 6 2 2" xfId="11101"/>
    <cellStyle name="Input [yellow] 6 2 3" xfId="13039"/>
    <cellStyle name="Input [yellow] 6 2 4" xfId="14531"/>
    <cellStyle name="Input [yellow] 6 3" xfId="11100"/>
    <cellStyle name="Input [yellow] 6 4" xfId="13040"/>
    <cellStyle name="Input [yellow] 6 5" xfId="14530"/>
    <cellStyle name="Input [yellow] 7" xfId="1526"/>
    <cellStyle name="Input [yellow] 7 2" xfId="2009"/>
    <cellStyle name="Input [yellow] 7 2 2" xfId="11103"/>
    <cellStyle name="Input [yellow] 7 2 3" xfId="13037"/>
    <cellStyle name="Input [yellow] 7 2 4" xfId="14533"/>
    <cellStyle name="Input [yellow] 7 3" xfId="11102"/>
    <cellStyle name="Input [yellow] 7 4" xfId="13038"/>
    <cellStyle name="Input [yellow] 7 5" xfId="14532"/>
    <cellStyle name="Input [yellow] 8" xfId="1527"/>
    <cellStyle name="Input [yellow] 8 2" xfId="2010"/>
    <cellStyle name="Input [yellow] 8 2 2" xfId="11105"/>
    <cellStyle name="Input [yellow] 8 2 3" xfId="13035"/>
    <cellStyle name="Input [yellow] 8 2 4" xfId="14535"/>
    <cellStyle name="Input [yellow] 8 3" xfId="11104"/>
    <cellStyle name="Input [yellow] 8 4" xfId="13036"/>
    <cellStyle name="Input [yellow] 8 5" xfId="14534"/>
    <cellStyle name="Input [yellow] 9" xfId="1528"/>
    <cellStyle name="Input [yellow] 9 2" xfId="2011"/>
    <cellStyle name="Input [yellow] 9 2 2" xfId="11107"/>
    <cellStyle name="Input [yellow] 9 2 3" xfId="13033"/>
    <cellStyle name="Input [yellow] 9 2 4" xfId="14537"/>
    <cellStyle name="Input [yellow] 9 3" xfId="11106"/>
    <cellStyle name="Input [yellow] 9 4" xfId="13034"/>
    <cellStyle name="Input [yellow] 9 5" xfId="14536"/>
    <cellStyle name="Input 10" xfId="4011"/>
    <cellStyle name="Input 10 2" xfId="7137"/>
    <cellStyle name="Input 10 3" xfId="9747"/>
    <cellStyle name="Input 10 4" xfId="10393"/>
    <cellStyle name="Input 10 5" xfId="11108"/>
    <cellStyle name="Input 10 6" xfId="13032"/>
    <cellStyle name="Input 10 7" xfId="14538"/>
    <cellStyle name="Input 11" xfId="3431"/>
    <cellStyle name="Input 11 2" xfId="6842"/>
    <cellStyle name="Input 11 3" xfId="9375"/>
    <cellStyle name="Input 11 4" xfId="10151"/>
    <cellStyle name="Input 11 5" xfId="11109"/>
    <cellStyle name="Input 11 6" xfId="13424"/>
    <cellStyle name="Input 11 7" xfId="14539"/>
    <cellStyle name="Input 12" xfId="4104"/>
    <cellStyle name="Input 12 2" xfId="5177"/>
    <cellStyle name="Input 12 3" xfId="7183"/>
    <cellStyle name="Input 12 4" xfId="10421"/>
    <cellStyle name="Input 13" xfId="4082"/>
    <cellStyle name="Input 13 2" xfId="5173"/>
    <cellStyle name="Input 13 3" xfId="7179"/>
    <cellStyle name="Input 13 4" xfId="10417"/>
    <cellStyle name="Input 14" xfId="4068"/>
    <cellStyle name="Input 14 2" xfId="5159"/>
    <cellStyle name="Input 14 3" xfId="7165"/>
    <cellStyle name="Input 14 4" xfId="10404"/>
    <cellStyle name="Input 15" xfId="4039"/>
    <cellStyle name="Input 15 2" xfId="5155"/>
    <cellStyle name="Input 15 3" xfId="7161"/>
    <cellStyle name="Input 15 4" xfId="10401"/>
    <cellStyle name="Input 16" xfId="4124"/>
    <cellStyle name="Input 16 2" xfId="5186"/>
    <cellStyle name="Input 16 3" xfId="7200"/>
    <cellStyle name="Input 16 4" xfId="10430"/>
    <cellStyle name="Input 17" xfId="4038"/>
    <cellStyle name="Input 17 2" xfId="5154"/>
    <cellStyle name="Input 17 3" xfId="7160"/>
    <cellStyle name="Input 17 4" xfId="10400"/>
    <cellStyle name="Input 18" xfId="4105"/>
    <cellStyle name="Input 18 2" xfId="5178"/>
    <cellStyle name="Input 18 3" xfId="7184"/>
    <cellStyle name="Input 18 4" xfId="10422"/>
    <cellStyle name="Input 19" xfId="4081"/>
    <cellStyle name="Input 19 2" xfId="5172"/>
    <cellStyle name="Input 19 3" xfId="7178"/>
    <cellStyle name="Input 19 4" xfId="10416"/>
    <cellStyle name="Input 2" xfId="272"/>
    <cellStyle name="Input 2 2" xfId="7113"/>
    <cellStyle name="Input 2 3" xfId="9728"/>
    <cellStyle name="Input 2 4" xfId="10375"/>
    <cellStyle name="Input 2 5" xfId="11110"/>
    <cellStyle name="Input 2 6" xfId="13031"/>
    <cellStyle name="Input 2 7" xfId="14540"/>
    <cellStyle name="Input 20" xfId="4106"/>
    <cellStyle name="Input 20 2" xfId="5179"/>
    <cellStyle name="Input 20 3" xfId="7185"/>
    <cellStyle name="Input 20 4" xfId="10423"/>
    <cellStyle name="Input 21" xfId="4080"/>
    <cellStyle name="Input 21 2" xfId="5171"/>
    <cellStyle name="Input 21 3" xfId="7177"/>
    <cellStyle name="Input 21 4" xfId="10415"/>
    <cellStyle name="Input 22" xfId="4108"/>
    <cellStyle name="Input 22 2" xfId="5181"/>
    <cellStyle name="Input 22 3" xfId="7187"/>
    <cellStyle name="Input 22 4" xfId="10425"/>
    <cellStyle name="Input 23" xfId="4079"/>
    <cellStyle name="Input 23 2" xfId="5170"/>
    <cellStyle name="Input 23 3" xfId="7176"/>
    <cellStyle name="Input 23 4" xfId="10414"/>
    <cellStyle name="Input 24" xfId="4067"/>
    <cellStyle name="Input 24 2" xfId="5158"/>
    <cellStyle name="Input 24 3" xfId="7164"/>
    <cellStyle name="Input 24 4" xfId="10403"/>
    <cellStyle name="Input 25" xfId="4077"/>
    <cellStyle name="Input 25 2" xfId="5168"/>
    <cellStyle name="Input 25 3" xfId="7174"/>
    <cellStyle name="Input 25 4" xfId="10413"/>
    <cellStyle name="Input 26" xfId="4206"/>
    <cellStyle name="Input 26 2" xfId="5190"/>
    <cellStyle name="Input 26 3" xfId="7205"/>
    <cellStyle name="Input 26 4" xfId="10431"/>
    <cellStyle name="Input 27" xfId="4992"/>
    <cellStyle name="Input 27 2" xfId="7265"/>
    <cellStyle name="Input 27 3" xfId="10060"/>
    <cellStyle name="Input 27 4" xfId="10480"/>
    <cellStyle name="Input 28" xfId="5000"/>
    <cellStyle name="Input 28 2" xfId="5241"/>
    <cellStyle name="Input 28 3" xfId="7273"/>
    <cellStyle name="Input 28 4" xfId="10487"/>
    <cellStyle name="Input 29" xfId="4988"/>
    <cellStyle name="Input 29 2" xfId="5237"/>
    <cellStyle name="Input 29 3" xfId="7261"/>
    <cellStyle name="Input 29 4" xfId="10476"/>
    <cellStyle name="Input 3" xfId="4008"/>
    <cellStyle name="Input 3 2" xfId="7134"/>
    <cellStyle name="Input 3 3" xfId="9745"/>
    <cellStyle name="Input 3 4" xfId="10391"/>
    <cellStyle name="Input 3 5" xfId="11111"/>
    <cellStyle name="Input 3 6" xfId="13030"/>
    <cellStyle name="Input 3 7" xfId="14541"/>
    <cellStyle name="Input 30" xfId="5258"/>
    <cellStyle name="Input 30 2" xfId="10081"/>
    <cellStyle name="Input 30 3" xfId="10501"/>
    <cellStyle name="Input 31" xfId="7348"/>
    <cellStyle name="Input 32" xfId="7627"/>
    <cellStyle name="Input 33" xfId="11032"/>
    <cellStyle name="Input 34" xfId="13109"/>
    <cellStyle name="Input 35" xfId="14463"/>
    <cellStyle name="Input 4" xfId="3901"/>
    <cellStyle name="Input 4 2" xfId="7028"/>
    <cellStyle name="Input 4 3" xfId="9662"/>
    <cellStyle name="Input 4 4" xfId="10316"/>
    <cellStyle name="Input 4 5" xfId="11112"/>
    <cellStyle name="Input 4 6" xfId="13029"/>
    <cellStyle name="Input 4 7" xfId="14542"/>
    <cellStyle name="Input 5" xfId="4033"/>
    <cellStyle name="Input 5 2" xfId="7159"/>
    <cellStyle name="Input 5 3" xfId="9754"/>
    <cellStyle name="Input 5 4" xfId="10399"/>
    <cellStyle name="Input 5 5" xfId="11113"/>
    <cellStyle name="Input 5 6" xfId="13028"/>
    <cellStyle name="Input 5 7" xfId="14543"/>
    <cellStyle name="Input 6" xfId="2716"/>
    <cellStyle name="Input 6 2" xfId="6410"/>
    <cellStyle name="Input 6 3" xfId="8910"/>
    <cellStyle name="Input 6 4" xfId="8656"/>
    <cellStyle name="Input 6 5" xfId="11114"/>
    <cellStyle name="Input 6 6" xfId="13027"/>
    <cellStyle name="Input 6 7" xfId="14544"/>
    <cellStyle name="Input 7" xfId="2740"/>
    <cellStyle name="Input 7 2" xfId="6433"/>
    <cellStyle name="Input 7 3" xfId="8933"/>
    <cellStyle name="Input 7 4" xfId="9897"/>
    <cellStyle name="Input 7 5" xfId="11115"/>
    <cellStyle name="Input 7 6" xfId="13026"/>
    <cellStyle name="Input 7 7" xfId="14545"/>
    <cellStyle name="Input 8" xfId="3986"/>
    <cellStyle name="Input 8 2" xfId="7112"/>
    <cellStyle name="Input 8 3" xfId="9727"/>
    <cellStyle name="Input 8 4" xfId="10374"/>
    <cellStyle name="Input 8 5" xfId="11116"/>
    <cellStyle name="Input 8 6" xfId="13025"/>
    <cellStyle name="Input 8 7" xfId="14546"/>
    <cellStyle name="Input 9" xfId="3984"/>
    <cellStyle name="Input 9 2" xfId="7109"/>
    <cellStyle name="Input 9 3" xfId="9724"/>
    <cellStyle name="Input 9 4" xfId="10371"/>
    <cellStyle name="Input 9 5" xfId="11117"/>
    <cellStyle name="Input 9 6" xfId="13024"/>
    <cellStyle name="Input 9 7" xfId="14547"/>
    <cellStyle name="Linked Cell" xfId="273"/>
    <cellStyle name="Linked Cell 2" xfId="274"/>
    <cellStyle name="Millares [0]_2AV_M_M " xfId="3433"/>
    <cellStyle name="Milliers [0]_Arabian Spec" xfId="275"/>
    <cellStyle name="Milliers_Arabian Spec" xfId="276"/>
    <cellStyle name="Model" xfId="277"/>
    <cellStyle name="Model 10" xfId="278"/>
    <cellStyle name="Model 11" xfId="279"/>
    <cellStyle name="Model 12" xfId="280"/>
    <cellStyle name="Model 13" xfId="281"/>
    <cellStyle name="Model 14" xfId="282"/>
    <cellStyle name="Model 15" xfId="283"/>
    <cellStyle name="Model 16" xfId="284"/>
    <cellStyle name="Model 17" xfId="285"/>
    <cellStyle name="Model 18" xfId="286"/>
    <cellStyle name="Model 19" xfId="287"/>
    <cellStyle name="Model 2" xfId="288"/>
    <cellStyle name="Model 20" xfId="289"/>
    <cellStyle name="Model 21" xfId="290"/>
    <cellStyle name="Model 22" xfId="291"/>
    <cellStyle name="Model 23" xfId="292"/>
    <cellStyle name="Model 24" xfId="293"/>
    <cellStyle name="Model 25" xfId="294"/>
    <cellStyle name="Model 26" xfId="295"/>
    <cellStyle name="Model 27" xfId="296"/>
    <cellStyle name="Model 28" xfId="297"/>
    <cellStyle name="Model 29" xfId="298"/>
    <cellStyle name="Model 3" xfId="299"/>
    <cellStyle name="Model 30" xfId="300"/>
    <cellStyle name="Model 31" xfId="301"/>
    <cellStyle name="Model 32" xfId="302"/>
    <cellStyle name="Model 33" xfId="303"/>
    <cellStyle name="Model 34" xfId="304"/>
    <cellStyle name="Model 35" xfId="305"/>
    <cellStyle name="Model 36" xfId="306"/>
    <cellStyle name="Model 37" xfId="307"/>
    <cellStyle name="Model 38" xfId="308"/>
    <cellStyle name="Model 39" xfId="309"/>
    <cellStyle name="Model 4" xfId="310"/>
    <cellStyle name="Model 5" xfId="311"/>
    <cellStyle name="Model 6" xfId="312"/>
    <cellStyle name="Model 7" xfId="313"/>
    <cellStyle name="Model 8" xfId="314"/>
    <cellStyle name="Model 9" xfId="315"/>
    <cellStyle name="Mon?aire [0]_Arabian Spec" xfId="316"/>
    <cellStyle name="Mon?aire_Arabian Spec" xfId="317"/>
    <cellStyle name="Moneda [0]_2AV_M_M " xfId="3434"/>
    <cellStyle name="Moneda_2AV_M_M " xfId="3435"/>
    <cellStyle name="Neutral" xfId="318"/>
    <cellStyle name="Neutral 2" xfId="319"/>
    <cellStyle name="Normal - Style1" xfId="320"/>
    <cellStyle name="Normal - Style1 2" xfId="321"/>
    <cellStyle name="Normal - Style1 2 2" xfId="4529"/>
    <cellStyle name="Normal - Style1 3" xfId="322"/>
    <cellStyle name="Normal - Style1 4" xfId="323"/>
    <cellStyle name="Normal - Style1 5" xfId="324"/>
    <cellStyle name="Normal - Style1 6" xfId="4504"/>
    <cellStyle name="Normal_ SG&amp;A Bridge " xfId="325"/>
    <cellStyle name="Note" xfId="326"/>
    <cellStyle name="Note 10" xfId="14548"/>
    <cellStyle name="Note 2" xfId="3769"/>
    <cellStyle name="Note 2 2" xfId="6920"/>
    <cellStyle name="Note 2 3" xfId="9553"/>
    <cellStyle name="Note 2 4" xfId="10226"/>
    <cellStyle name="Note 2 5" xfId="11121"/>
    <cellStyle name="Note 2 6" xfId="13423"/>
    <cellStyle name="Note 2 7" xfId="14549"/>
    <cellStyle name="Note 3" xfId="3436"/>
    <cellStyle name="Note 3 2" xfId="6843"/>
    <cellStyle name="Note 3 3" xfId="9380"/>
    <cellStyle name="Note 3 4" xfId="10152"/>
    <cellStyle name="Note 3 5" xfId="11122"/>
    <cellStyle name="Note 3 6" xfId="13019"/>
    <cellStyle name="Note 3 7" xfId="14550"/>
    <cellStyle name="Note 4" xfId="4103"/>
    <cellStyle name="Note 4 2" xfId="5176"/>
    <cellStyle name="Note 4 3" xfId="7182"/>
    <cellStyle name="Note 4 4" xfId="10420"/>
    <cellStyle name="Note 5" xfId="4991"/>
    <cellStyle name="Note 5 2" xfId="7264"/>
    <cellStyle name="Note 5 3" xfId="10059"/>
    <cellStyle name="Note 5 4" xfId="10479"/>
    <cellStyle name="Note 6" xfId="5259"/>
    <cellStyle name="Note 6 2" xfId="10080"/>
    <cellStyle name="Note 6 3" xfId="10500"/>
    <cellStyle name="Note 7" xfId="7626"/>
    <cellStyle name="Note 8" xfId="11120"/>
    <cellStyle name="Note 9" xfId="13021"/>
    <cellStyle name="Œ…?æ맖?e [0.00]_laroux" xfId="327"/>
    <cellStyle name="Œ…?æ맖?e_laroux" xfId="328"/>
    <cellStyle name="Output" xfId="329"/>
    <cellStyle name="Output 10" xfId="14551"/>
    <cellStyle name="Output 2" xfId="330"/>
    <cellStyle name="Output 2 2" xfId="4530"/>
    <cellStyle name="Output 2 2 2" xfId="5194"/>
    <cellStyle name="Output 2 2 3" xfId="7207"/>
    <cellStyle name="Output 2 2 4" xfId="10433"/>
    <cellStyle name="Output 2 3" xfId="6921"/>
    <cellStyle name="Output 2 4" xfId="10227"/>
    <cellStyle name="Output 2 5" xfId="11124"/>
    <cellStyle name="Output 2 6" xfId="10512"/>
    <cellStyle name="Output 2 7" xfId="14552"/>
    <cellStyle name="Output 3" xfId="3437"/>
    <cellStyle name="Output 3 2" xfId="6844"/>
    <cellStyle name="Output 3 3" xfId="9381"/>
    <cellStyle name="Output 3 4" xfId="10153"/>
    <cellStyle name="Output 3 5" xfId="11125"/>
    <cellStyle name="Output 3 6" xfId="13017"/>
    <cellStyle name="Output 3 7" xfId="14553"/>
    <cellStyle name="Output 4" xfId="4102"/>
    <cellStyle name="Output 4 2" xfId="5175"/>
    <cellStyle name="Output 4 3" xfId="7181"/>
    <cellStyle name="Output 4 4" xfId="10419"/>
    <cellStyle name="Output 5" xfId="4990"/>
    <cellStyle name="Output 5 2" xfId="7263"/>
    <cellStyle name="Output 5 3" xfId="10058"/>
    <cellStyle name="Output 5 4" xfId="10478"/>
    <cellStyle name="Output 6" xfId="5260"/>
    <cellStyle name="Output 6 2" xfId="10079"/>
    <cellStyle name="Output 6 3" xfId="10499"/>
    <cellStyle name="Output 7" xfId="9841"/>
    <cellStyle name="Output 8" xfId="11123"/>
    <cellStyle name="Output 9" xfId="13018"/>
    <cellStyle name="Percent" xfId="4531"/>
    <cellStyle name="Percent [2]" xfId="331"/>
    <cellStyle name="Percent [2] 2" xfId="1279"/>
    <cellStyle name="Percent [2] 3" xfId="4505"/>
    <cellStyle name="S5" xfId="332"/>
    <cellStyle name="subhead" xfId="333"/>
    <cellStyle name="Title" xfId="334"/>
    <cellStyle name="title [1]" xfId="335"/>
    <cellStyle name="title [2]" xfId="336"/>
    <cellStyle name="Title 2" xfId="337"/>
    <cellStyle name="Total" xfId="338"/>
    <cellStyle name="Total 2" xfId="339"/>
    <cellStyle name="Total 2 10" xfId="9840"/>
    <cellStyle name="Total 2 11" xfId="11134"/>
    <cellStyle name="Total 2 12" xfId="13016"/>
    <cellStyle name="Total 2 13" xfId="14554"/>
    <cellStyle name="Total 2 2" xfId="340"/>
    <cellStyle name="Total 2 2 2" xfId="3793"/>
    <cellStyle name="Total 2 2 3" xfId="3853"/>
    <cellStyle name="Total 2 2 4" xfId="3868"/>
    <cellStyle name="Total 2 2 5" xfId="3233"/>
    <cellStyle name="Total 2 2 6" xfId="1280"/>
    <cellStyle name="Total 2 3" xfId="3695"/>
    <cellStyle name="Total 2 3 2" xfId="3851"/>
    <cellStyle name="Total 2 3 3" xfId="3867"/>
    <cellStyle name="Total 2 3 4" xfId="4532"/>
    <cellStyle name="Total 2 4" xfId="3854"/>
    <cellStyle name="Total 2 5" xfId="3869"/>
    <cellStyle name="Total 2 6" xfId="3026"/>
    <cellStyle name="Total 2 7" xfId="4101"/>
    <cellStyle name="Total 2 7 2" xfId="5174"/>
    <cellStyle name="Total 2 7 3" xfId="7180"/>
    <cellStyle name="Total 2 7 4" xfId="10418"/>
    <cellStyle name="Total 2 8" xfId="4989"/>
    <cellStyle name="Total 2 8 2" xfId="7262"/>
    <cellStyle name="Total 2 8 3" xfId="10057"/>
    <cellStyle name="Total 2 8 4" xfId="10477"/>
    <cellStyle name="Total 2 9" xfId="5261"/>
    <cellStyle name="Total 2 9 2" xfId="10078"/>
    <cellStyle name="Total 2 9 3" xfId="10498"/>
    <cellStyle name="Total 3" xfId="3656"/>
    <cellStyle name="Total 3 2" xfId="4506"/>
    <cellStyle name="Total 3 3" xfId="4533"/>
    <cellStyle name="Total 3 3 2" xfId="5195"/>
    <cellStyle name="Total 3 3 3" xfId="7208"/>
    <cellStyle name="Total 3 3 4" xfId="10434"/>
    <cellStyle name="UM" xfId="3438"/>
    <cellStyle name="Warning Text" xfId="341"/>
    <cellStyle name="Warning Text 2" xfId="342"/>
    <cellStyle name="강조색1" xfId="18" builtinId="29" customBuiltin="1"/>
    <cellStyle name="강조색1 2" xfId="343"/>
    <cellStyle name="강조색1 2 2" xfId="344"/>
    <cellStyle name="강조색1 2 2 2" xfId="3440"/>
    <cellStyle name="강조색1 2 2 2 2" xfId="4835"/>
    <cellStyle name="강조색1 2 2 3" xfId="4631"/>
    <cellStyle name="강조색1 2 3" xfId="345"/>
    <cellStyle name="강조색1 2 3 2" xfId="3439"/>
    <cellStyle name="강조색1 2 3 2 2" xfId="4836"/>
    <cellStyle name="강조색1 2 3 3" xfId="4632"/>
    <cellStyle name="강조색1 2 4" xfId="346"/>
    <cellStyle name="강조색1 2 4 2" xfId="4834"/>
    <cellStyle name="강조색1 2 5" xfId="2475"/>
    <cellStyle name="강조색1 2 5 2" xfId="4630"/>
    <cellStyle name="강조색1 3" xfId="347"/>
    <cellStyle name="강조색1 3 2" xfId="1281"/>
    <cellStyle name="강조색1 3 2 2" xfId="3441"/>
    <cellStyle name="강조색1 3 2 2 2" xfId="4957"/>
    <cellStyle name="강조색1 3 2 3" xfId="4633"/>
    <cellStyle name="강조색1 3 3" xfId="1384"/>
    <cellStyle name="강조색1 3 4" xfId="2978"/>
    <cellStyle name="강조색1 4" xfId="1421"/>
    <cellStyle name="강조색1 4 2" xfId="3652"/>
    <cellStyle name="강조색1 4 3" xfId="4152"/>
    <cellStyle name="강조색2" xfId="20" builtinId="33" customBuiltin="1"/>
    <cellStyle name="강조색2 2" xfId="348"/>
    <cellStyle name="강조색2 2 2" xfId="349"/>
    <cellStyle name="강조색2 2 2 2" xfId="3443"/>
    <cellStyle name="강조색2 2 2 2 2" xfId="4838"/>
    <cellStyle name="강조색2 2 2 3" xfId="4635"/>
    <cellStyle name="강조색2 2 3" xfId="350"/>
    <cellStyle name="강조색2 2 3 2" xfId="3442"/>
    <cellStyle name="강조색2 2 3 2 2" xfId="4839"/>
    <cellStyle name="강조색2 2 3 3" xfId="4636"/>
    <cellStyle name="강조색2 2 4" xfId="351"/>
    <cellStyle name="강조색2 2 4 2" xfId="4837"/>
    <cellStyle name="강조색2 2 5" xfId="2476"/>
    <cellStyle name="강조색2 2 5 2" xfId="4634"/>
    <cellStyle name="강조색2 3" xfId="352"/>
    <cellStyle name="강조색2 3 2" xfId="1282"/>
    <cellStyle name="강조색2 3 2 2" xfId="3444"/>
    <cellStyle name="강조색2 3 2 2 2" xfId="4958"/>
    <cellStyle name="강조색2 3 2 3" xfId="4637"/>
    <cellStyle name="강조색2 3 3" xfId="1385"/>
    <cellStyle name="강조색2 3 4" xfId="3032"/>
    <cellStyle name="강조색2 4" xfId="1425"/>
    <cellStyle name="강조색2 4 2" xfId="3689"/>
    <cellStyle name="강조색2 4 3" xfId="4153"/>
    <cellStyle name="강조색3" xfId="22" builtinId="37" customBuiltin="1"/>
    <cellStyle name="강조색3 2" xfId="353"/>
    <cellStyle name="강조색3 2 2" xfId="354"/>
    <cellStyle name="강조색3 2 2 2" xfId="3446"/>
    <cellStyle name="강조색3 2 2 2 2" xfId="4841"/>
    <cellStyle name="강조색3 2 2 3" xfId="4639"/>
    <cellStyle name="강조색3 2 3" xfId="355"/>
    <cellStyle name="강조색3 2 3 2" xfId="3445"/>
    <cellStyle name="강조색3 2 3 2 2" xfId="4842"/>
    <cellStyle name="강조색3 2 3 3" xfId="4640"/>
    <cellStyle name="강조색3 2 4" xfId="356"/>
    <cellStyle name="강조색3 2 4 2" xfId="4840"/>
    <cellStyle name="강조색3 2 5" xfId="2477"/>
    <cellStyle name="강조색3 2 5 2" xfId="4638"/>
    <cellStyle name="강조색3 3" xfId="357"/>
    <cellStyle name="강조색3 3 2" xfId="1283"/>
    <cellStyle name="강조색3 3 2 2" xfId="3447"/>
    <cellStyle name="강조색3 3 2 2 2" xfId="4959"/>
    <cellStyle name="강조색3 3 2 3" xfId="4641"/>
    <cellStyle name="강조색3 3 3" xfId="1386"/>
    <cellStyle name="강조색3 3 4" xfId="3015"/>
    <cellStyle name="강조색3 4" xfId="1429"/>
    <cellStyle name="강조색3 4 2" xfId="3655"/>
    <cellStyle name="강조색3 4 3" xfId="4154"/>
    <cellStyle name="강조색4" xfId="24" builtinId="41" customBuiltin="1"/>
    <cellStyle name="강조색4 2" xfId="358"/>
    <cellStyle name="강조색4 2 2" xfId="359"/>
    <cellStyle name="강조색4 2 2 2" xfId="3449"/>
    <cellStyle name="강조색4 2 2 2 2" xfId="4844"/>
    <cellStyle name="강조색4 2 2 3" xfId="4643"/>
    <cellStyle name="강조색4 2 3" xfId="360"/>
    <cellStyle name="강조색4 2 3 2" xfId="3448"/>
    <cellStyle name="강조색4 2 3 2 2" xfId="4845"/>
    <cellStyle name="강조색4 2 3 3" xfId="4644"/>
    <cellStyle name="강조색4 2 4" xfId="361"/>
    <cellStyle name="강조색4 2 4 2" xfId="4843"/>
    <cellStyle name="강조색4 2 5" xfId="2478"/>
    <cellStyle name="강조색4 2 5 2" xfId="4642"/>
    <cellStyle name="강조색4 3" xfId="362"/>
    <cellStyle name="강조색4 3 2" xfId="1284"/>
    <cellStyle name="강조색4 3 2 2" xfId="3450"/>
    <cellStyle name="강조색4 3 2 2 2" xfId="4960"/>
    <cellStyle name="강조색4 3 2 3" xfId="4645"/>
    <cellStyle name="강조색4 3 3" xfId="1387"/>
    <cellStyle name="강조색4 3 4" xfId="3044"/>
    <cellStyle name="강조색4 4" xfId="1433"/>
    <cellStyle name="강조색4 4 2" xfId="3647"/>
    <cellStyle name="강조색4 4 3" xfId="4155"/>
    <cellStyle name="강조색5" xfId="26" builtinId="45" customBuiltin="1"/>
    <cellStyle name="강조색5 2" xfId="363"/>
    <cellStyle name="강조색5 2 2" xfId="364"/>
    <cellStyle name="강조색5 2 2 2" xfId="3452"/>
    <cellStyle name="강조색5 2 2 2 2" xfId="4847"/>
    <cellStyle name="강조색5 2 2 3" xfId="4647"/>
    <cellStyle name="강조색5 2 3" xfId="365"/>
    <cellStyle name="강조색5 2 3 2" xfId="3451"/>
    <cellStyle name="강조색5 2 3 2 2" xfId="4848"/>
    <cellStyle name="강조색5 2 3 3" xfId="4648"/>
    <cellStyle name="강조색5 2 4" xfId="366"/>
    <cellStyle name="강조색5 2 4 2" xfId="4846"/>
    <cellStyle name="강조색5 2 5" xfId="2479"/>
    <cellStyle name="강조색5 2 5 2" xfId="4646"/>
    <cellStyle name="강조색5 3" xfId="367"/>
    <cellStyle name="강조색5 3 2" xfId="1285"/>
    <cellStyle name="강조색5 3 2 2" xfId="3453"/>
    <cellStyle name="강조색5 3 2 2 2" xfId="4961"/>
    <cellStyle name="강조색5 3 2 3" xfId="4649"/>
    <cellStyle name="강조색5 3 3" xfId="1388"/>
    <cellStyle name="강조색5 3 4" xfId="3152"/>
    <cellStyle name="강조색5 4" xfId="1437"/>
    <cellStyle name="강조색5 4 2" xfId="3693"/>
    <cellStyle name="강조색5 4 3" xfId="4156"/>
    <cellStyle name="강조색6" xfId="28" builtinId="49" customBuiltin="1"/>
    <cellStyle name="강조색6 2" xfId="368"/>
    <cellStyle name="강조색6 2 2" xfId="369"/>
    <cellStyle name="강조색6 2 2 2" xfId="3455"/>
    <cellStyle name="강조색6 2 2 2 2" xfId="4850"/>
    <cellStyle name="강조색6 2 2 3" xfId="4651"/>
    <cellStyle name="강조색6 2 3" xfId="370"/>
    <cellStyle name="강조색6 2 3 2" xfId="3454"/>
    <cellStyle name="강조색6 2 3 2 2" xfId="4851"/>
    <cellStyle name="강조색6 2 3 3" xfId="4652"/>
    <cellStyle name="강조색6 2 4" xfId="371"/>
    <cellStyle name="강조색6 2 4 2" xfId="4849"/>
    <cellStyle name="강조색6 2 5" xfId="2480"/>
    <cellStyle name="강조색6 2 5 2" xfId="4650"/>
    <cellStyle name="강조색6 3" xfId="372"/>
    <cellStyle name="강조색6 3 2" xfId="1286"/>
    <cellStyle name="강조색6 3 2 2" xfId="3456"/>
    <cellStyle name="강조색6 3 2 2 2" xfId="4962"/>
    <cellStyle name="강조색6 3 2 3" xfId="4653"/>
    <cellStyle name="강조색6 3 3" xfId="1389"/>
    <cellStyle name="강조색6 3 4" xfId="3119"/>
    <cellStyle name="강조색6 4" xfId="1441"/>
    <cellStyle name="강조색6 4 2" xfId="3672"/>
    <cellStyle name="강조색6 4 3" xfId="4157"/>
    <cellStyle name="견»" xfId="2421"/>
    <cellStyle name="경고문" xfId="15" builtinId="11" customBuiltin="1"/>
    <cellStyle name="경고문 2" xfId="373"/>
    <cellStyle name="경고문 2 2" xfId="374"/>
    <cellStyle name="경고문 2 2 2" xfId="3458"/>
    <cellStyle name="경고문 2 2 2 2" xfId="4853"/>
    <cellStyle name="경고문 2 2 3" xfId="4655"/>
    <cellStyle name="경고문 2 3" xfId="375"/>
    <cellStyle name="경고문 2 3 2" xfId="3457"/>
    <cellStyle name="경고문 2 3 2 2" xfId="4854"/>
    <cellStyle name="경고문 2 3 3" xfId="4656"/>
    <cellStyle name="경고문 2 4" xfId="376"/>
    <cellStyle name="경고문 2 4 2" xfId="4852"/>
    <cellStyle name="경고문 2 5" xfId="4654"/>
    <cellStyle name="경고문 3" xfId="377"/>
    <cellStyle name="경고문 3 2" xfId="1418"/>
    <cellStyle name="경고문 3 2 2" xfId="3459"/>
    <cellStyle name="경고문 3 3" xfId="3094"/>
    <cellStyle name="경고문 4" xfId="4158"/>
    <cellStyle name="계산" xfId="12" builtinId="22" customBuiltin="1"/>
    <cellStyle name="계산 2" xfId="378"/>
    <cellStyle name="계산 2 10" xfId="1529"/>
    <cellStyle name="계산 2 10 2" xfId="2012"/>
    <cellStyle name="계산 2 10 2 2" xfId="5822"/>
    <cellStyle name="계산 2 10 2 3" xfId="8249"/>
    <cellStyle name="계산 2 10 2 4" xfId="8700"/>
    <cellStyle name="계산 2 10 2 5" xfId="11239"/>
    <cellStyle name="계산 2 10 2 6" xfId="13579"/>
    <cellStyle name="계산 2 10 2 7" xfId="14556"/>
    <cellStyle name="계산 2 10 3" xfId="2770"/>
    <cellStyle name="계산 2 10 3 2" xfId="6462"/>
    <cellStyle name="계산 2 10 3 3" xfId="8962"/>
    <cellStyle name="계산 2 10 3 4" xfId="8691"/>
    <cellStyle name="계산 2 10 3 5" xfId="11240"/>
    <cellStyle name="계산 2 10 3 6" xfId="13578"/>
    <cellStyle name="계산 2 10 3 7" xfId="14557"/>
    <cellStyle name="계산 2 10 4" xfId="5377"/>
    <cellStyle name="계산 2 10 5" xfId="7788"/>
    <cellStyle name="계산 2 10 6" xfId="7618"/>
    <cellStyle name="계산 2 10 7" xfId="11238"/>
    <cellStyle name="계산 2 10 8" xfId="12748"/>
    <cellStyle name="계산 2 10 9" xfId="14555"/>
    <cellStyle name="계산 2 11" xfId="1530"/>
    <cellStyle name="계산 2 11 2" xfId="2013"/>
    <cellStyle name="계산 2 11 2 2" xfId="5823"/>
    <cellStyle name="계산 2 11 2 3" xfId="8250"/>
    <cellStyle name="계산 2 11 2 4" xfId="9226"/>
    <cellStyle name="계산 2 11 2 5" xfId="11242"/>
    <cellStyle name="계산 2 11 2 6" xfId="13577"/>
    <cellStyle name="계산 2 11 2 7" xfId="14559"/>
    <cellStyle name="계산 2 11 3" xfId="5378"/>
    <cellStyle name="계산 2 11 4" xfId="7789"/>
    <cellStyle name="계산 2 11 5" xfId="9958"/>
    <cellStyle name="계산 2 11 6" xfId="11241"/>
    <cellStyle name="계산 2 11 7" xfId="12747"/>
    <cellStyle name="계산 2 11 8" xfId="14558"/>
    <cellStyle name="계산 2 12" xfId="1531"/>
    <cellStyle name="계산 2 12 2" xfId="2014"/>
    <cellStyle name="계산 2 12 2 2" xfId="5824"/>
    <cellStyle name="계산 2 12 2 3" xfId="8251"/>
    <cellStyle name="계산 2 12 2 4" xfId="9485"/>
    <cellStyle name="계산 2 12 2 5" xfId="11244"/>
    <cellStyle name="계산 2 12 2 6" xfId="12746"/>
    <cellStyle name="계산 2 12 2 7" xfId="14561"/>
    <cellStyle name="계산 2 12 3" xfId="5379"/>
    <cellStyle name="계산 2 12 4" xfId="7790"/>
    <cellStyle name="계산 2 12 5" xfId="10025"/>
    <cellStyle name="계산 2 12 6" xfId="11243"/>
    <cellStyle name="계산 2 12 7" xfId="13576"/>
    <cellStyle name="계산 2 12 8" xfId="14560"/>
    <cellStyle name="계산 2 13" xfId="1532"/>
    <cellStyle name="계산 2 13 2" xfId="2015"/>
    <cellStyle name="계산 2 13 2 2" xfId="5825"/>
    <cellStyle name="계산 2 13 2 3" xfId="8252"/>
    <cellStyle name="계산 2 13 2 4" xfId="8699"/>
    <cellStyle name="계산 2 13 2 5" xfId="11246"/>
    <cellStyle name="계산 2 13 2 6" xfId="13574"/>
    <cellStyle name="계산 2 13 2 7" xfId="14563"/>
    <cellStyle name="계산 2 13 3" xfId="5380"/>
    <cellStyle name="계산 2 13 4" xfId="7791"/>
    <cellStyle name="계산 2 13 5" xfId="9879"/>
    <cellStyle name="계산 2 13 6" xfId="11245"/>
    <cellStyle name="계산 2 13 7" xfId="13575"/>
    <cellStyle name="계산 2 13 8" xfId="14562"/>
    <cellStyle name="계산 2 14" xfId="1533"/>
    <cellStyle name="계산 2 14 2" xfId="2016"/>
    <cellStyle name="계산 2 14 2 2" xfId="5826"/>
    <cellStyle name="계산 2 14 2 3" xfId="8253"/>
    <cellStyle name="계산 2 14 2 4" xfId="7458"/>
    <cellStyle name="계산 2 14 2 5" xfId="11248"/>
    <cellStyle name="계산 2 14 2 6" xfId="13573"/>
    <cellStyle name="계산 2 14 2 7" xfId="14565"/>
    <cellStyle name="계산 2 14 3" xfId="5381"/>
    <cellStyle name="계산 2 14 4" xfId="7792"/>
    <cellStyle name="계산 2 14 5" xfId="7652"/>
    <cellStyle name="계산 2 14 6" xfId="11247"/>
    <cellStyle name="계산 2 14 7" xfId="12745"/>
    <cellStyle name="계산 2 14 8" xfId="14564"/>
    <cellStyle name="계산 2 15" xfId="1534"/>
    <cellStyle name="계산 2 15 2" xfId="2017"/>
    <cellStyle name="계산 2 15 2 2" xfId="5827"/>
    <cellStyle name="계산 2 15 2 3" xfId="8254"/>
    <cellStyle name="계산 2 15 2 4" xfId="9873"/>
    <cellStyle name="계산 2 15 2 5" xfId="11250"/>
    <cellStyle name="계산 2 15 2 6" xfId="12744"/>
    <cellStyle name="계산 2 15 2 7" xfId="14567"/>
    <cellStyle name="계산 2 15 3" xfId="5382"/>
    <cellStyle name="계산 2 15 4" xfId="7793"/>
    <cellStyle name="계산 2 15 5" xfId="9960"/>
    <cellStyle name="계산 2 15 6" xfId="11249"/>
    <cellStyle name="계산 2 15 7" xfId="13572"/>
    <cellStyle name="계산 2 15 8" xfId="14566"/>
    <cellStyle name="계산 2 16" xfId="1535"/>
    <cellStyle name="계산 2 16 2" xfId="2018"/>
    <cellStyle name="계산 2 16 2 2" xfId="5828"/>
    <cellStyle name="계산 2 16 2 3" xfId="8255"/>
    <cellStyle name="계산 2 16 2 4" xfId="9408"/>
    <cellStyle name="계산 2 16 2 5" xfId="11252"/>
    <cellStyle name="계산 2 16 2 6" xfId="13570"/>
    <cellStyle name="계산 2 16 2 7" xfId="14569"/>
    <cellStyle name="계산 2 16 3" xfId="5383"/>
    <cellStyle name="계산 2 16 4" xfId="7794"/>
    <cellStyle name="계산 2 16 5" xfId="10027"/>
    <cellStyle name="계산 2 16 6" xfId="11251"/>
    <cellStyle name="계산 2 16 7" xfId="13571"/>
    <cellStyle name="계산 2 16 8" xfId="14568"/>
    <cellStyle name="계산 2 17" xfId="1536"/>
    <cellStyle name="계산 2 17 2" xfId="2019"/>
    <cellStyle name="계산 2 17 2 2" xfId="5829"/>
    <cellStyle name="계산 2 17 2 3" xfId="8256"/>
    <cellStyle name="계산 2 17 2 4" xfId="9872"/>
    <cellStyle name="계산 2 17 2 5" xfId="11254"/>
    <cellStyle name="계산 2 17 2 6" xfId="13569"/>
    <cellStyle name="계산 2 17 2 7" xfId="14571"/>
    <cellStyle name="계산 2 17 3" xfId="5384"/>
    <cellStyle name="계산 2 17 4" xfId="7795"/>
    <cellStyle name="계산 2 17 5" xfId="7617"/>
    <cellStyle name="계산 2 17 6" xfId="11253"/>
    <cellStyle name="계산 2 17 7" xfId="12743"/>
    <cellStyle name="계산 2 17 8" xfId="14570"/>
    <cellStyle name="계산 2 18" xfId="1537"/>
    <cellStyle name="계산 2 18 2" xfId="2020"/>
    <cellStyle name="계산 2 18 2 2" xfId="5830"/>
    <cellStyle name="계산 2 18 2 3" xfId="8257"/>
    <cellStyle name="계산 2 18 2 4" xfId="9407"/>
    <cellStyle name="계산 2 18 2 5" xfId="11256"/>
    <cellStyle name="계산 2 18 2 6" xfId="12742"/>
    <cellStyle name="계산 2 18 2 7" xfId="14573"/>
    <cellStyle name="계산 2 18 3" xfId="5385"/>
    <cellStyle name="계산 2 18 4" xfId="7796"/>
    <cellStyle name="계산 2 18 5" xfId="9772"/>
    <cellStyle name="계산 2 18 6" xfId="11255"/>
    <cellStyle name="계산 2 18 7" xfId="13568"/>
    <cellStyle name="계산 2 18 8" xfId="14572"/>
    <cellStyle name="계산 2 19" xfId="1538"/>
    <cellStyle name="계산 2 19 2" xfId="2021"/>
    <cellStyle name="계산 2 19 2 2" xfId="5831"/>
    <cellStyle name="계산 2 19 2 3" xfId="8258"/>
    <cellStyle name="계산 2 19 2 4" xfId="9870"/>
    <cellStyle name="계산 2 19 2 5" xfId="11258"/>
    <cellStyle name="계산 2 19 2 6" xfId="13566"/>
    <cellStyle name="계산 2 19 2 7" xfId="14575"/>
    <cellStyle name="계산 2 19 3" xfId="5386"/>
    <cellStyle name="계산 2 19 4" xfId="7797"/>
    <cellStyle name="계산 2 19 5" xfId="9959"/>
    <cellStyle name="계산 2 19 6" xfId="11257"/>
    <cellStyle name="계산 2 19 7" xfId="13567"/>
    <cellStyle name="계산 2 19 8" xfId="14574"/>
    <cellStyle name="계산 2 2" xfId="379"/>
    <cellStyle name="계산 2 2 10" xfId="4980"/>
    <cellStyle name="계산 2 2 10 2" xfId="7253"/>
    <cellStyle name="계산 2 2 10 3" xfId="10048"/>
    <cellStyle name="계산 2 2 10 4" xfId="10468"/>
    <cellStyle name="계산 2 2 11" xfId="5262"/>
    <cellStyle name="계산 2 2 11 2" xfId="10070"/>
    <cellStyle name="계산 2 2 11 3" xfId="10490"/>
    <cellStyle name="계산 2 2 12" xfId="7625"/>
    <cellStyle name="계산 2 2 13" xfId="11259"/>
    <cellStyle name="계산 2 2 14" xfId="12741"/>
    <cellStyle name="계산 2 2 15" xfId="14576"/>
    <cellStyle name="계산 2 2 2" xfId="380"/>
    <cellStyle name="계산 2 2 2 10" xfId="9839"/>
    <cellStyle name="계산 2 2 2 11" xfId="11260"/>
    <cellStyle name="계산 2 2 2 12" xfId="13565"/>
    <cellStyle name="계산 2 2 2 13" xfId="14577"/>
    <cellStyle name="계산 2 2 2 2" xfId="3112"/>
    <cellStyle name="계산 2 2 2 2 10" xfId="14578"/>
    <cellStyle name="계산 2 2 2 2 2" xfId="3199"/>
    <cellStyle name="계산 2 2 2 2 2 2" xfId="3937"/>
    <cellStyle name="계산 2 2 2 2 2 2 2" xfId="7062"/>
    <cellStyle name="계산 2 2 2 2 2 2 3" xfId="9684"/>
    <cellStyle name="계산 2 2 2 2 2 2 4" xfId="10331"/>
    <cellStyle name="계산 2 2 2 2 2 2 5" xfId="11263"/>
    <cellStyle name="계산 2 2 2 2 2 2 6" xfId="13563"/>
    <cellStyle name="계산 2 2 2 2 2 2 7" xfId="14580"/>
    <cellStyle name="계산 2 2 2 2 2 3" xfId="6743"/>
    <cellStyle name="계산 2 2 2 2 2 4" xfId="9238"/>
    <cellStyle name="계산 2 2 2 2 2 5" xfId="9348"/>
    <cellStyle name="계산 2 2 2 2 2 6" xfId="11262"/>
    <cellStyle name="계산 2 2 2 2 2 7" xfId="12740"/>
    <cellStyle name="계산 2 2 2 2 2 8" xfId="14579"/>
    <cellStyle name="계산 2 2 2 2 3" xfId="3981"/>
    <cellStyle name="계산 2 2 2 2 3 2" xfId="7106"/>
    <cellStyle name="계산 2 2 2 2 3 3" xfId="9722"/>
    <cellStyle name="계산 2 2 2 2 3 4" xfId="10369"/>
    <cellStyle name="계산 2 2 2 2 3 5" xfId="11264"/>
    <cellStyle name="계산 2 2 2 2 3 6" xfId="13562"/>
    <cellStyle name="계산 2 2 2 2 3 7" xfId="14581"/>
    <cellStyle name="계산 2 2 2 2 4" xfId="4857"/>
    <cellStyle name="계산 2 2 2 2 4 2" xfId="5224"/>
    <cellStyle name="계산 2 2 2 2 4 3" xfId="7241"/>
    <cellStyle name="계산 2 2 2 2 4 4" xfId="10459"/>
    <cellStyle name="계산 2 2 2 2 5" xfId="6702"/>
    <cellStyle name="계산 2 2 2 2 6" xfId="9206"/>
    <cellStyle name="계산 2 2 2 2 7" xfId="7314"/>
    <cellStyle name="계산 2 2 2 2 8" xfId="11261"/>
    <cellStyle name="계산 2 2 2 2 9" xfId="13564"/>
    <cellStyle name="계산 2 2 2 3" xfId="3198"/>
    <cellStyle name="계산 2 2 2 3 2" xfId="3936"/>
    <cellStyle name="계산 2 2 2 3 2 2" xfId="7061"/>
    <cellStyle name="계산 2 2 2 3 2 3" xfId="9683"/>
    <cellStyle name="계산 2 2 2 3 2 4" xfId="10330"/>
    <cellStyle name="계산 2 2 2 3 2 5" xfId="11266"/>
    <cellStyle name="계산 2 2 2 3 2 6" xfId="13561"/>
    <cellStyle name="계산 2 2 2 3 2 7" xfId="14583"/>
    <cellStyle name="계산 2 2 2 3 3" xfId="4659"/>
    <cellStyle name="계산 2 2 2 3 3 2" xfId="5213"/>
    <cellStyle name="계산 2 2 2 3 3 3" xfId="7232"/>
    <cellStyle name="계산 2 2 2 3 3 4" xfId="10450"/>
    <cellStyle name="계산 2 2 2 3 4" xfId="6742"/>
    <cellStyle name="계산 2 2 2 3 5" xfId="9237"/>
    <cellStyle name="계산 2 2 2 3 6" xfId="8688"/>
    <cellStyle name="계산 2 2 2 3 7" xfId="11265"/>
    <cellStyle name="계산 2 2 2 3 8" xfId="12739"/>
    <cellStyle name="계산 2 2 2 3 9" xfId="14582"/>
    <cellStyle name="계산 2 2 2 4" xfId="2873"/>
    <cellStyle name="계산 2 2 2 4 2" xfId="6565"/>
    <cellStyle name="계산 2 2 2 4 3" xfId="9062"/>
    <cellStyle name="계산 2 2 2 4 4" xfId="9892"/>
    <cellStyle name="계산 2 2 2 4 5" xfId="11267"/>
    <cellStyle name="계산 2 2 2 4 6" xfId="13560"/>
    <cellStyle name="계산 2 2 2 4 7" xfId="14584"/>
    <cellStyle name="계산 2 2 2 5" xfId="3891"/>
    <cellStyle name="계산 2 2 2 5 2" xfId="7018"/>
    <cellStyle name="계산 2 2 2 5 3" xfId="9653"/>
    <cellStyle name="계산 2 2 2 5 4" xfId="10307"/>
    <cellStyle name="계산 2 2 2 5 5" xfId="11268"/>
    <cellStyle name="계산 2 2 2 5 6" xfId="12738"/>
    <cellStyle name="계산 2 2 2 5 7" xfId="14585"/>
    <cellStyle name="계산 2 2 2 6" xfId="2606"/>
    <cellStyle name="계산 2 2 2 6 2" xfId="6331"/>
    <cellStyle name="계산 2 2 2 6 3" xfId="8803"/>
    <cellStyle name="계산 2 2 2 6 4" xfId="7744"/>
    <cellStyle name="계산 2 2 2 6 5" xfId="11269"/>
    <cellStyle name="계산 2 2 2 6 6" xfId="13559"/>
    <cellStyle name="계산 2 2 2 6 7" xfId="14586"/>
    <cellStyle name="계산 2 2 2 7" xfId="4070"/>
    <cellStyle name="계산 2 2 2 7 2" xfId="5161"/>
    <cellStyle name="계산 2 2 2 7 3" xfId="7167"/>
    <cellStyle name="계산 2 2 2 7 4" xfId="10406"/>
    <cellStyle name="계산 2 2 2 8" xfId="4981"/>
    <cellStyle name="계산 2 2 2 8 2" xfId="7254"/>
    <cellStyle name="계산 2 2 2 8 3" xfId="10049"/>
    <cellStyle name="계산 2 2 2 8 4" xfId="10469"/>
    <cellStyle name="계산 2 2 2 9" xfId="5263"/>
    <cellStyle name="계산 2 2 2 9 2" xfId="10071"/>
    <cellStyle name="계산 2 2 2 9 3" xfId="10491"/>
    <cellStyle name="계산 2 2 3" xfId="1539"/>
    <cellStyle name="계산 2 2 3 10" xfId="10026"/>
    <cellStyle name="계산 2 2 3 11" xfId="11270"/>
    <cellStyle name="계산 2 2 3 12" xfId="13558"/>
    <cellStyle name="계산 2 2 3 13" xfId="14587"/>
    <cellStyle name="계산 2 2 3 2" xfId="3114"/>
    <cellStyle name="계산 2 2 3 2 2" xfId="3201"/>
    <cellStyle name="계산 2 2 3 2 2 2" xfId="3939"/>
    <cellStyle name="계산 2 2 3 2 2 2 2" xfId="7064"/>
    <cellStyle name="계산 2 2 3 2 2 2 3" xfId="9686"/>
    <cellStyle name="계산 2 2 3 2 2 2 4" xfId="10333"/>
    <cellStyle name="계산 2 2 3 2 2 2 5" xfId="11273"/>
    <cellStyle name="계산 2 2 3 2 2 2 6" xfId="13556"/>
    <cellStyle name="계산 2 2 3 2 2 2 7" xfId="14590"/>
    <cellStyle name="계산 2 2 3 2 2 3" xfId="6745"/>
    <cellStyle name="계산 2 2 3 2 2 4" xfId="9240"/>
    <cellStyle name="계산 2 2 3 2 2 5" xfId="9346"/>
    <cellStyle name="계산 2 2 3 2 2 6" xfId="11272"/>
    <cellStyle name="계산 2 2 3 2 2 7" xfId="13557"/>
    <cellStyle name="계산 2 2 3 2 2 8" xfId="14589"/>
    <cellStyle name="계산 2 2 3 2 3" xfId="3980"/>
    <cellStyle name="계산 2 2 3 2 3 2" xfId="7105"/>
    <cellStyle name="계산 2 2 3 2 3 3" xfId="9721"/>
    <cellStyle name="계산 2 2 3 2 3 4" xfId="10368"/>
    <cellStyle name="계산 2 2 3 2 3 5" xfId="11274"/>
    <cellStyle name="계산 2 2 3 2 3 6" xfId="12736"/>
    <cellStyle name="계산 2 2 3 2 3 7" xfId="14591"/>
    <cellStyle name="계산 2 2 3 2 4" xfId="6703"/>
    <cellStyle name="계산 2 2 3 2 5" xfId="9208"/>
    <cellStyle name="계산 2 2 3 2 6" xfId="9975"/>
    <cellStyle name="계산 2 2 3 2 7" xfId="11271"/>
    <cellStyle name="계산 2 2 3 2 8" xfId="12737"/>
    <cellStyle name="계산 2 2 3 2 9" xfId="14588"/>
    <cellStyle name="계산 2 2 3 3" xfId="3200"/>
    <cellStyle name="계산 2 2 3 3 2" xfId="3938"/>
    <cellStyle name="계산 2 2 3 3 2 2" xfId="7063"/>
    <cellStyle name="계산 2 2 3 3 2 3" xfId="9685"/>
    <cellStyle name="계산 2 2 3 3 2 4" xfId="10332"/>
    <cellStyle name="계산 2 2 3 3 2 5" xfId="11276"/>
    <cellStyle name="계산 2 2 3 3 2 6" xfId="13554"/>
    <cellStyle name="계산 2 2 3 3 2 7" xfId="14593"/>
    <cellStyle name="계산 2 2 3 3 3" xfId="6744"/>
    <cellStyle name="계산 2 2 3 3 4" xfId="9239"/>
    <cellStyle name="계산 2 2 3 3 5" xfId="9347"/>
    <cellStyle name="계산 2 2 3 3 6" xfId="11275"/>
    <cellStyle name="계산 2 2 3 3 7" xfId="13555"/>
    <cellStyle name="계산 2 2 3 3 8" xfId="14592"/>
    <cellStyle name="계산 2 2 3 4" xfId="2879"/>
    <cellStyle name="계산 2 2 3 4 2" xfId="6571"/>
    <cellStyle name="계산 2 2 3 4 3" xfId="9068"/>
    <cellStyle name="계산 2 2 3 4 4" xfId="7327"/>
    <cellStyle name="계산 2 2 3 4 5" xfId="11277"/>
    <cellStyle name="계산 2 2 3 4 6" xfId="12735"/>
    <cellStyle name="계산 2 2 3 4 7" xfId="14594"/>
    <cellStyle name="계산 2 2 3 5" xfId="3892"/>
    <cellStyle name="계산 2 2 3 5 2" xfId="7019"/>
    <cellStyle name="계산 2 2 3 5 3" xfId="9654"/>
    <cellStyle name="계산 2 2 3 5 4" xfId="10308"/>
    <cellStyle name="계산 2 2 3 5 5" xfId="11278"/>
    <cellStyle name="계산 2 2 3 5 6" xfId="13553"/>
    <cellStyle name="계산 2 2 3 5 7" xfId="14595"/>
    <cellStyle name="계산 2 2 3 6" xfId="2611"/>
    <cellStyle name="계산 2 2 3 6 2" xfId="6336"/>
    <cellStyle name="계산 2 2 3 6 3" xfId="8808"/>
    <cellStyle name="계산 2 2 3 6 4" xfId="8204"/>
    <cellStyle name="계산 2 2 3 6 5" xfId="11279"/>
    <cellStyle name="계산 2 2 3 6 6" xfId="13552"/>
    <cellStyle name="계산 2 2 3 6 7" xfId="14596"/>
    <cellStyle name="계산 2 2 3 7" xfId="4856"/>
    <cellStyle name="계산 2 2 3 7 2" xfId="5223"/>
    <cellStyle name="계산 2 2 3 7 3" xfId="7240"/>
    <cellStyle name="계산 2 2 3 7 4" xfId="10458"/>
    <cellStyle name="계산 2 2 3 8" xfId="5387"/>
    <cellStyle name="계산 2 2 3 9" xfId="7798"/>
    <cellStyle name="계산 2 2 4" xfId="2022"/>
    <cellStyle name="계산 2 2 4 10" xfId="11280"/>
    <cellStyle name="계산 2 2 4 11" xfId="12734"/>
    <cellStyle name="계산 2 2 4 12" xfId="14597"/>
    <cellStyle name="계산 2 2 4 2" xfId="3106"/>
    <cellStyle name="계산 2 2 4 2 2" xfId="3203"/>
    <cellStyle name="계산 2 2 4 2 2 2" xfId="3941"/>
    <cellStyle name="계산 2 2 4 2 2 2 2" xfId="7066"/>
    <cellStyle name="계산 2 2 4 2 2 2 3" xfId="9688"/>
    <cellStyle name="계산 2 2 4 2 2 2 4" xfId="10335"/>
    <cellStyle name="계산 2 2 4 2 2 2 5" xfId="11283"/>
    <cellStyle name="계산 2 2 4 2 2 2 6" xfId="12733"/>
    <cellStyle name="계산 2 2 4 2 2 2 7" xfId="14600"/>
    <cellStyle name="계산 2 2 4 2 2 3" xfId="6747"/>
    <cellStyle name="계산 2 2 4 2 2 4" xfId="9242"/>
    <cellStyle name="계산 2 2 4 2 2 5" xfId="9344"/>
    <cellStyle name="계산 2 2 4 2 2 6" xfId="11282"/>
    <cellStyle name="계산 2 2 4 2 2 7" xfId="13550"/>
    <cellStyle name="계산 2 2 4 2 2 8" xfId="14599"/>
    <cellStyle name="계산 2 2 4 2 3" xfId="4030"/>
    <cellStyle name="계산 2 2 4 2 3 2" xfId="7156"/>
    <cellStyle name="계산 2 2 4 2 3 3" xfId="9751"/>
    <cellStyle name="계산 2 2 4 2 3 4" xfId="10396"/>
    <cellStyle name="계산 2 2 4 2 3 5" xfId="11284"/>
    <cellStyle name="계산 2 2 4 2 3 6" xfId="13549"/>
    <cellStyle name="계산 2 2 4 2 3 7" xfId="14601"/>
    <cellStyle name="계산 2 2 4 2 4" xfId="6696"/>
    <cellStyle name="계산 2 2 4 2 5" xfId="9200"/>
    <cellStyle name="계산 2 2 4 2 6" xfId="8689"/>
    <cellStyle name="계산 2 2 4 2 7" xfId="11281"/>
    <cellStyle name="계산 2 2 4 2 8" xfId="13551"/>
    <cellStyle name="계산 2 2 4 2 9" xfId="14598"/>
    <cellStyle name="계산 2 2 4 3" xfId="3202"/>
    <cellStyle name="계산 2 2 4 3 2" xfId="3940"/>
    <cellStyle name="계산 2 2 4 3 2 2" xfId="7065"/>
    <cellStyle name="계산 2 2 4 3 2 3" xfId="9687"/>
    <cellStyle name="계산 2 2 4 3 2 4" xfId="10334"/>
    <cellStyle name="계산 2 2 4 3 2 5" xfId="11286"/>
    <cellStyle name="계산 2 2 4 3 2 6" xfId="12732"/>
    <cellStyle name="계산 2 2 4 3 2 7" xfId="14603"/>
    <cellStyle name="계산 2 2 4 3 3" xfId="6746"/>
    <cellStyle name="계산 2 2 4 3 4" xfId="9241"/>
    <cellStyle name="계산 2 2 4 3 5" xfId="9345"/>
    <cellStyle name="계산 2 2 4 3 6" xfId="11285"/>
    <cellStyle name="계산 2 2 4 3 7" xfId="13548"/>
    <cellStyle name="계산 2 2 4 3 8" xfId="14602"/>
    <cellStyle name="계산 2 2 4 4" xfId="3888"/>
    <cellStyle name="계산 2 2 4 4 2" xfId="7015"/>
    <cellStyle name="계산 2 2 4 4 3" xfId="9650"/>
    <cellStyle name="계산 2 2 4 4 4" xfId="10304"/>
    <cellStyle name="계산 2 2 4 4 5" xfId="11287"/>
    <cellStyle name="계산 2 2 4 4 6" xfId="13547"/>
    <cellStyle name="계산 2 2 4 4 7" xfId="14604"/>
    <cellStyle name="계산 2 2 4 5" xfId="2600"/>
    <cellStyle name="계산 2 2 4 5 2" xfId="6325"/>
    <cellStyle name="계산 2 2 4 5 3" xfId="8797"/>
    <cellStyle name="계산 2 2 4 5 4" xfId="7747"/>
    <cellStyle name="계산 2 2 4 5 5" xfId="11288"/>
    <cellStyle name="계산 2 2 4 5 6" xfId="13546"/>
    <cellStyle name="계산 2 2 4 5 7" xfId="14605"/>
    <cellStyle name="계산 2 2 4 6" xfId="4658"/>
    <cellStyle name="계산 2 2 4 6 2" xfId="5212"/>
    <cellStyle name="계산 2 2 4 6 3" xfId="7231"/>
    <cellStyle name="계산 2 2 4 6 4" xfId="10449"/>
    <cellStyle name="계산 2 2 4 7" xfId="5832"/>
    <cellStyle name="계산 2 2 4 8" xfId="8259"/>
    <cellStyle name="계산 2 2 4 9" xfId="9871"/>
    <cellStyle name="계산 2 2 5" xfId="3120"/>
    <cellStyle name="계산 2 2 5 2" xfId="3204"/>
    <cellStyle name="계산 2 2 5 2 2" xfId="3942"/>
    <cellStyle name="계산 2 2 5 2 2 2" xfId="7067"/>
    <cellStyle name="계산 2 2 5 2 2 3" xfId="9689"/>
    <cellStyle name="계산 2 2 5 2 2 4" xfId="10336"/>
    <cellStyle name="계산 2 2 5 2 2 5" xfId="11291"/>
    <cellStyle name="계산 2 2 5 2 2 6" xfId="13544"/>
    <cellStyle name="계산 2 2 5 2 2 7" xfId="14608"/>
    <cellStyle name="계산 2 2 5 2 3" xfId="6748"/>
    <cellStyle name="계산 2 2 5 2 4" xfId="9243"/>
    <cellStyle name="계산 2 2 5 2 5" xfId="9343"/>
    <cellStyle name="계산 2 2 5 2 6" xfId="11290"/>
    <cellStyle name="계산 2 2 5 2 7" xfId="13545"/>
    <cellStyle name="계산 2 2 5 2 8" xfId="14607"/>
    <cellStyle name="계산 2 2 5 3" xfId="3993"/>
    <cellStyle name="계산 2 2 5 3 2" xfId="7119"/>
    <cellStyle name="계산 2 2 5 3 3" xfId="9734"/>
    <cellStyle name="계산 2 2 5 3 4" xfId="10380"/>
    <cellStyle name="계산 2 2 5 3 5" xfId="11292"/>
    <cellStyle name="계산 2 2 5 3 6" xfId="12730"/>
    <cellStyle name="계산 2 2 5 3 7" xfId="14609"/>
    <cellStyle name="계산 2 2 5 4" xfId="6708"/>
    <cellStyle name="계산 2 2 5 5" xfId="9214"/>
    <cellStyle name="계산 2 2 5 6" xfId="7312"/>
    <cellStyle name="계산 2 2 5 7" xfId="11289"/>
    <cellStyle name="계산 2 2 5 8" xfId="12731"/>
    <cellStyle name="계산 2 2 5 9" xfId="14606"/>
    <cellStyle name="계산 2 2 6" xfId="3197"/>
    <cellStyle name="계산 2 2 6 2" xfId="3935"/>
    <cellStyle name="계산 2 2 6 2 2" xfId="7060"/>
    <cellStyle name="계산 2 2 6 2 3" xfId="9682"/>
    <cellStyle name="계산 2 2 6 2 4" xfId="10329"/>
    <cellStyle name="계산 2 2 6 2 5" xfId="11294"/>
    <cellStyle name="계산 2 2 6 2 6" xfId="13542"/>
    <cellStyle name="계산 2 2 6 2 7" xfId="14611"/>
    <cellStyle name="계산 2 2 6 3" xfId="6741"/>
    <cellStyle name="계산 2 2 6 4" xfId="9236"/>
    <cellStyle name="계산 2 2 6 5" xfId="9353"/>
    <cellStyle name="계산 2 2 6 6" xfId="11293"/>
    <cellStyle name="계산 2 2 6 7" xfId="13543"/>
    <cellStyle name="계산 2 2 6 8" xfId="14610"/>
    <cellStyle name="계산 2 2 7" xfId="3895"/>
    <cellStyle name="계산 2 2 7 2" xfId="7022"/>
    <cellStyle name="계산 2 2 7 3" xfId="9657"/>
    <cellStyle name="계산 2 2 7 4" xfId="10311"/>
    <cellStyle name="계산 2 2 7 5" xfId="11295"/>
    <cellStyle name="계산 2 2 7 6" xfId="12729"/>
    <cellStyle name="계산 2 2 7 7" xfId="14612"/>
    <cellStyle name="계산 2 2 8" xfId="2618"/>
    <cellStyle name="계산 2 2 8 2" xfId="6341"/>
    <cellStyle name="계산 2 2 8 3" xfId="8814"/>
    <cellStyle name="계산 2 2 8 4" xfId="7340"/>
    <cellStyle name="계산 2 2 8 5" xfId="11296"/>
    <cellStyle name="계산 2 2 8 6" xfId="13541"/>
    <cellStyle name="계산 2 2 8 7" xfId="14613"/>
    <cellStyle name="계산 2 2 9" xfId="4069"/>
    <cellStyle name="계산 2 2 9 2" xfId="5160"/>
    <cellStyle name="계산 2 2 9 3" xfId="7166"/>
    <cellStyle name="계산 2 2 9 4" xfId="10405"/>
    <cellStyle name="계산 2 20" xfId="1540"/>
    <cellStyle name="계산 2 20 2" xfId="2023"/>
    <cellStyle name="계산 2 20 2 2" xfId="5833"/>
    <cellStyle name="계산 2 20 2 3" xfId="8260"/>
    <cellStyle name="계산 2 20 2 4" xfId="9406"/>
    <cellStyle name="계산 2 20 2 5" xfId="11298"/>
    <cellStyle name="계산 2 20 2 6" xfId="12728"/>
    <cellStyle name="계산 2 20 2 7" xfId="14615"/>
    <cellStyle name="계산 2 20 3" xfId="5388"/>
    <cellStyle name="계산 2 20 4" xfId="7799"/>
    <cellStyle name="계산 2 20 5" xfId="9880"/>
    <cellStyle name="계산 2 20 6" xfId="11297"/>
    <cellStyle name="계산 2 20 7" xfId="13540"/>
    <cellStyle name="계산 2 20 8" xfId="14614"/>
    <cellStyle name="계산 2 21" xfId="1541"/>
    <cellStyle name="계산 2 21 2" xfId="2024"/>
    <cellStyle name="계산 2 21 2 2" xfId="5834"/>
    <cellStyle name="계산 2 21 2 3" xfId="8261"/>
    <cellStyle name="계산 2 21 2 4" xfId="8658"/>
    <cellStyle name="계산 2 21 2 5" xfId="11300"/>
    <cellStyle name="계산 2 21 2 6" xfId="13538"/>
    <cellStyle name="계산 2 21 2 7" xfId="14617"/>
    <cellStyle name="계산 2 21 3" xfId="5389"/>
    <cellStyle name="계산 2 21 4" xfId="7800"/>
    <cellStyle name="계산 2 21 5" xfId="7982"/>
    <cellStyle name="계산 2 21 6" xfId="11299"/>
    <cellStyle name="계산 2 21 7" xfId="13539"/>
    <cellStyle name="계산 2 21 8" xfId="14616"/>
    <cellStyle name="계산 2 22" xfId="1542"/>
    <cellStyle name="계산 2 22 2" xfId="2025"/>
    <cellStyle name="계산 2 22 2 2" xfId="5835"/>
    <cellStyle name="계산 2 22 2 3" xfId="8262"/>
    <cellStyle name="계산 2 22 2 4" xfId="9813"/>
    <cellStyle name="계산 2 22 2 5" xfId="11302"/>
    <cellStyle name="계산 2 22 2 6" xfId="13537"/>
    <cellStyle name="계산 2 22 2 7" xfId="14619"/>
    <cellStyle name="계산 2 22 3" xfId="5390"/>
    <cellStyle name="계산 2 22 4" xfId="7801"/>
    <cellStyle name="계산 2 22 5" xfId="7616"/>
    <cellStyle name="계산 2 22 6" xfId="11301"/>
    <cellStyle name="계산 2 22 7" xfId="12727"/>
    <cellStyle name="계산 2 22 8" xfId="14618"/>
    <cellStyle name="계산 2 23" xfId="1543"/>
    <cellStyle name="계산 2 23 2" xfId="2026"/>
    <cellStyle name="계산 2 23 2 2" xfId="5836"/>
    <cellStyle name="계산 2 23 2 3" xfId="8263"/>
    <cellStyle name="계산 2 23 2 4" xfId="7697"/>
    <cellStyle name="계산 2 23 2 5" xfId="11304"/>
    <cellStyle name="계산 2 23 2 6" xfId="12726"/>
    <cellStyle name="계산 2 23 2 7" xfId="14621"/>
    <cellStyle name="계산 2 23 3" xfId="5391"/>
    <cellStyle name="계산 2 23 4" xfId="7802"/>
    <cellStyle name="계산 2 23 5" xfId="7615"/>
    <cellStyle name="계산 2 23 6" xfId="11303"/>
    <cellStyle name="계산 2 23 7" xfId="13536"/>
    <cellStyle name="계산 2 23 8" xfId="14620"/>
    <cellStyle name="계산 2 24" xfId="1544"/>
    <cellStyle name="계산 2 24 2" xfId="2027"/>
    <cellStyle name="계산 2 24 2 2" xfId="5837"/>
    <cellStyle name="계산 2 24 2 3" xfId="8264"/>
    <cellStyle name="계산 2 24 2 4" xfId="9869"/>
    <cellStyle name="계산 2 24 2 5" xfId="11306"/>
    <cellStyle name="계산 2 24 2 6" xfId="13534"/>
    <cellStyle name="계산 2 24 2 7" xfId="14623"/>
    <cellStyle name="계산 2 24 3" xfId="5392"/>
    <cellStyle name="계산 2 24 4" xfId="7803"/>
    <cellStyle name="계산 2 24 5" xfId="7282"/>
    <cellStyle name="계산 2 24 6" xfId="11305"/>
    <cellStyle name="계산 2 24 7" xfId="13535"/>
    <cellStyle name="계산 2 24 8" xfId="14622"/>
    <cellStyle name="계산 2 25" xfId="1545"/>
    <cellStyle name="계산 2 25 2" xfId="2028"/>
    <cellStyle name="계산 2 25 2 2" xfId="5838"/>
    <cellStyle name="계산 2 25 2 3" xfId="8265"/>
    <cellStyle name="계산 2 25 2 4" xfId="9786"/>
    <cellStyle name="계산 2 25 2 5" xfId="11308"/>
    <cellStyle name="계산 2 25 2 6" xfId="13533"/>
    <cellStyle name="계산 2 25 2 7" xfId="14625"/>
    <cellStyle name="계산 2 25 3" xfId="5393"/>
    <cellStyle name="계산 2 25 4" xfId="7804"/>
    <cellStyle name="계산 2 25 5" xfId="9819"/>
    <cellStyle name="계산 2 25 6" xfId="11307"/>
    <cellStyle name="계산 2 25 7" xfId="12725"/>
    <cellStyle name="계산 2 25 8" xfId="14624"/>
    <cellStyle name="계산 2 26" xfId="1546"/>
    <cellStyle name="계산 2 26 2" xfId="2029"/>
    <cellStyle name="계산 2 26 2 2" xfId="5839"/>
    <cellStyle name="계산 2 26 2 3" xfId="8266"/>
    <cellStyle name="계산 2 26 2 4" xfId="9929"/>
    <cellStyle name="계산 2 26 2 5" xfId="11310"/>
    <cellStyle name="계산 2 26 2 6" xfId="12724"/>
    <cellStyle name="계산 2 26 2 7" xfId="14627"/>
    <cellStyle name="계산 2 26 3" xfId="5394"/>
    <cellStyle name="계산 2 26 4" xfId="7805"/>
    <cellStyle name="계산 2 26 5" xfId="9178"/>
    <cellStyle name="계산 2 26 6" xfId="11309"/>
    <cellStyle name="계산 2 26 7" xfId="13532"/>
    <cellStyle name="계산 2 26 8" xfId="14626"/>
    <cellStyle name="계산 2 27" xfId="1547"/>
    <cellStyle name="계산 2 27 2" xfId="2030"/>
    <cellStyle name="계산 2 27 2 2" xfId="5840"/>
    <cellStyle name="계산 2 27 2 3" xfId="8267"/>
    <cellStyle name="계산 2 27 2 4" xfId="10042"/>
    <cellStyle name="계산 2 27 2 5" xfId="11312"/>
    <cellStyle name="계산 2 27 2 6" xfId="13530"/>
    <cellStyle name="계산 2 27 2 7" xfId="14629"/>
    <cellStyle name="계산 2 27 3" xfId="5395"/>
    <cellStyle name="계산 2 27 4" xfId="7806"/>
    <cellStyle name="계산 2 27 5" xfId="9448"/>
    <cellStyle name="계산 2 27 6" xfId="11311"/>
    <cellStyle name="계산 2 27 7" xfId="13531"/>
    <cellStyle name="계산 2 27 8" xfId="14628"/>
    <cellStyle name="계산 2 28" xfId="2481"/>
    <cellStyle name="계산 2 28 2" xfId="6234"/>
    <cellStyle name="계산 2 28 3" xfId="8698"/>
    <cellStyle name="계산 2 28 4" xfId="8217"/>
    <cellStyle name="계산 2 28 5" xfId="11313"/>
    <cellStyle name="계산 2 28 6" xfId="12723"/>
    <cellStyle name="계산 2 28 7" xfId="14630"/>
    <cellStyle name="계산 2 29" xfId="2508"/>
    <cellStyle name="계산 2 29 2" xfId="6239"/>
    <cellStyle name="계산 2 29 3" xfId="8709"/>
    <cellStyle name="계산 2 29 4" xfId="7756"/>
    <cellStyle name="계산 2 29 5" xfId="11314"/>
    <cellStyle name="계산 2 29 6" xfId="12722"/>
    <cellStyle name="계산 2 29 7" xfId="14631"/>
    <cellStyle name="계산 2 3" xfId="381"/>
    <cellStyle name="계산 2 3 2" xfId="1548"/>
    <cellStyle name="계산 2 3 2 10" xfId="13422"/>
    <cellStyle name="계산 2 3 2 11" xfId="14632"/>
    <cellStyle name="계산 2 3 2 2" xfId="3206"/>
    <cellStyle name="계산 2 3 2 2 2" xfId="3944"/>
    <cellStyle name="계산 2 3 2 2 2 2" xfId="7069"/>
    <cellStyle name="계산 2 3 2 2 2 3" xfId="9691"/>
    <cellStyle name="계산 2 3 2 2 2 4" xfId="10338"/>
    <cellStyle name="계산 2 3 2 2 2 5" xfId="11318"/>
    <cellStyle name="계산 2 3 2 2 2 6" xfId="12720"/>
    <cellStyle name="계산 2 3 2 2 2 7" xfId="14634"/>
    <cellStyle name="계산 2 3 2 2 3" xfId="6750"/>
    <cellStyle name="계산 2 3 2 2 4" xfId="9245"/>
    <cellStyle name="계산 2 3 2 2 5" xfId="9341"/>
    <cellStyle name="계산 2 3 2 2 6" xfId="11317"/>
    <cellStyle name="계산 2 3 2 2 7" xfId="12721"/>
    <cellStyle name="계산 2 3 2 2 8" xfId="14633"/>
    <cellStyle name="계산 2 3 2 3" xfId="4013"/>
    <cellStyle name="계산 2 3 2 3 2" xfId="7139"/>
    <cellStyle name="계산 2 3 2 3 3" xfId="9748"/>
    <cellStyle name="계산 2 3 2 3 4" xfId="10394"/>
    <cellStyle name="계산 2 3 2 3 5" xfId="11319"/>
    <cellStyle name="계산 2 3 2 3 6" xfId="12719"/>
    <cellStyle name="계산 2 3 2 3 7" xfId="14635"/>
    <cellStyle name="계산 2 3 2 4" xfId="3108"/>
    <cellStyle name="계산 2 3 2 4 2" xfId="6698"/>
    <cellStyle name="계산 2 3 2 4 3" xfId="9202"/>
    <cellStyle name="계산 2 3 2 4 4" xfId="7635"/>
    <cellStyle name="계산 2 3 2 4 5" xfId="11320"/>
    <cellStyle name="계산 2 3 2 4 6" xfId="12718"/>
    <cellStyle name="계산 2 3 2 4 7" xfId="14636"/>
    <cellStyle name="계산 2 3 2 5" xfId="4858"/>
    <cellStyle name="계산 2 3 2 6" xfId="5396"/>
    <cellStyle name="계산 2 3 2 7" xfId="7807"/>
    <cellStyle name="계산 2 3 2 8" xfId="7698"/>
    <cellStyle name="계산 2 3 2 9" xfId="11316"/>
    <cellStyle name="계산 2 3 3" xfId="2031"/>
    <cellStyle name="계산 2 3 3 10" xfId="14637"/>
    <cellStyle name="계산 2 3 3 2" xfId="3943"/>
    <cellStyle name="계산 2 3 3 2 2" xfId="7068"/>
    <cellStyle name="계산 2 3 3 2 3" xfId="9690"/>
    <cellStyle name="계산 2 3 3 2 4" xfId="10337"/>
    <cellStyle name="계산 2 3 3 2 5" xfId="11322"/>
    <cellStyle name="계산 2 3 3 2 6" xfId="12717"/>
    <cellStyle name="계산 2 3 3 2 7" xfId="14638"/>
    <cellStyle name="계산 2 3 3 3" xfId="3205"/>
    <cellStyle name="계산 2 3 3 3 2" xfId="6749"/>
    <cellStyle name="계산 2 3 3 3 3" xfId="9244"/>
    <cellStyle name="계산 2 3 3 3 4" xfId="9342"/>
    <cellStyle name="계산 2 3 3 3 5" xfId="11323"/>
    <cellStyle name="계산 2 3 3 3 6" xfId="13528"/>
    <cellStyle name="계산 2 3 3 3 7" xfId="14639"/>
    <cellStyle name="계산 2 3 3 4" xfId="4660"/>
    <cellStyle name="계산 2 3 3 5" xfId="5841"/>
    <cellStyle name="계산 2 3 3 6" xfId="8268"/>
    <cellStyle name="계산 2 3 3 7" xfId="7457"/>
    <cellStyle name="계산 2 3 3 8" xfId="11321"/>
    <cellStyle name="계산 2 3 3 9" xfId="13529"/>
    <cellStyle name="계산 2 3 4" xfId="2870"/>
    <cellStyle name="계산 2 3 4 2" xfId="6562"/>
    <cellStyle name="계산 2 3 4 3" xfId="9059"/>
    <cellStyle name="계산 2 3 4 4" xfId="9965"/>
    <cellStyle name="계산 2 3 4 5" xfId="11324"/>
    <cellStyle name="계산 2 3 4 6" xfId="12716"/>
    <cellStyle name="계산 2 3 4 7" xfId="14640"/>
    <cellStyle name="계산 2 3 5" xfId="3889"/>
    <cellStyle name="계산 2 3 5 2" xfId="7016"/>
    <cellStyle name="계산 2 3 5 3" xfId="9651"/>
    <cellStyle name="계산 2 3 5 4" xfId="10305"/>
    <cellStyle name="계산 2 3 5 5" xfId="11325"/>
    <cellStyle name="계산 2 3 5 6" xfId="12715"/>
    <cellStyle name="계산 2 3 5 7" xfId="14641"/>
    <cellStyle name="계산 2 3 6" xfId="2602"/>
    <cellStyle name="계산 2 3 6 2" xfId="6327"/>
    <cellStyle name="계산 2 3 6 3" xfId="8799"/>
    <cellStyle name="계산 2 3 6 4" xfId="7746"/>
    <cellStyle name="계산 2 3 6 5" xfId="11326"/>
    <cellStyle name="계산 2 3 6 6" xfId="13527"/>
    <cellStyle name="계산 2 3 6 7" xfId="14642"/>
    <cellStyle name="계산 2 30" xfId="2526"/>
    <cellStyle name="계산 2 30 2" xfId="6252"/>
    <cellStyle name="계산 2 30 3" xfId="8725"/>
    <cellStyle name="계산 2 30 4" xfId="9330"/>
    <cellStyle name="계산 2 30 5" xfId="11327"/>
    <cellStyle name="계산 2 30 6" xfId="12714"/>
    <cellStyle name="계산 2 30 7" xfId="14643"/>
    <cellStyle name="계산 2 4" xfId="382"/>
    <cellStyle name="계산 2 4 10" xfId="9455"/>
    <cellStyle name="계산 2 4 11" xfId="11328"/>
    <cellStyle name="계산 2 4 12" xfId="12713"/>
    <cellStyle name="계산 2 4 13" xfId="14644"/>
    <cellStyle name="계산 2 4 2" xfId="1549"/>
    <cellStyle name="계산 2 4 2 10" xfId="14645"/>
    <cellStyle name="계산 2 4 2 2" xfId="3208"/>
    <cellStyle name="계산 2 4 2 2 2" xfId="3946"/>
    <cellStyle name="계산 2 4 2 2 2 2" xfId="7071"/>
    <cellStyle name="계산 2 4 2 2 2 3" xfId="9693"/>
    <cellStyle name="계산 2 4 2 2 2 4" xfId="10340"/>
    <cellStyle name="계산 2 4 2 2 2 5" xfId="11331"/>
    <cellStyle name="계산 2 4 2 2 2 6" xfId="12711"/>
    <cellStyle name="계산 2 4 2 2 2 7" xfId="14647"/>
    <cellStyle name="계산 2 4 2 2 3" xfId="6752"/>
    <cellStyle name="계산 2 4 2 2 4" xfId="9247"/>
    <cellStyle name="계산 2 4 2 2 5" xfId="9339"/>
    <cellStyle name="계산 2 4 2 2 6" xfId="11330"/>
    <cellStyle name="계산 2 4 2 2 7" xfId="13421"/>
    <cellStyle name="계산 2 4 2 2 8" xfId="14646"/>
    <cellStyle name="계산 2 4 2 3" xfId="3876"/>
    <cellStyle name="계산 2 4 2 3 2" xfId="7003"/>
    <cellStyle name="계산 2 4 2 3 3" xfId="9641"/>
    <cellStyle name="계산 2 4 2 3 4" xfId="10296"/>
    <cellStyle name="계산 2 4 2 3 5" xfId="11332"/>
    <cellStyle name="계산 2 4 2 3 6" xfId="13420"/>
    <cellStyle name="계산 2 4 2 3 7" xfId="14648"/>
    <cellStyle name="계산 2 4 2 4" xfId="3111"/>
    <cellStyle name="계산 2 4 2 4 2" xfId="6701"/>
    <cellStyle name="계산 2 4 2 4 3" xfId="9205"/>
    <cellStyle name="계산 2 4 2 4 4" xfId="9364"/>
    <cellStyle name="계산 2 4 2 4 5" xfId="11333"/>
    <cellStyle name="계산 2 4 2 4 6" xfId="12710"/>
    <cellStyle name="계산 2 4 2 4 7" xfId="14649"/>
    <cellStyle name="계산 2 4 2 5" xfId="5397"/>
    <cellStyle name="계산 2 4 2 6" xfId="7808"/>
    <cellStyle name="계산 2 4 2 7" xfId="7614"/>
    <cellStyle name="계산 2 4 2 8" xfId="11329"/>
    <cellStyle name="계산 2 4 2 9" xfId="12712"/>
    <cellStyle name="계산 2 4 3" xfId="2032"/>
    <cellStyle name="계산 2 4 3 2" xfId="3945"/>
    <cellStyle name="계산 2 4 3 2 2" xfId="7070"/>
    <cellStyle name="계산 2 4 3 2 3" xfId="9692"/>
    <cellStyle name="계산 2 4 3 2 4" xfId="10339"/>
    <cellStyle name="계산 2 4 3 2 5" xfId="11335"/>
    <cellStyle name="계산 2 4 3 2 6" xfId="12708"/>
    <cellStyle name="계산 2 4 3 2 7" xfId="14651"/>
    <cellStyle name="계산 2 4 3 3" xfId="3207"/>
    <cellStyle name="계산 2 4 3 3 2" xfId="6751"/>
    <cellStyle name="계산 2 4 3 3 3" xfId="9246"/>
    <cellStyle name="계산 2 4 3 3 4" xfId="9340"/>
    <cellStyle name="계산 2 4 3 3 5" xfId="11336"/>
    <cellStyle name="계산 2 4 3 3 6" xfId="12707"/>
    <cellStyle name="계산 2 4 3 3 7" xfId="14652"/>
    <cellStyle name="계산 2 4 3 4" xfId="5842"/>
    <cellStyle name="계산 2 4 3 5" xfId="8269"/>
    <cellStyle name="계산 2 4 3 6" xfId="7456"/>
    <cellStyle name="계산 2 4 3 7" xfId="11334"/>
    <cellStyle name="계산 2 4 3 8" xfId="12709"/>
    <cellStyle name="계산 2 4 3 9" xfId="14650"/>
    <cellStyle name="계산 2 4 4" xfId="2872"/>
    <cellStyle name="계산 2 4 4 2" xfId="6564"/>
    <cellStyle name="계산 2 4 4 3" xfId="9061"/>
    <cellStyle name="계산 2 4 4 4" xfId="7328"/>
    <cellStyle name="계산 2 4 4 5" xfId="11337"/>
    <cellStyle name="계산 2 4 4 6" xfId="13526"/>
    <cellStyle name="계산 2 4 4 7" xfId="14653"/>
    <cellStyle name="계산 2 4 5" xfId="3890"/>
    <cellStyle name="계산 2 4 5 2" xfId="7017"/>
    <cellStyle name="계산 2 4 5 3" xfId="9652"/>
    <cellStyle name="계산 2 4 5 4" xfId="10306"/>
    <cellStyle name="계산 2 4 5 5" xfId="11338"/>
    <cellStyle name="계산 2 4 5 6" xfId="12706"/>
    <cellStyle name="계산 2 4 5 7" xfId="14654"/>
    <cellStyle name="계산 2 4 6" xfId="2605"/>
    <cellStyle name="계산 2 4 6 2" xfId="6330"/>
    <cellStyle name="계산 2 4 6 3" xfId="8802"/>
    <cellStyle name="계산 2 4 6 4" xfId="8205"/>
    <cellStyle name="계산 2 4 6 5" xfId="11339"/>
    <cellStyle name="계산 2 4 6 6" xfId="13525"/>
    <cellStyle name="계산 2 4 6 7" xfId="14655"/>
    <cellStyle name="계산 2 4 7" xfId="4534"/>
    <cellStyle name="계산 2 4 7 2" xfId="5196"/>
    <cellStyle name="계산 2 4 7 3" xfId="7209"/>
    <cellStyle name="계산 2 4 7 4" xfId="10435"/>
    <cellStyle name="계산 2 4 8" xfId="4855"/>
    <cellStyle name="계산 2 4 9" xfId="5284"/>
    <cellStyle name="계산 2 5" xfId="1550"/>
    <cellStyle name="계산 2 5 10" xfId="9955"/>
    <cellStyle name="계산 2 5 11" xfId="11340"/>
    <cellStyle name="계산 2 5 12" xfId="12705"/>
    <cellStyle name="계산 2 5 13" xfId="14656"/>
    <cellStyle name="계산 2 5 2" xfId="2033"/>
    <cellStyle name="계산 2 5 2 10" xfId="14657"/>
    <cellStyle name="계산 2 5 2 2" xfId="3210"/>
    <cellStyle name="계산 2 5 2 2 2" xfId="3948"/>
    <cellStyle name="계산 2 5 2 2 2 2" xfId="7073"/>
    <cellStyle name="계산 2 5 2 2 2 3" xfId="9695"/>
    <cellStyle name="계산 2 5 2 2 2 4" xfId="10342"/>
    <cellStyle name="계산 2 5 2 2 2 5" xfId="11343"/>
    <cellStyle name="계산 2 5 2 2 2 6" xfId="12703"/>
    <cellStyle name="계산 2 5 2 2 2 7" xfId="14659"/>
    <cellStyle name="계산 2 5 2 2 3" xfId="6754"/>
    <cellStyle name="계산 2 5 2 2 4" xfId="9249"/>
    <cellStyle name="계산 2 5 2 2 5" xfId="9336"/>
    <cellStyle name="계산 2 5 2 2 6" xfId="11342"/>
    <cellStyle name="계산 2 5 2 2 7" xfId="13524"/>
    <cellStyle name="계산 2 5 2 2 8" xfId="14658"/>
    <cellStyle name="계산 2 5 2 3" xfId="4001"/>
    <cellStyle name="계산 2 5 2 3 2" xfId="7127"/>
    <cellStyle name="계산 2 5 2 3 3" xfId="9740"/>
    <cellStyle name="계산 2 5 2 3 4" xfId="10386"/>
    <cellStyle name="계산 2 5 2 3 5" xfId="11344"/>
    <cellStyle name="계산 2 5 2 3 6" xfId="12702"/>
    <cellStyle name="계산 2 5 2 3 7" xfId="14660"/>
    <cellStyle name="계산 2 5 2 4" xfId="3105"/>
    <cellStyle name="계산 2 5 2 4 2" xfId="6695"/>
    <cellStyle name="계산 2 5 2 4 3" xfId="9199"/>
    <cellStyle name="계산 2 5 2 4 4" xfId="9857"/>
    <cellStyle name="계산 2 5 2 4 5" xfId="11345"/>
    <cellStyle name="계산 2 5 2 4 6" xfId="12701"/>
    <cellStyle name="계산 2 5 2 4 7" xfId="14661"/>
    <cellStyle name="계산 2 5 2 5" xfId="5843"/>
    <cellStyle name="계산 2 5 2 6" xfId="8270"/>
    <cellStyle name="계산 2 5 2 7" xfId="9925"/>
    <cellStyle name="계산 2 5 2 8" xfId="11341"/>
    <cellStyle name="계산 2 5 2 9" xfId="12704"/>
    <cellStyle name="계산 2 5 3" xfId="3209"/>
    <cellStyle name="계산 2 5 3 2" xfId="3947"/>
    <cellStyle name="계산 2 5 3 2 2" xfId="7072"/>
    <cellStyle name="계산 2 5 3 2 3" xfId="9694"/>
    <cellStyle name="계산 2 5 3 2 4" xfId="10341"/>
    <cellStyle name="계산 2 5 3 2 5" xfId="11347"/>
    <cellStyle name="계산 2 5 3 2 6" xfId="12699"/>
    <cellStyle name="계산 2 5 3 2 7" xfId="14663"/>
    <cellStyle name="계산 2 5 3 3" xfId="6753"/>
    <cellStyle name="계산 2 5 3 4" xfId="9248"/>
    <cellStyle name="계산 2 5 3 5" xfId="9337"/>
    <cellStyle name="계산 2 5 3 6" xfId="11346"/>
    <cellStyle name="계산 2 5 3 7" xfId="12700"/>
    <cellStyle name="계산 2 5 3 8" xfId="14662"/>
    <cellStyle name="계산 2 5 4" xfId="2868"/>
    <cellStyle name="계산 2 5 4 2" xfId="6560"/>
    <cellStyle name="계산 2 5 4 3" xfId="9057"/>
    <cellStyle name="계산 2 5 4 4" xfId="7638"/>
    <cellStyle name="계산 2 5 4 5" xfId="11348"/>
    <cellStyle name="계산 2 5 4 6" xfId="13445"/>
    <cellStyle name="계산 2 5 4 7" xfId="14664"/>
    <cellStyle name="계산 2 5 5" xfId="3887"/>
    <cellStyle name="계산 2 5 5 2" xfId="7014"/>
    <cellStyle name="계산 2 5 5 3" xfId="9649"/>
    <cellStyle name="계산 2 5 5 4" xfId="10303"/>
    <cellStyle name="계산 2 5 5 5" xfId="11349"/>
    <cellStyle name="계산 2 5 5 6" xfId="12698"/>
    <cellStyle name="계산 2 5 5 7" xfId="14665"/>
    <cellStyle name="계산 2 5 6" xfId="2599"/>
    <cellStyle name="계산 2 5 6 2" xfId="6324"/>
    <cellStyle name="계산 2 5 6 3" xfId="8796"/>
    <cellStyle name="계산 2 5 6 4" xfId="8208"/>
    <cellStyle name="계산 2 5 6 5" xfId="11350"/>
    <cellStyle name="계산 2 5 6 6" xfId="12697"/>
    <cellStyle name="계산 2 5 6 7" xfId="14666"/>
    <cellStyle name="계산 2 5 7" xfId="4657"/>
    <cellStyle name="계산 2 5 8" xfId="5398"/>
    <cellStyle name="계산 2 5 9" xfId="7809"/>
    <cellStyle name="계산 2 6" xfId="1551"/>
    <cellStyle name="계산 2 6 10" xfId="12626"/>
    <cellStyle name="계산 2 6 11" xfId="14667"/>
    <cellStyle name="계산 2 6 2" xfId="2034"/>
    <cellStyle name="계산 2 6 2 10" xfId="14668"/>
    <cellStyle name="계산 2 6 2 2" xfId="3212"/>
    <cellStyle name="계산 2 6 2 2 2" xfId="3950"/>
    <cellStyle name="계산 2 6 2 2 2 2" xfId="7075"/>
    <cellStyle name="계산 2 6 2 2 2 3" xfId="9697"/>
    <cellStyle name="계산 2 6 2 2 2 4" xfId="10344"/>
    <cellStyle name="계산 2 6 2 2 2 5" xfId="11354"/>
    <cellStyle name="계산 2 6 2 2 2 6" xfId="12427"/>
    <cellStyle name="계산 2 6 2 2 2 7" xfId="14670"/>
    <cellStyle name="계산 2 6 2 2 3" xfId="6756"/>
    <cellStyle name="계산 2 6 2 2 4" xfId="9251"/>
    <cellStyle name="계산 2 6 2 2 5" xfId="9334"/>
    <cellStyle name="계산 2 6 2 2 6" xfId="11353"/>
    <cellStyle name="계산 2 6 2 2 7" xfId="12505"/>
    <cellStyle name="계산 2 6 2 2 8" xfId="14669"/>
    <cellStyle name="계산 2 6 2 3" xfId="3873"/>
    <cellStyle name="계산 2 6 2 3 2" xfId="7000"/>
    <cellStyle name="계산 2 6 2 3 3" xfId="9638"/>
    <cellStyle name="계산 2 6 2 3 4" xfId="10293"/>
    <cellStyle name="계산 2 6 2 3 5" xfId="11355"/>
    <cellStyle name="계산 2 6 2 3 6" xfId="12351"/>
    <cellStyle name="계산 2 6 2 3 7" xfId="14671"/>
    <cellStyle name="계산 2 6 2 4" xfId="3116"/>
    <cellStyle name="계산 2 6 2 4 2" xfId="6705"/>
    <cellStyle name="계산 2 6 2 4 3" xfId="9210"/>
    <cellStyle name="계산 2 6 2 4 4" xfId="9764"/>
    <cellStyle name="계산 2 6 2 4 5" xfId="11356"/>
    <cellStyle name="계산 2 6 2 4 6" xfId="12350"/>
    <cellStyle name="계산 2 6 2 4 7" xfId="14672"/>
    <cellStyle name="계산 2 6 2 5" xfId="5844"/>
    <cellStyle name="계산 2 6 2 6" xfId="8271"/>
    <cellStyle name="계산 2 6 2 7" xfId="9998"/>
    <cellStyle name="계산 2 6 2 8" xfId="11352"/>
    <cellStyle name="계산 2 6 2 9" xfId="12565"/>
    <cellStyle name="계산 2 6 3" xfId="3211"/>
    <cellStyle name="계산 2 6 3 2" xfId="3949"/>
    <cellStyle name="계산 2 6 3 2 2" xfId="7074"/>
    <cellStyle name="계산 2 6 3 2 3" xfId="9696"/>
    <cellStyle name="계산 2 6 3 2 4" xfId="10343"/>
    <cellStyle name="계산 2 6 3 2 5" xfId="11358"/>
    <cellStyle name="계산 2 6 3 2 6" xfId="12210"/>
    <cellStyle name="계산 2 6 3 2 7" xfId="14674"/>
    <cellStyle name="계산 2 6 3 3" xfId="6755"/>
    <cellStyle name="계산 2 6 3 4" xfId="9250"/>
    <cellStyle name="계산 2 6 3 5" xfId="9335"/>
    <cellStyle name="계산 2 6 3 6" xfId="11357"/>
    <cellStyle name="계산 2 6 3 7" xfId="12286"/>
    <cellStyle name="계산 2 6 3 8" xfId="14673"/>
    <cellStyle name="계산 2 6 4" xfId="3893"/>
    <cellStyle name="계산 2 6 4 2" xfId="7020"/>
    <cellStyle name="계산 2 6 4 3" xfId="9655"/>
    <cellStyle name="계산 2 6 4 4" xfId="10309"/>
    <cellStyle name="계산 2 6 4 5" xfId="11359"/>
    <cellStyle name="계산 2 6 4 6" xfId="13419"/>
    <cellStyle name="계산 2 6 4 7" xfId="14675"/>
    <cellStyle name="계산 2 6 5" xfId="2613"/>
    <cellStyle name="계산 2 6 5 2" xfId="6338"/>
    <cellStyle name="계산 2 6 5 3" xfId="8810"/>
    <cellStyle name="계산 2 6 5 4" xfId="8203"/>
    <cellStyle name="계산 2 6 5 5" xfId="11360"/>
    <cellStyle name="계산 2 6 5 6" xfId="12209"/>
    <cellStyle name="계산 2 6 5 7" xfId="14676"/>
    <cellStyle name="계산 2 6 6" xfId="5399"/>
    <cellStyle name="계산 2 6 7" xfId="7810"/>
    <cellStyle name="계산 2 6 8" xfId="10022"/>
    <cellStyle name="계산 2 6 9" xfId="11351"/>
    <cellStyle name="계산 2 7" xfId="1552"/>
    <cellStyle name="계산 2 7 10" xfId="14677"/>
    <cellStyle name="계산 2 7 2" xfId="2035"/>
    <cellStyle name="계산 2 7 2 2" xfId="3951"/>
    <cellStyle name="계산 2 7 2 2 2" xfId="7076"/>
    <cellStyle name="계산 2 7 2 2 3" xfId="9698"/>
    <cellStyle name="계산 2 7 2 2 4" xfId="10345"/>
    <cellStyle name="계산 2 7 2 2 5" xfId="11363"/>
    <cellStyle name="계산 2 7 2 2 6" xfId="12206"/>
    <cellStyle name="계산 2 7 2 2 7" xfId="14679"/>
    <cellStyle name="계산 2 7 2 3" xfId="3213"/>
    <cellStyle name="계산 2 7 2 3 2" xfId="6757"/>
    <cellStyle name="계산 2 7 2 3 3" xfId="9252"/>
    <cellStyle name="계산 2 7 2 3 4" xfId="9333"/>
    <cellStyle name="계산 2 7 2 3 5" xfId="11364"/>
    <cellStyle name="계산 2 7 2 3 6" xfId="13523"/>
    <cellStyle name="계산 2 7 2 3 7" xfId="14680"/>
    <cellStyle name="계산 2 7 2 4" xfId="5845"/>
    <cellStyle name="계산 2 7 2 5" xfId="8272"/>
    <cellStyle name="계산 2 7 2 6" xfId="9868"/>
    <cellStyle name="계산 2 7 2 7" xfId="11362"/>
    <cellStyle name="계산 2 7 2 8" xfId="12207"/>
    <cellStyle name="계산 2 7 2 9" xfId="14678"/>
    <cellStyle name="계산 2 7 3" xfId="3914"/>
    <cellStyle name="계산 2 7 3 2" xfId="7041"/>
    <cellStyle name="계산 2 7 3 3" xfId="9672"/>
    <cellStyle name="계산 2 7 3 4" xfId="10325"/>
    <cellStyle name="계산 2 7 3 5" xfId="11365"/>
    <cellStyle name="계산 2 7 3 6" xfId="12205"/>
    <cellStyle name="계산 2 7 3 7" xfId="14681"/>
    <cellStyle name="계산 2 7 4" xfId="3012"/>
    <cellStyle name="계산 2 7 4 2" xfId="6667"/>
    <cellStyle name="계산 2 7 4 3" xfId="9166"/>
    <cellStyle name="계산 2 7 4 4" xfId="9969"/>
    <cellStyle name="계산 2 7 4 5" xfId="11366"/>
    <cellStyle name="계산 2 7 4 6" xfId="13522"/>
    <cellStyle name="계산 2 7 4 7" xfId="14682"/>
    <cellStyle name="계산 2 7 5" xfId="5400"/>
    <cellStyle name="계산 2 7 6" xfId="7811"/>
    <cellStyle name="계산 2 7 7" xfId="7651"/>
    <cellStyle name="계산 2 7 8" xfId="11361"/>
    <cellStyle name="계산 2 7 9" xfId="12208"/>
    <cellStyle name="계산 2 8" xfId="1553"/>
    <cellStyle name="계산 2 8 2" xfId="2036"/>
    <cellStyle name="계산 2 8 2 2" xfId="3989"/>
    <cellStyle name="계산 2 8 2 2 2" xfId="7115"/>
    <cellStyle name="계산 2 8 2 2 3" xfId="9731"/>
    <cellStyle name="계산 2 8 2 2 4" xfId="10377"/>
    <cellStyle name="계산 2 8 2 2 5" xfId="11369"/>
    <cellStyle name="계산 2 8 2 2 6" xfId="13521"/>
    <cellStyle name="계산 2 8 2 2 7" xfId="14685"/>
    <cellStyle name="계산 2 8 2 3" xfId="5846"/>
    <cellStyle name="계산 2 8 2 4" xfId="8273"/>
    <cellStyle name="계산 2 8 2 5" xfId="7646"/>
    <cellStyle name="계산 2 8 2 6" xfId="11368"/>
    <cellStyle name="계산 2 8 2 7" xfId="12203"/>
    <cellStyle name="계산 2 8 2 8" xfId="14684"/>
    <cellStyle name="계산 2 8 3" xfId="3460"/>
    <cellStyle name="계산 2 8 3 2" xfId="6845"/>
    <cellStyle name="계산 2 8 3 3" xfId="9404"/>
    <cellStyle name="계산 2 8 3 4" xfId="10154"/>
    <cellStyle name="계산 2 8 3 5" xfId="11370"/>
    <cellStyle name="계산 2 8 3 6" xfId="12202"/>
    <cellStyle name="계산 2 8 3 7" xfId="14686"/>
    <cellStyle name="계산 2 8 4" xfId="5401"/>
    <cellStyle name="계산 2 8 5" xfId="7812"/>
    <cellStyle name="계산 2 8 6" xfId="9957"/>
    <cellStyle name="계산 2 8 7" xfId="11367"/>
    <cellStyle name="계산 2 8 8" xfId="12204"/>
    <cellStyle name="계산 2 8 9" xfId="14683"/>
    <cellStyle name="계산 2 9" xfId="1554"/>
    <cellStyle name="계산 2 9 2" xfId="2037"/>
    <cellStyle name="계산 2 9 2 2" xfId="3934"/>
    <cellStyle name="계산 2 9 2 2 2" xfId="7059"/>
    <cellStyle name="계산 2 9 2 2 3" xfId="9681"/>
    <cellStyle name="계산 2 9 2 2 4" xfId="10328"/>
    <cellStyle name="계산 2 9 2 2 5" xfId="11373"/>
    <cellStyle name="계산 2 9 2 2 6" xfId="12197"/>
    <cellStyle name="계산 2 9 2 2 7" xfId="14689"/>
    <cellStyle name="계산 2 9 2 3" xfId="5847"/>
    <cellStyle name="계산 2 9 2 4" xfId="8274"/>
    <cellStyle name="계산 2 9 2 5" xfId="9928"/>
    <cellStyle name="계산 2 9 2 6" xfId="11372"/>
    <cellStyle name="계산 2 9 2 7" xfId="12200"/>
    <cellStyle name="계산 2 9 2 8" xfId="14688"/>
    <cellStyle name="계산 2 9 3" xfId="3196"/>
    <cellStyle name="계산 2 9 3 2" xfId="6740"/>
    <cellStyle name="계산 2 9 3 3" xfId="9235"/>
    <cellStyle name="계산 2 9 3 4" xfId="9475"/>
    <cellStyle name="계산 2 9 3 5" xfId="11374"/>
    <cellStyle name="계산 2 9 3 6" xfId="12196"/>
    <cellStyle name="계산 2 9 3 7" xfId="14690"/>
    <cellStyle name="계산 2 9 4" xfId="5402"/>
    <cellStyle name="계산 2 9 5" xfId="7813"/>
    <cellStyle name="계산 2 9 6" xfId="10024"/>
    <cellStyle name="계산 2 9 7" xfId="11371"/>
    <cellStyle name="계산 2 9 8" xfId="12201"/>
    <cellStyle name="계산 2 9 9" xfId="14687"/>
    <cellStyle name="계산 3" xfId="383"/>
    <cellStyle name="계산 3 10" xfId="1555"/>
    <cellStyle name="계산 3 10 2" xfId="2038"/>
    <cellStyle name="계산 3 10 2 2" xfId="5848"/>
    <cellStyle name="계산 3 10 2 3" xfId="8275"/>
    <cellStyle name="계산 3 10 2 4" xfId="10001"/>
    <cellStyle name="계산 3 10 2 5" xfId="11377"/>
    <cellStyle name="계산 3 10 2 6" xfId="12194"/>
    <cellStyle name="계산 3 10 2 7" xfId="14692"/>
    <cellStyle name="계산 3 10 3" xfId="5403"/>
    <cellStyle name="계산 3 10 4" xfId="7814"/>
    <cellStyle name="계산 3 10 5" xfId="9446"/>
    <cellStyle name="계산 3 10 6" xfId="11376"/>
    <cellStyle name="계산 3 10 7" xfId="12195"/>
    <cellStyle name="계산 3 10 8" xfId="14691"/>
    <cellStyle name="계산 3 11" xfId="1556"/>
    <cellStyle name="계산 3 11 2" xfId="2039"/>
    <cellStyle name="계산 3 11 2 2" xfId="5849"/>
    <cellStyle name="계산 3 11 2 3" xfId="8276"/>
    <cellStyle name="계산 3 11 2 4" xfId="7455"/>
    <cellStyle name="계산 3 11 2 5" xfId="11379"/>
    <cellStyle name="계산 3 11 2 6" xfId="12192"/>
    <cellStyle name="계산 3 11 2 7" xfId="14694"/>
    <cellStyle name="계산 3 11 3" xfId="5404"/>
    <cellStyle name="계산 3 11 4" xfId="7815"/>
    <cellStyle name="계산 3 11 5" xfId="7613"/>
    <cellStyle name="계산 3 11 6" xfId="11378"/>
    <cellStyle name="계산 3 11 7" xfId="12193"/>
    <cellStyle name="계산 3 11 8" xfId="14693"/>
    <cellStyle name="계산 3 12" xfId="1557"/>
    <cellStyle name="계산 3 12 2" xfId="2040"/>
    <cellStyle name="계산 3 12 2 2" xfId="5850"/>
    <cellStyle name="계산 3 12 2 3" xfId="8277"/>
    <cellStyle name="계산 3 12 2 4" xfId="9769"/>
    <cellStyle name="계산 3 12 2 5" xfId="11381"/>
    <cellStyle name="계산 3 12 2 6" xfId="12190"/>
    <cellStyle name="계산 3 12 2 7" xfId="14696"/>
    <cellStyle name="계산 3 12 3" xfId="5405"/>
    <cellStyle name="계산 3 12 4" xfId="7816"/>
    <cellStyle name="계산 3 12 5" xfId="9956"/>
    <cellStyle name="계산 3 12 6" xfId="11380"/>
    <cellStyle name="계산 3 12 7" xfId="12191"/>
    <cellStyle name="계산 3 12 8" xfId="14695"/>
    <cellStyle name="계산 3 13" xfId="1558"/>
    <cellStyle name="계산 3 13 2" xfId="2041"/>
    <cellStyle name="계산 3 13 2 2" xfId="5851"/>
    <cellStyle name="계산 3 13 2 3" xfId="8278"/>
    <cellStyle name="계산 3 13 2 4" xfId="9926"/>
    <cellStyle name="계산 3 13 2 5" xfId="11383"/>
    <cellStyle name="계산 3 13 2 6" xfId="12188"/>
    <cellStyle name="계산 3 13 2 7" xfId="14698"/>
    <cellStyle name="계산 3 13 3" xfId="5406"/>
    <cellStyle name="계산 3 13 4" xfId="7817"/>
    <cellStyle name="계산 3 13 5" xfId="10023"/>
    <cellStyle name="계산 3 13 6" xfId="11382"/>
    <cellStyle name="계산 3 13 7" xfId="12189"/>
    <cellStyle name="계산 3 13 8" xfId="14697"/>
    <cellStyle name="계산 3 14" xfId="1559"/>
    <cellStyle name="계산 3 14 2" xfId="2042"/>
    <cellStyle name="계산 3 14 2 2" xfId="5852"/>
    <cellStyle name="계산 3 14 2 3" xfId="8279"/>
    <cellStyle name="계산 3 14 2 4" xfId="9999"/>
    <cellStyle name="계산 3 14 2 5" xfId="11385"/>
    <cellStyle name="계산 3 14 2 6" xfId="12186"/>
    <cellStyle name="계산 3 14 2 7" xfId="14700"/>
    <cellStyle name="계산 3 14 3" xfId="5407"/>
    <cellStyle name="계산 3 14 4" xfId="7818"/>
    <cellStyle name="계산 3 14 5" xfId="9447"/>
    <cellStyle name="계산 3 14 6" xfId="11384"/>
    <cellStyle name="계산 3 14 7" xfId="12187"/>
    <cellStyle name="계산 3 14 8" xfId="14699"/>
    <cellStyle name="계산 3 15" xfId="1560"/>
    <cellStyle name="계산 3 15 2" xfId="2043"/>
    <cellStyle name="계산 3 15 2 2" xfId="5853"/>
    <cellStyle name="계산 3 15 2 3" xfId="8280"/>
    <cellStyle name="계산 3 15 2 4" xfId="9770"/>
    <cellStyle name="계산 3 15 2 5" xfId="11387"/>
    <cellStyle name="계산 3 15 2 6" xfId="12184"/>
    <cellStyle name="계산 3 15 2 7" xfId="14702"/>
    <cellStyle name="계산 3 15 3" xfId="5408"/>
    <cellStyle name="계산 3 15 4" xfId="7819"/>
    <cellStyle name="계산 3 15 5" xfId="7612"/>
    <cellStyle name="계산 3 15 6" xfId="11386"/>
    <cellStyle name="계산 3 15 7" xfId="12185"/>
    <cellStyle name="계산 3 15 8" xfId="14701"/>
    <cellStyle name="계산 3 16" xfId="1561"/>
    <cellStyle name="계산 3 16 2" xfId="2044"/>
    <cellStyle name="계산 3 16 2 2" xfId="5854"/>
    <cellStyle name="계산 3 16 2 3" xfId="8281"/>
    <cellStyle name="계산 3 16 2 4" xfId="9927"/>
    <cellStyle name="계산 3 16 2 5" xfId="11389"/>
    <cellStyle name="계산 3 16 2 6" xfId="12182"/>
    <cellStyle name="계산 3 16 2 7" xfId="14704"/>
    <cellStyle name="계산 3 16 3" xfId="5409"/>
    <cellStyle name="계산 3 16 4" xfId="7820"/>
    <cellStyle name="계산 3 16 5" xfId="7611"/>
    <cellStyle name="계산 3 16 6" xfId="11388"/>
    <cellStyle name="계산 3 16 7" xfId="12183"/>
    <cellStyle name="계산 3 16 8" xfId="14703"/>
    <cellStyle name="계산 3 17" xfId="1562"/>
    <cellStyle name="계산 3 17 2" xfId="2045"/>
    <cellStyle name="계산 3 17 2 2" xfId="5855"/>
    <cellStyle name="계산 3 17 2 3" xfId="8282"/>
    <cellStyle name="계산 3 17 2 4" xfId="10000"/>
    <cellStyle name="계산 3 17 2 5" xfId="11391"/>
    <cellStyle name="계산 3 17 2 6" xfId="12180"/>
    <cellStyle name="계산 3 17 2 7" xfId="14706"/>
    <cellStyle name="계산 3 17 3" xfId="5410"/>
    <cellStyle name="계산 3 17 4" xfId="7821"/>
    <cellStyle name="계산 3 17 5" xfId="7277"/>
    <cellStyle name="계산 3 17 6" xfId="11390"/>
    <cellStyle name="계산 3 17 7" xfId="12181"/>
    <cellStyle name="계산 3 17 8" xfId="14705"/>
    <cellStyle name="계산 3 18" xfId="1563"/>
    <cellStyle name="계산 3 18 2" xfId="2046"/>
    <cellStyle name="계산 3 18 2 2" xfId="5856"/>
    <cellStyle name="계산 3 18 2 3" xfId="8283"/>
    <cellStyle name="계산 3 18 2 4" xfId="7454"/>
    <cellStyle name="계산 3 18 2 5" xfId="11393"/>
    <cellStyle name="계산 3 18 2 6" xfId="12178"/>
    <cellStyle name="계산 3 18 2 7" xfId="14708"/>
    <cellStyle name="계산 3 18 3" xfId="5411"/>
    <cellStyle name="계산 3 18 4" xfId="7822"/>
    <cellStyle name="계산 3 18 5" xfId="7610"/>
    <cellStyle name="계산 3 18 6" xfId="11392"/>
    <cellStyle name="계산 3 18 7" xfId="12179"/>
    <cellStyle name="계산 3 18 8" xfId="14707"/>
    <cellStyle name="계산 3 19" xfId="1564"/>
    <cellStyle name="계산 3 19 2" xfId="2047"/>
    <cellStyle name="계산 3 19 2 2" xfId="5857"/>
    <cellStyle name="계산 3 19 2 3" xfId="8284"/>
    <cellStyle name="계산 3 19 2 4" xfId="7453"/>
    <cellStyle name="계산 3 19 2 5" xfId="11395"/>
    <cellStyle name="계산 3 19 2 6" xfId="12176"/>
    <cellStyle name="계산 3 19 2 7" xfId="14710"/>
    <cellStyle name="계산 3 19 3" xfId="5412"/>
    <cellStyle name="계산 3 19 4" xfId="7823"/>
    <cellStyle name="계산 3 19 5" xfId="8683"/>
    <cellStyle name="계산 3 19 6" xfId="11394"/>
    <cellStyle name="계산 3 19 7" xfId="12177"/>
    <cellStyle name="계산 3 19 8" xfId="14709"/>
    <cellStyle name="계산 3 2" xfId="1287"/>
    <cellStyle name="계산 3 2 10" xfId="12175"/>
    <cellStyle name="계산 3 2 11" xfId="14711"/>
    <cellStyle name="계산 3 2 2" xfId="1565"/>
    <cellStyle name="계산 3 2 2 2" xfId="3990"/>
    <cellStyle name="계산 3 2 2 2 2" xfId="7116"/>
    <cellStyle name="계산 3 2 2 2 3" xfId="9732"/>
    <cellStyle name="계산 3 2 2 2 4" xfId="10378"/>
    <cellStyle name="계산 3 2 2 2 5" xfId="11398"/>
    <cellStyle name="계산 3 2 2 2 6" xfId="12173"/>
    <cellStyle name="계산 3 2 2 2 7" xfId="14713"/>
    <cellStyle name="계산 3 2 2 3" xfId="4963"/>
    <cellStyle name="계산 3 2 2 3 2" xfId="5230"/>
    <cellStyle name="계산 3 2 2 3 3" xfId="7246"/>
    <cellStyle name="계산 3 2 2 3 4" xfId="10464"/>
    <cellStyle name="계산 3 2 2 4" xfId="5413"/>
    <cellStyle name="계산 3 2 2 5" xfId="7824"/>
    <cellStyle name="계산 3 2 2 6" xfId="8682"/>
    <cellStyle name="계산 3 2 2 7" xfId="11397"/>
    <cellStyle name="계산 3 2 2 8" xfId="12174"/>
    <cellStyle name="계산 3 2 2 9" xfId="14712"/>
    <cellStyle name="계산 3 2 3" xfId="2048"/>
    <cellStyle name="계산 3 2 3 2" xfId="4661"/>
    <cellStyle name="계산 3 2 3 2 2" xfId="5214"/>
    <cellStyle name="계산 3 2 3 2 3" xfId="7233"/>
    <cellStyle name="계산 3 2 3 2 4" xfId="10451"/>
    <cellStyle name="계산 3 2 3 3" xfId="5858"/>
    <cellStyle name="계산 3 2 3 4" xfId="8285"/>
    <cellStyle name="계산 3 2 3 5" xfId="7452"/>
    <cellStyle name="계산 3 2 3 6" xfId="11399"/>
    <cellStyle name="계산 3 2 3 7" xfId="12172"/>
    <cellStyle name="계산 3 2 3 8" xfId="14714"/>
    <cellStyle name="계산 3 2 4" xfId="3461"/>
    <cellStyle name="계산 3 2 4 2" xfId="6846"/>
    <cellStyle name="계산 3 2 4 3" xfId="9405"/>
    <cellStyle name="계산 3 2 4 4" xfId="10155"/>
    <cellStyle name="계산 3 2 4 5" xfId="11400"/>
    <cellStyle name="계산 3 2 4 6" xfId="12171"/>
    <cellStyle name="계산 3 2 4 7" xfId="14715"/>
    <cellStyle name="계산 3 2 5" xfId="4109"/>
    <cellStyle name="계산 3 2 5 2" xfId="5182"/>
    <cellStyle name="계산 3 2 5 3" xfId="7188"/>
    <cellStyle name="계산 3 2 5 4" xfId="10426"/>
    <cellStyle name="계산 3 2 6" xfId="4996"/>
    <cellStyle name="계산 3 2 6 2" xfId="7269"/>
    <cellStyle name="계산 3 2 6 3" xfId="10063"/>
    <cellStyle name="계산 3 2 6 4" xfId="10483"/>
    <cellStyle name="계산 3 2 7" xfId="5264"/>
    <cellStyle name="계산 3 2 7 2" xfId="10084"/>
    <cellStyle name="계산 3 2 7 3" xfId="10504"/>
    <cellStyle name="계산 3 2 8" xfId="9838"/>
    <cellStyle name="계산 3 2 9" xfId="11396"/>
    <cellStyle name="계산 3 20" xfId="1566"/>
    <cellStyle name="계산 3 20 2" xfId="2049"/>
    <cellStyle name="계산 3 20 2 2" xfId="5859"/>
    <cellStyle name="계산 3 20 2 3" xfId="8286"/>
    <cellStyle name="계산 3 20 2 4" xfId="7276"/>
    <cellStyle name="계산 3 20 2 5" xfId="11402"/>
    <cellStyle name="계산 3 20 2 6" xfId="12169"/>
    <cellStyle name="계산 3 20 2 7" xfId="14717"/>
    <cellStyle name="계산 3 20 3" xfId="5414"/>
    <cellStyle name="계산 3 20 4" xfId="7825"/>
    <cellStyle name="계산 3 20 5" xfId="8681"/>
    <cellStyle name="계산 3 20 6" xfId="11401"/>
    <cellStyle name="계산 3 20 7" xfId="12170"/>
    <cellStyle name="계산 3 20 8" xfId="14716"/>
    <cellStyle name="계산 3 21" xfId="1567"/>
    <cellStyle name="계산 3 21 2" xfId="2050"/>
    <cellStyle name="계산 3 21 2 2" xfId="5860"/>
    <cellStyle name="계산 3 21 2 3" xfId="8287"/>
    <cellStyle name="계산 3 21 2 4" xfId="9812"/>
    <cellStyle name="계산 3 21 2 5" xfId="11404"/>
    <cellStyle name="계산 3 21 2 6" xfId="12167"/>
    <cellStyle name="계산 3 21 2 7" xfId="14719"/>
    <cellStyle name="계산 3 21 3" xfId="5415"/>
    <cellStyle name="계산 3 21 4" xfId="7826"/>
    <cellStyle name="계산 3 21 5" xfId="8680"/>
    <cellStyle name="계산 3 21 6" xfId="11403"/>
    <cellStyle name="계산 3 21 7" xfId="12168"/>
    <cellStyle name="계산 3 21 8" xfId="14718"/>
    <cellStyle name="계산 3 22" xfId="1568"/>
    <cellStyle name="계산 3 22 2" xfId="2051"/>
    <cellStyle name="계산 3 22 2 2" xfId="5861"/>
    <cellStyle name="계산 3 22 2 3" xfId="8288"/>
    <cellStyle name="계산 3 22 2 4" xfId="9196"/>
    <cellStyle name="계산 3 22 2 5" xfId="11406"/>
    <cellStyle name="계산 3 22 2 6" xfId="12165"/>
    <cellStyle name="계산 3 22 2 7" xfId="14721"/>
    <cellStyle name="계산 3 22 3" xfId="5416"/>
    <cellStyle name="계산 3 22 4" xfId="7827"/>
    <cellStyle name="계산 3 22 5" xfId="8679"/>
    <cellStyle name="계산 3 22 6" xfId="11405"/>
    <cellStyle name="계산 3 22 7" xfId="12166"/>
    <cellStyle name="계산 3 22 8" xfId="14720"/>
    <cellStyle name="계산 3 23" xfId="1569"/>
    <cellStyle name="계산 3 23 2" xfId="2052"/>
    <cellStyle name="계산 3 23 2 2" xfId="5862"/>
    <cellStyle name="계산 3 23 2 3" xfId="8289"/>
    <cellStyle name="계산 3 23 2 4" xfId="9403"/>
    <cellStyle name="계산 3 23 2 5" xfId="11408"/>
    <cellStyle name="계산 3 23 2 6" xfId="12163"/>
    <cellStyle name="계산 3 23 2 7" xfId="14723"/>
    <cellStyle name="계산 3 23 3" xfId="5417"/>
    <cellStyle name="계산 3 23 4" xfId="7828"/>
    <cellStyle name="계산 3 23 5" xfId="8678"/>
    <cellStyle name="계산 3 23 6" xfId="11407"/>
    <cellStyle name="계산 3 23 7" xfId="12164"/>
    <cellStyle name="계산 3 23 8" xfId="14722"/>
    <cellStyle name="계산 3 24" xfId="1570"/>
    <cellStyle name="계산 3 24 2" xfId="2053"/>
    <cellStyle name="계산 3 24 2 2" xfId="5863"/>
    <cellStyle name="계산 3 24 2 3" xfId="8290"/>
    <cellStyle name="계산 3 24 2 4" xfId="7700"/>
    <cellStyle name="계산 3 24 2 5" xfId="11410"/>
    <cellStyle name="계산 3 24 2 6" xfId="12161"/>
    <cellStyle name="계산 3 24 2 7" xfId="14725"/>
    <cellStyle name="계산 3 24 3" xfId="5418"/>
    <cellStyle name="계산 3 24 4" xfId="7829"/>
    <cellStyle name="계산 3 24 5" xfId="8677"/>
    <cellStyle name="계산 3 24 6" xfId="11409"/>
    <cellStyle name="계산 3 24 7" xfId="12162"/>
    <cellStyle name="계산 3 24 8" xfId="14724"/>
    <cellStyle name="계산 3 25" xfId="1571"/>
    <cellStyle name="계산 3 25 2" xfId="2054"/>
    <cellStyle name="계산 3 25 2 2" xfId="5864"/>
    <cellStyle name="계산 3 25 2 3" xfId="8291"/>
    <cellStyle name="계산 3 25 2 4" xfId="7451"/>
    <cellStyle name="계산 3 25 2 5" xfId="11412"/>
    <cellStyle name="계산 3 25 2 6" xfId="12159"/>
    <cellStyle name="계산 3 25 2 7" xfId="14727"/>
    <cellStyle name="계산 3 25 3" xfId="5419"/>
    <cellStyle name="계산 3 25 4" xfId="7830"/>
    <cellStyle name="계산 3 25 5" xfId="8676"/>
    <cellStyle name="계산 3 25 6" xfId="11411"/>
    <cellStyle name="계산 3 25 7" xfId="12160"/>
    <cellStyle name="계산 3 25 8" xfId="14726"/>
    <cellStyle name="계산 3 26" xfId="1572"/>
    <cellStyle name="계산 3 26 2" xfId="2055"/>
    <cellStyle name="계산 3 26 2 2" xfId="5865"/>
    <cellStyle name="계산 3 26 2 3" xfId="8292"/>
    <cellStyle name="계산 3 26 2 4" xfId="9922"/>
    <cellStyle name="계산 3 26 2 5" xfId="11414"/>
    <cellStyle name="계산 3 26 2 6" xfId="13520"/>
    <cellStyle name="계산 3 26 2 7" xfId="14729"/>
    <cellStyle name="계산 3 26 3" xfId="5420"/>
    <cellStyle name="계산 3 26 4" xfId="7831"/>
    <cellStyle name="계산 3 26 5" xfId="8675"/>
    <cellStyle name="계산 3 26 6" xfId="11413"/>
    <cellStyle name="계산 3 26 7" xfId="12158"/>
    <cellStyle name="계산 3 26 8" xfId="14728"/>
    <cellStyle name="계산 3 27" xfId="1573"/>
    <cellStyle name="계산 3 27 2" xfId="2056"/>
    <cellStyle name="계산 3 27 2 2" xfId="5866"/>
    <cellStyle name="계산 3 27 2 3" xfId="8293"/>
    <cellStyle name="계산 3 27 2 4" xfId="9995"/>
    <cellStyle name="계산 3 27 2 5" xfId="11416"/>
    <cellStyle name="계산 3 27 2 6" xfId="12156"/>
    <cellStyle name="계산 3 27 2 7" xfId="14731"/>
    <cellStyle name="계산 3 27 3" xfId="5421"/>
    <cellStyle name="계산 3 27 4" xfId="7832"/>
    <cellStyle name="계산 3 27 5" xfId="8674"/>
    <cellStyle name="계산 3 27 6" xfId="11415"/>
    <cellStyle name="계산 3 27 7" xfId="12157"/>
    <cellStyle name="계산 3 27 8" xfId="14730"/>
    <cellStyle name="계산 3 28" xfId="1390"/>
    <cellStyle name="계산 3 28 2" xfId="5304"/>
    <cellStyle name="계산 3 28 3" xfId="7684"/>
    <cellStyle name="계산 3 28 4" xfId="10031"/>
    <cellStyle name="계산 3 28 5" xfId="11417"/>
    <cellStyle name="계산 3 28 6" xfId="12155"/>
    <cellStyle name="계산 3 28 7" xfId="14732"/>
    <cellStyle name="계산 3 29" xfId="3149"/>
    <cellStyle name="계산 3 29 2" xfId="6718"/>
    <cellStyle name="계산 3 29 3" xfId="9224"/>
    <cellStyle name="계산 3 29 4" xfId="7309"/>
    <cellStyle name="계산 3 29 5" xfId="11418"/>
    <cellStyle name="계산 3 29 6" xfId="12154"/>
    <cellStyle name="계산 3 29 7" xfId="14733"/>
    <cellStyle name="계산 3 3" xfId="1574"/>
    <cellStyle name="계산 3 3 10" xfId="14734"/>
    <cellStyle name="계산 3 3 2" xfId="2057"/>
    <cellStyle name="계산 3 3 2 2" xfId="3952"/>
    <cellStyle name="계산 3 3 2 2 2" xfId="7077"/>
    <cellStyle name="계산 3 3 2 2 3" xfId="9699"/>
    <cellStyle name="계산 3 3 2 2 4" xfId="10346"/>
    <cellStyle name="계산 3 3 2 2 5" xfId="11421"/>
    <cellStyle name="계산 3 3 2 2 6" xfId="12151"/>
    <cellStyle name="계산 3 3 2 2 7" xfId="14736"/>
    <cellStyle name="계산 3 3 2 3" xfId="5867"/>
    <cellStyle name="계산 3 3 2 4" xfId="8294"/>
    <cellStyle name="계산 3 3 2 5" xfId="7645"/>
    <cellStyle name="계산 3 3 2 6" xfId="11420"/>
    <cellStyle name="계산 3 3 2 7" xfId="12152"/>
    <cellStyle name="계산 3 3 2 8" xfId="14735"/>
    <cellStyle name="계산 3 3 3" xfId="3214"/>
    <cellStyle name="계산 3 3 3 2" xfId="6758"/>
    <cellStyle name="계산 3 3 3 3" xfId="9253"/>
    <cellStyle name="계산 3 3 3 4" xfId="9338"/>
    <cellStyle name="계산 3 3 3 5" xfId="11422"/>
    <cellStyle name="계산 3 3 3 6" xfId="12150"/>
    <cellStyle name="계산 3 3 3 7" xfId="14737"/>
    <cellStyle name="계산 3 3 4" xfId="4535"/>
    <cellStyle name="계산 3 3 4 2" xfId="5197"/>
    <cellStyle name="계산 3 3 4 3" xfId="7210"/>
    <cellStyle name="계산 3 3 4 4" xfId="10436"/>
    <cellStyle name="계산 3 3 5" xfId="5422"/>
    <cellStyle name="계산 3 3 6" xfId="7833"/>
    <cellStyle name="계산 3 3 7" xfId="8673"/>
    <cellStyle name="계산 3 3 8" xfId="11419"/>
    <cellStyle name="계산 3 3 9" xfId="12153"/>
    <cellStyle name="계산 3 4" xfId="1575"/>
    <cellStyle name="계산 3 4 2" xfId="2058"/>
    <cellStyle name="계산 3 4 2 2" xfId="5868"/>
    <cellStyle name="계산 3 4 2 3" xfId="8295"/>
    <cellStyle name="계산 3 4 2 4" xfId="9924"/>
    <cellStyle name="계산 3 4 2 5" xfId="11424"/>
    <cellStyle name="계산 3 4 2 6" xfId="12148"/>
    <cellStyle name="계산 3 4 2 7" xfId="14739"/>
    <cellStyle name="계산 3 4 3" xfId="4003"/>
    <cellStyle name="계산 3 4 3 2" xfId="7129"/>
    <cellStyle name="계산 3 4 3 3" xfId="9742"/>
    <cellStyle name="계산 3 4 3 4" xfId="10388"/>
    <cellStyle name="계산 3 4 3 5" xfId="11425"/>
    <cellStyle name="계산 3 4 3 6" xfId="12147"/>
    <cellStyle name="계산 3 4 3 7" xfId="14740"/>
    <cellStyle name="계산 3 4 4" xfId="5423"/>
    <cellStyle name="계산 3 4 5" xfId="7834"/>
    <cellStyle name="계산 3 4 6" xfId="8672"/>
    <cellStyle name="계산 3 4 7" xfId="11423"/>
    <cellStyle name="계산 3 4 8" xfId="12149"/>
    <cellStyle name="계산 3 4 9" xfId="14738"/>
    <cellStyle name="계산 3 5" xfId="1576"/>
    <cellStyle name="계산 3 5 2" xfId="2059"/>
    <cellStyle name="계산 3 5 2 2" xfId="5869"/>
    <cellStyle name="계산 3 5 2 3" xfId="8296"/>
    <cellStyle name="계산 3 5 2 4" xfId="9997"/>
    <cellStyle name="계산 3 5 2 5" xfId="11427"/>
    <cellStyle name="계산 3 5 2 6" xfId="13519"/>
    <cellStyle name="계산 3 5 2 7" xfId="14742"/>
    <cellStyle name="계산 3 5 3" xfId="5424"/>
    <cellStyle name="계산 3 5 4" xfId="7835"/>
    <cellStyle name="계산 3 5 5" xfId="8671"/>
    <cellStyle name="계산 3 5 6" xfId="11426"/>
    <cellStyle name="계산 3 5 7" xfId="12146"/>
    <cellStyle name="계산 3 5 8" xfId="14741"/>
    <cellStyle name="계산 3 6" xfId="1577"/>
    <cellStyle name="계산 3 6 2" xfId="2060"/>
    <cellStyle name="계산 3 6 2 2" xfId="5870"/>
    <cellStyle name="계산 3 6 2 3" xfId="8297"/>
    <cellStyle name="계산 3 6 2 4" xfId="9401"/>
    <cellStyle name="계산 3 6 2 5" xfId="11429"/>
    <cellStyle name="계산 3 6 2 6" xfId="12144"/>
    <cellStyle name="계산 3 6 2 7" xfId="14744"/>
    <cellStyle name="계산 3 6 3" xfId="5425"/>
    <cellStyle name="계산 3 6 4" xfId="7836"/>
    <cellStyle name="계산 3 6 5" xfId="8670"/>
    <cellStyle name="계산 3 6 6" xfId="11428"/>
    <cellStyle name="계산 3 6 7" xfId="12145"/>
    <cellStyle name="계산 3 6 8" xfId="14743"/>
    <cellStyle name="계산 3 7" xfId="1578"/>
    <cellStyle name="계산 3 7 2" xfId="2061"/>
    <cellStyle name="계산 3 7 2 2" xfId="5871"/>
    <cellStyle name="계산 3 7 2 3" xfId="8298"/>
    <cellStyle name="계산 3 7 2 4" xfId="7450"/>
    <cellStyle name="계산 3 7 2 5" xfId="11431"/>
    <cellStyle name="계산 3 7 2 6" xfId="12142"/>
    <cellStyle name="계산 3 7 2 7" xfId="14746"/>
    <cellStyle name="계산 3 7 3" xfId="5426"/>
    <cellStyle name="계산 3 7 4" xfId="7837"/>
    <cellStyle name="계산 3 7 5" xfId="8669"/>
    <cellStyle name="계산 3 7 6" xfId="11430"/>
    <cellStyle name="계산 3 7 7" xfId="12143"/>
    <cellStyle name="계산 3 7 8" xfId="14745"/>
    <cellStyle name="계산 3 8" xfId="1579"/>
    <cellStyle name="계산 3 8 2" xfId="2062"/>
    <cellStyle name="계산 3 8 2 2" xfId="5872"/>
    <cellStyle name="계산 3 8 2 3" xfId="8299"/>
    <cellStyle name="계산 3 8 2 4" xfId="9923"/>
    <cellStyle name="계산 3 8 2 5" xfId="11433"/>
    <cellStyle name="계산 3 8 2 6" xfId="12140"/>
    <cellStyle name="계산 3 8 2 7" xfId="14748"/>
    <cellStyle name="계산 3 8 3" xfId="5427"/>
    <cellStyle name="계산 3 8 4" xfId="7838"/>
    <cellStyle name="계산 3 8 5" xfId="8668"/>
    <cellStyle name="계산 3 8 6" xfId="11432"/>
    <cellStyle name="계산 3 8 7" xfId="12141"/>
    <cellStyle name="계산 3 8 8" xfId="14747"/>
    <cellStyle name="계산 3 9" xfId="1580"/>
    <cellStyle name="계산 3 9 2" xfId="2063"/>
    <cellStyle name="계산 3 9 2 2" xfId="5873"/>
    <cellStyle name="계산 3 9 2 3" xfId="8300"/>
    <cellStyle name="계산 3 9 2 4" xfId="9996"/>
    <cellStyle name="계산 3 9 2 5" xfId="11435"/>
    <cellStyle name="계산 3 9 2 6" xfId="12138"/>
    <cellStyle name="계산 3 9 2 7" xfId="14750"/>
    <cellStyle name="계산 3 9 3" xfId="5428"/>
    <cellStyle name="계산 3 9 4" xfId="7839"/>
    <cellStyle name="계산 3 9 5" xfId="8667"/>
    <cellStyle name="계산 3 9 6" xfId="11434"/>
    <cellStyle name="계산 3 9 7" xfId="12139"/>
    <cellStyle name="계산 3 9 8" xfId="14749"/>
    <cellStyle name="계산 4" xfId="1415"/>
    <cellStyle name="계산 4 2" xfId="4006"/>
    <cellStyle name="계산 4 2 2" xfId="7132"/>
    <cellStyle name="계산 4 2 3" xfId="9743"/>
    <cellStyle name="계산 4 2 4" xfId="10389"/>
    <cellStyle name="계산 4 2 5" xfId="11437"/>
    <cellStyle name="계산 4 2 6" xfId="12137"/>
    <cellStyle name="계산 4 2 7" xfId="14751"/>
    <cellStyle name="계산 4 3" xfId="3650"/>
    <cellStyle name="계산 4 3 2" xfId="6858"/>
    <cellStyle name="계산 4 3 3" xfId="9467"/>
    <cellStyle name="계산 4 3 4" xfId="10165"/>
    <cellStyle name="계산 4 3 5" xfId="11438"/>
    <cellStyle name="계산 4 3 6" xfId="12136"/>
    <cellStyle name="계산 4 3 7" xfId="14752"/>
    <cellStyle name="계산 4 4" xfId="4159"/>
    <cellStyle name="계산 5" xfId="1461"/>
    <cellStyle name="계산 5 10" xfId="1581"/>
    <cellStyle name="계산 5 10 2" xfId="2064"/>
    <cellStyle name="계산 5 10 2 2" xfId="5874"/>
    <cellStyle name="계산 5 10 2 3" xfId="8301"/>
    <cellStyle name="계산 5 10 2 4" xfId="9402"/>
    <cellStyle name="계산 5 10 2 5" xfId="11441"/>
    <cellStyle name="계산 5 10 2 6" xfId="12115"/>
    <cellStyle name="계산 5 10 2 7" xfId="14755"/>
    <cellStyle name="계산 5 10 3" xfId="5429"/>
    <cellStyle name="계산 5 10 4" xfId="7840"/>
    <cellStyle name="계산 5 10 5" xfId="9481"/>
    <cellStyle name="계산 5 10 6" xfId="11440"/>
    <cellStyle name="계산 5 10 7" xfId="12133"/>
    <cellStyle name="계산 5 10 8" xfId="14754"/>
    <cellStyle name="계산 5 11" xfId="1582"/>
    <cellStyle name="계산 5 11 2" xfId="2065"/>
    <cellStyle name="계산 5 11 2 2" xfId="5875"/>
    <cellStyle name="계산 5 11 2 3" xfId="8302"/>
    <cellStyle name="계산 5 11 2 4" xfId="7449"/>
    <cellStyle name="계산 5 11 2 5" xfId="11443"/>
    <cellStyle name="계산 5 11 2 6" xfId="12095"/>
    <cellStyle name="계산 5 11 2 7" xfId="14757"/>
    <cellStyle name="계산 5 11 3" xfId="5430"/>
    <cellStyle name="계산 5 11 4" xfId="7841"/>
    <cellStyle name="계산 5 11 5" xfId="9853"/>
    <cellStyle name="계산 5 11 6" xfId="11442"/>
    <cellStyle name="계산 5 11 7" xfId="12114"/>
    <cellStyle name="계산 5 11 8" xfId="14756"/>
    <cellStyle name="계산 5 12" xfId="1583"/>
    <cellStyle name="계산 5 12 2" xfId="2066"/>
    <cellStyle name="계산 5 12 2 2" xfId="5876"/>
    <cellStyle name="계산 5 12 2 3" xfId="8303"/>
    <cellStyle name="계산 5 12 2 4" xfId="7448"/>
    <cellStyle name="계산 5 12 2 5" xfId="11445"/>
    <cellStyle name="계산 5 12 2 6" xfId="12093"/>
    <cellStyle name="계산 5 12 2 7" xfId="14759"/>
    <cellStyle name="계산 5 12 3" xfId="5431"/>
    <cellStyle name="계산 5 12 4" xfId="7842"/>
    <cellStyle name="계산 5 12 5" xfId="9351"/>
    <cellStyle name="계산 5 12 6" xfId="11444"/>
    <cellStyle name="계산 5 12 7" xfId="12094"/>
    <cellStyle name="계산 5 12 8" xfId="14758"/>
    <cellStyle name="계산 5 13" xfId="1584"/>
    <cellStyle name="계산 5 13 2" xfId="2067"/>
    <cellStyle name="계산 5 13 2 2" xfId="5877"/>
    <cellStyle name="계산 5 13 2 3" xfId="8304"/>
    <cellStyle name="계산 5 13 2 4" xfId="7279"/>
    <cellStyle name="계산 5 13 2 5" xfId="11447"/>
    <cellStyle name="계산 5 13 2 6" xfId="12091"/>
    <cellStyle name="계산 5 13 2 7" xfId="14761"/>
    <cellStyle name="계산 5 13 3" xfId="5432"/>
    <cellStyle name="계산 5 13 4" xfId="7843"/>
    <cellStyle name="계산 5 13 5" xfId="8666"/>
    <cellStyle name="계산 5 13 6" xfId="11446"/>
    <cellStyle name="계산 5 13 7" xfId="12092"/>
    <cellStyle name="계산 5 13 8" xfId="14760"/>
    <cellStyle name="계산 5 14" xfId="1585"/>
    <cellStyle name="계산 5 14 2" xfId="2068"/>
    <cellStyle name="계산 5 14 2 2" xfId="5878"/>
    <cellStyle name="계산 5 14 2 3" xfId="8305"/>
    <cellStyle name="계산 5 14 2 4" xfId="8657"/>
    <cellStyle name="계산 5 14 2 5" xfId="11449"/>
    <cellStyle name="계산 5 14 2 6" xfId="12089"/>
    <cellStyle name="계산 5 14 2 7" xfId="14763"/>
    <cellStyle name="계산 5 14 3" xfId="5433"/>
    <cellStyle name="계산 5 14 4" xfId="7844"/>
    <cellStyle name="계산 5 14 5" xfId="9174"/>
    <cellStyle name="계산 5 14 6" xfId="11448"/>
    <cellStyle name="계산 5 14 7" xfId="12090"/>
    <cellStyle name="계산 5 14 8" xfId="14762"/>
    <cellStyle name="계산 5 15" xfId="1586"/>
    <cellStyle name="계산 5 15 2" xfId="2069"/>
    <cellStyle name="계산 5 15 2 2" xfId="5879"/>
    <cellStyle name="계산 5 15 2 3" xfId="8306"/>
    <cellStyle name="계산 5 15 2 4" xfId="9811"/>
    <cellStyle name="계산 5 15 2 5" xfId="11451"/>
    <cellStyle name="계산 5 15 2 6" xfId="12087"/>
    <cellStyle name="계산 5 15 2 7" xfId="14765"/>
    <cellStyle name="계산 5 15 3" xfId="5434"/>
    <cellStyle name="계산 5 15 4" xfId="7845"/>
    <cellStyle name="계산 5 15 5" xfId="9445"/>
    <cellStyle name="계산 5 15 6" xfId="11450"/>
    <cellStyle name="계산 5 15 7" xfId="12088"/>
    <cellStyle name="계산 5 15 8" xfId="14764"/>
    <cellStyle name="계산 5 16" xfId="1587"/>
    <cellStyle name="계산 5 16 2" xfId="2070"/>
    <cellStyle name="계산 5 16 2 2" xfId="5880"/>
    <cellStyle name="계산 5 16 2 3" xfId="8307"/>
    <cellStyle name="계산 5 16 2 4" xfId="9477"/>
    <cellStyle name="계산 5 16 2 5" xfId="11453"/>
    <cellStyle name="계산 5 16 2 6" xfId="13418"/>
    <cellStyle name="계산 5 16 2 7" xfId="14767"/>
    <cellStyle name="계산 5 16 3" xfId="5435"/>
    <cellStyle name="계산 5 16 4" xfId="7846"/>
    <cellStyle name="계산 5 16 5" xfId="7609"/>
    <cellStyle name="계산 5 16 6" xfId="11452"/>
    <cellStyle name="계산 5 16 7" xfId="12086"/>
    <cellStyle name="계산 5 16 8" xfId="14766"/>
    <cellStyle name="계산 5 17" xfId="1588"/>
    <cellStyle name="계산 5 17 2" xfId="2071"/>
    <cellStyle name="계산 5 17 2 2" xfId="5881"/>
    <cellStyle name="계산 5 17 2 3" xfId="8308"/>
    <cellStyle name="계산 5 17 2 4" xfId="7717"/>
    <cellStyle name="계산 5 17 2 5" xfId="11455"/>
    <cellStyle name="계산 5 17 2 6" xfId="12084"/>
    <cellStyle name="계산 5 17 2 7" xfId="14769"/>
    <cellStyle name="계산 5 17 3" xfId="5436"/>
    <cellStyle name="계산 5 17 4" xfId="7847"/>
    <cellStyle name="계산 5 17 5" xfId="7608"/>
    <cellStyle name="계산 5 17 6" xfId="11454"/>
    <cellStyle name="계산 5 17 7" xfId="12085"/>
    <cellStyle name="계산 5 17 8" xfId="14768"/>
    <cellStyle name="계산 5 18" xfId="1589"/>
    <cellStyle name="계산 5 18 2" xfId="2072"/>
    <cellStyle name="계산 5 18 2 2" xfId="5882"/>
    <cellStyle name="계산 5 18 2 3" xfId="8309"/>
    <cellStyle name="계산 5 18 2 4" xfId="9213"/>
    <cellStyle name="계산 5 18 2 5" xfId="11457"/>
    <cellStyle name="계산 5 18 2 6" xfId="12082"/>
    <cellStyle name="계산 5 18 2 7" xfId="14771"/>
    <cellStyle name="계산 5 18 3" xfId="5437"/>
    <cellStyle name="계산 5 18 4" xfId="7848"/>
    <cellStyle name="계산 5 18 5" xfId="8856"/>
    <cellStyle name="계산 5 18 6" xfId="11456"/>
    <cellStyle name="계산 5 18 7" xfId="12083"/>
    <cellStyle name="계산 5 18 8" xfId="14770"/>
    <cellStyle name="계산 5 19" xfId="1590"/>
    <cellStyle name="계산 5 19 2" xfId="2073"/>
    <cellStyle name="계산 5 19 2 2" xfId="5883"/>
    <cellStyle name="계산 5 19 2 3" xfId="8310"/>
    <cellStyle name="계산 5 19 2 4" xfId="7683"/>
    <cellStyle name="계산 5 19 2 5" xfId="11459"/>
    <cellStyle name="계산 5 19 2 6" xfId="12080"/>
    <cellStyle name="계산 5 19 2 7" xfId="14773"/>
    <cellStyle name="계산 5 19 3" xfId="5438"/>
    <cellStyle name="계산 5 19 4" xfId="7849"/>
    <cellStyle name="계산 5 19 5" xfId="8843"/>
    <cellStyle name="계산 5 19 6" xfId="11458"/>
    <cellStyle name="계산 5 19 7" xfId="12081"/>
    <cellStyle name="계산 5 19 8" xfId="14772"/>
    <cellStyle name="계산 5 2" xfId="1591"/>
    <cellStyle name="계산 5 2 2" xfId="2074"/>
    <cellStyle name="계산 5 2 2 2" xfId="5884"/>
    <cellStyle name="계산 5 2 2 3" xfId="8311"/>
    <cellStyle name="계산 5 2 2 4" xfId="9921"/>
    <cellStyle name="계산 5 2 2 5" xfId="11461"/>
    <cellStyle name="계산 5 2 2 6" xfId="12078"/>
    <cellStyle name="계산 5 2 2 7" xfId="14775"/>
    <cellStyle name="계산 5 2 3" xfId="5439"/>
    <cellStyle name="계산 5 2 4" xfId="7850"/>
    <cellStyle name="계산 5 2 5" xfId="8853"/>
    <cellStyle name="계산 5 2 6" xfId="11460"/>
    <cellStyle name="계산 5 2 7" xfId="12079"/>
    <cellStyle name="계산 5 2 8" xfId="14774"/>
    <cellStyle name="계산 5 20" xfId="1592"/>
    <cellStyle name="계산 5 20 2" xfId="2075"/>
    <cellStyle name="계산 5 20 2 2" xfId="5885"/>
    <cellStyle name="계산 5 20 2 3" xfId="8312"/>
    <cellStyle name="계산 5 20 2 4" xfId="10041"/>
    <cellStyle name="계산 5 20 2 5" xfId="11463"/>
    <cellStyle name="계산 5 20 2 6" xfId="12076"/>
    <cellStyle name="계산 5 20 2 7" xfId="14777"/>
    <cellStyle name="계산 5 20 3" xfId="5440"/>
    <cellStyle name="계산 5 20 4" xfId="7851"/>
    <cellStyle name="계산 5 20 5" xfId="8197"/>
    <cellStyle name="계산 5 20 6" xfId="11462"/>
    <cellStyle name="계산 5 20 7" xfId="12077"/>
    <cellStyle name="계산 5 20 8" xfId="14776"/>
    <cellStyle name="계산 5 21" xfId="1593"/>
    <cellStyle name="계산 5 21 2" xfId="2076"/>
    <cellStyle name="계산 5 21 2 2" xfId="5886"/>
    <cellStyle name="계산 5 21 2 3" xfId="8313"/>
    <cellStyle name="계산 5 21 2 4" xfId="9400"/>
    <cellStyle name="계산 5 21 2 5" xfId="11465"/>
    <cellStyle name="계산 5 21 2 6" xfId="12074"/>
    <cellStyle name="계산 5 21 2 7" xfId="14779"/>
    <cellStyle name="계산 5 21 3" xfId="5441"/>
    <cellStyle name="계산 5 21 4" xfId="7852"/>
    <cellStyle name="계산 5 21 5" xfId="7673"/>
    <cellStyle name="계산 5 21 6" xfId="11464"/>
    <cellStyle name="계산 5 21 7" xfId="12075"/>
    <cellStyle name="계산 5 21 8" xfId="14778"/>
    <cellStyle name="계산 5 22" xfId="1594"/>
    <cellStyle name="계산 5 22 2" xfId="2077"/>
    <cellStyle name="계산 5 22 2 2" xfId="5887"/>
    <cellStyle name="계산 5 22 2 3" xfId="8314"/>
    <cellStyle name="계산 5 22 2 4" xfId="7447"/>
    <cellStyle name="계산 5 22 2 5" xfId="11467"/>
    <cellStyle name="계산 5 22 2 6" xfId="12072"/>
    <cellStyle name="계산 5 22 2 7" xfId="14781"/>
    <cellStyle name="계산 5 22 3" xfId="5442"/>
    <cellStyle name="계산 5 22 4" xfId="7853"/>
    <cellStyle name="계산 5 22 5" xfId="7607"/>
    <cellStyle name="계산 5 22 6" xfId="11466"/>
    <cellStyle name="계산 5 22 7" xfId="12073"/>
    <cellStyle name="계산 5 22 8" xfId="14780"/>
    <cellStyle name="계산 5 23" xfId="1595"/>
    <cellStyle name="계산 5 23 2" xfId="2078"/>
    <cellStyle name="계산 5 23 2 2" xfId="5888"/>
    <cellStyle name="계산 5 23 2 3" xfId="8315"/>
    <cellStyle name="계산 5 23 2 4" xfId="7446"/>
    <cellStyle name="계산 5 23 2 5" xfId="11469"/>
    <cellStyle name="계산 5 23 2 6" xfId="12071"/>
    <cellStyle name="계산 5 23 2 7" xfId="14783"/>
    <cellStyle name="계산 5 23 3" xfId="5443"/>
    <cellStyle name="계산 5 23 4" xfId="7854"/>
    <cellStyle name="계산 5 23 5" xfId="9756"/>
    <cellStyle name="계산 5 23 6" xfId="11468"/>
    <cellStyle name="계산 5 23 7" xfId="13417"/>
    <cellStyle name="계산 5 23 8" xfId="14782"/>
    <cellStyle name="계산 5 24" xfId="1596"/>
    <cellStyle name="계산 5 24 2" xfId="2079"/>
    <cellStyle name="계산 5 24 2 2" xfId="5889"/>
    <cellStyle name="계산 5 24 2 3" xfId="8316"/>
    <cellStyle name="계산 5 24 2 4" xfId="9918"/>
    <cellStyle name="계산 5 24 2 5" xfId="11471"/>
    <cellStyle name="계산 5 24 2 6" xfId="12069"/>
    <cellStyle name="계산 5 24 2 7" xfId="14785"/>
    <cellStyle name="계산 5 24 3" xfId="5444"/>
    <cellStyle name="계산 5 24 4" xfId="7855"/>
    <cellStyle name="계산 5 24 5" xfId="9758"/>
    <cellStyle name="계산 5 24 6" xfId="11470"/>
    <cellStyle name="계산 5 24 7" xfId="12070"/>
    <cellStyle name="계산 5 24 8" xfId="14784"/>
    <cellStyle name="계산 5 25" xfId="1597"/>
    <cellStyle name="계산 5 25 2" xfId="2080"/>
    <cellStyle name="계산 5 25 2 2" xfId="5890"/>
    <cellStyle name="계산 5 25 2 3" xfId="8317"/>
    <cellStyle name="계산 5 25 2 4" xfId="8697"/>
    <cellStyle name="계산 5 25 2 5" xfId="11473"/>
    <cellStyle name="계산 5 25 2 6" xfId="12067"/>
    <cellStyle name="계산 5 25 2 7" xfId="14787"/>
    <cellStyle name="계산 5 25 3" xfId="5445"/>
    <cellStyle name="계산 5 25 4" xfId="7856"/>
    <cellStyle name="계산 5 25 5" xfId="9757"/>
    <cellStyle name="계산 5 25 6" xfId="11472"/>
    <cellStyle name="계산 5 25 7" xfId="12068"/>
    <cellStyle name="계산 5 25 8" xfId="14786"/>
    <cellStyle name="계산 5 26" xfId="1598"/>
    <cellStyle name="계산 5 26 2" xfId="2081"/>
    <cellStyle name="계산 5 26 2 2" xfId="5891"/>
    <cellStyle name="계산 5 26 2 3" xfId="8318"/>
    <cellStyle name="계산 5 26 2 4" xfId="9992"/>
    <cellStyle name="계산 5 26 2 5" xfId="11475"/>
    <cellStyle name="계산 5 26 2 6" xfId="12065"/>
    <cellStyle name="계산 5 26 2 7" xfId="14789"/>
    <cellStyle name="계산 5 26 3" xfId="5446"/>
    <cellStyle name="계산 5 26 4" xfId="7857"/>
    <cellStyle name="계산 5 26 5" xfId="9755"/>
    <cellStyle name="계산 5 26 6" xfId="11474"/>
    <cellStyle name="계산 5 26 7" xfId="12066"/>
    <cellStyle name="계산 5 26 8" xfId="14788"/>
    <cellStyle name="계산 5 27" xfId="1599"/>
    <cellStyle name="계산 5 27 2" xfId="2082"/>
    <cellStyle name="계산 5 27 2 2" xfId="5892"/>
    <cellStyle name="계산 5 27 2 3" xfId="8319"/>
    <cellStyle name="계산 5 27 2 4" xfId="7644"/>
    <cellStyle name="계산 5 27 2 5" xfId="11477"/>
    <cellStyle name="계산 5 27 2 6" xfId="12063"/>
    <cellStyle name="계산 5 27 2 7" xfId="14791"/>
    <cellStyle name="계산 5 27 3" xfId="5447"/>
    <cellStyle name="계산 5 27 4" xfId="7858"/>
    <cellStyle name="계산 5 27 5" xfId="8845"/>
    <cellStyle name="계산 5 27 6" xfId="11476"/>
    <cellStyle name="계산 5 27 7" xfId="12064"/>
    <cellStyle name="계산 5 27 8" xfId="14790"/>
    <cellStyle name="계산 5 28" xfId="1600"/>
    <cellStyle name="계산 5 28 2" xfId="2083"/>
    <cellStyle name="계산 5 28 2 2" xfId="5893"/>
    <cellStyle name="계산 5 28 2 3" xfId="8320"/>
    <cellStyle name="계산 5 28 2 4" xfId="9920"/>
    <cellStyle name="계산 5 28 2 5" xfId="11479"/>
    <cellStyle name="계산 5 28 2 6" xfId="12061"/>
    <cellStyle name="계산 5 28 2 7" xfId="14793"/>
    <cellStyle name="계산 5 28 3" xfId="5448"/>
    <cellStyle name="계산 5 28 4" xfId="7859"/>
    <cellStyle name="계산 5 28 5" xfId="8857"/>
    <cellStyle name="계산 5 28 6" xfId="11478"/>
    <cellStyle name="계산 5 28 7" xfId="12062"/>
    <cellStyle name="계산 5 28 8" xfId="14792"/>
    <cellStyle name="계산 5 29" xfId="1601"/>
    <cellStyle name="계산 5 29 2" xfId="2084"/>
    <cellStyle name="계산 5 29 2 2" xfId="5894"/>
    <cellStyle name="계산 5 29 2 3" xfId="8321"/>
    <cellStyle name="계산 5 29 2 4" xfId="9994"/>
    <cellStyle name="계산 5 29 2 5" xfId="11481"/>
    <cellStyle name="계산 5 29 2 6" xfId="12059"/>
    <cellStyle name="계산 5 29 2 7" xfId="14795"/>
    <cellStyle name="계산 5 29 3" xfId="5449"/>
    <cellStyle name="계산 5 29 4" xfId="7860"/>
    <cellStyle name="계산 5 29 5" xfId="8871"/>
    <cellStyle name="계산 5 29 6" xfId="11480"/>
    <cellStyle name="계산 5 29 7" xfId="12060"/>
    <cellStyle name="계산 5 29 8" xfId="14794"/>
    <cellStyle name="계산 5 3" xfId="1602"/>
    <cellStyle name="계산 5 3 2" xfId="2085"/>
    <cellStyle name="계산 5 3 2 2" xfId="5895"/>
    <cellStyle name="계산 5 3 2 3" xfId="8322"/>
    <cellStyle name="계산 5 3 2 4" xfId="9398"/>
    <cellStyle name="계산 5 3 2 5" xfId="11483"/>
    <cellStyle name="계산 5 3 2 6" xfId="12057"/>
    <cellStyle name="계산 5 3 2 7" xfId="14797"/>
    <cellStyle name="계산 5 3 3" xfId="5450"/>
    <cellStyle name="계산 5 3 4" xfId="7861"/>
    <cellStyle name="계산 5 3 5" xfId="8860"/>
    <cellStyle name="계산 5 3 6" xfId="11482"/>
    <cellStyle name="계산 5 3 7" xfId="12058"/>
    <cellStyle name="계산 5 3 8" xfId="14796"/>
    <cellStyle name="계산 5 30" xfId="1603"/>
    <cellStyle name="계산 5 30 2" xfId="2086"/>
    <cellStyle name="계산 5 30 2 2" xfId="5896"/>
    <cellStyle name="계산 5 30 2 3" xfId="8323"/>
    <cellStyle name="계산 5 30 2 4" xfId="7445"/>
    <cellStyle name="계산 5 30 2 5" xfId="11485"/>
    <cellStyle name="계산 5 30 2 6" xfId="12055"/>
    <cellStyle name="계산 5 30 2 7" xfId="14799"/>
    <cellStyle name="계산 5 30 3" xfId="5451"/>
    <cellStyle name="계산 5 30 4" xfId="7862"/>
    <cellStyle name="계산 5 30 5" xfId="8846"/>
    <cellStyle name="계산 5 30 6" xfId="11484"/>
    <cellStyle name="계산 5 30 7" xfId="12056"/>
    <cellStyle name="계산 5 30 8" xfId="14798"/>
    <cellStyle name="계산 5 31" xfId="1604"/>
    <cellStyle name="계산 5 31 2" xfId="2087"/>
    <cellStyle name="계산 5 31 2 2" xfId="5897"/>
    <cellStyle name="계산 5 31 2 3" xfId="8324"/>
    <cellStyle name="계산 5 31 2 4" xfId="9919"/>
    <cellStyle name="계산 5 31 2 5" xfId="11487"/>
    <cellStyle name="계산 5 31 2 6" xfId="12053"/>
    <cellStyle name="계산 5 31 2 7" xfId="14801"/>
    <cellStyle name="계산 5 31 3" xfId="5452"/>
    <cellStyle name="계산 5 31 4" xfId="7863"/>
    <cellStyle name="계산 5 31 5" xfId="8861"/>
    <cellStyle name="계산 5 31 6" xfId="11486"/>
    <cellStyle name="계산 5 31 7" xfId="12054"/>
    <cellStyle name="계산 5 31 8" xfId="14800"/>
    <cellStyle name="계산 5 32" xfId="1605"/>
    <cellStyle name="계산 5 32 2" xfId="2088"/>
    <cellStyle name="계산 5 32 2 2" xfId="5898"/>
    <cellStyle name="계산 5 32 2 3" xfId="8325"/>
    <cellStyle name="계산 5 32 2 4" xfId="9993"/>
    <cellStyle name="계산 5 32 2 5" xfId="11489"/>
    <cellStyle name="계산 5 32 2 6" xfId="12051"/>
    <cellStyle name="계산 5 32 2 7" xfId="14803"/>
    <cellStyle name="계산 5 32 3" xfId="5453"/>
    <cellStyle name="계산 5 32 4" xfId="7864"/>
    <cellStyle name="계산 5 32 5" xfId="9954"/>
    <cellStyle name="계산 5 32 6" xfId="11488"/>
    <cellStyle name="계산 5 32 7" xfId="12052"/>
    <cellStyle name="계산 5 32 8" xfId="14802"/>
    <cellStyle name="계산 5 33" xfId="1606"/>
    <cellStyle name="계산 5 33 2" xfId="2089"/>
    <cellStyle name="계산 5 33 2 2" xfId="5899"/>
    <cellStyle name="계산 5 33 2 3" xfId="8326"/>
    <cellStyle name="계산 5 33 2 4" xfId="9399"/>
    <cellStyle name="계산 5 33 2 5" xfId="11491"/>
    <cellStyle name="계산 5 33 2 6" xfId="12049"/>
    <cellStyle name="계산 5 33 2 7" xfId="14805"/>
    <cellStyle name="계산 5 33 3" xfId="5454"/>
    <cellStyle name="계산 5 33 4" xfId="7865"/>
    <cellStyle name="계산 5 33 5" xfId="7606"/>
    <cellStyle name="계산 5 33 6" xfId="11490"/>
    <cellStyle name="계산 5 33 7" xfId="12050"/>
    <cellStyle name="계산 5 33 8" xfId="14804"/>
    <cellStyle name="계산 5 34" xfId="1607"/>
    <cellStyle name="계산 5 34 2" xfId="2090"/>
    <cellStyle name="계산 5 34 2 2" xfId="5900"/>
    <cellStyle name="계산 5 34 2 3" xfId="8327"/>
    <cellStyle name="계산 5 34 2 4" xfId="7444"/>
    <cellStyle name="계산 5 34 2 5" xfId="11493"/>
    <cellStyle name="계산 5 34 2 6" xfId="12047"/>
    <cellStyle name="계산 5 34 2 7" xfId="14807"/>
    <cellStyle name="계산 5 34 3" xfId="5455"/>
    <cellStyle name="계산 5 34 4" xfId="7866"/>
    <cellStyle name="계산 5 34 5" xfId="7605"/>
    <cellStyle name="계산 5 34 6" xfId="11492"/>
    <cellStyle name="계산 5 34 7" xfId="12048"/>
    <cellStyle name="계산 5 34 8" xfId="14806"/>
    <cellStyle name="계산 5 35" xfId="1944"/>
    <cellStyle name="계산 5 35 2" xfId="5784"/>
    <cellStyle name="계산 5 35 3" xfId="8198"/>
    <cellStyle name="계산 5 35 4" xfId="7462"/>
    <cellStyle name="계산 5 35 5" xfId="11494"/>
    <cellStyle name="계산 5 35 6" xfId="12046"/>
    <cellStyle name="계산 5 35 7" xfId="14808"/>
    <cellStyle name="계산 5 36" xfId="5339"/>
    <cellStyle name="계산 5 37" xfId="7736"/>
    <cellStyle name="계산 5 38" xfId="10028"/>
    <cellStyle name="계산 5 39" xfId="11439"/>
    <cellStyle name="계산 5 4" xfId="1608"/>
    <cellStyle name="계산 5 4 2" xfId="2091"/>
    <cellStyle name="계산 5 4 2 2" xfId="5901"/>
    <cellStyle name="계산 5 4 2 3" xfId="8328"/>
    <cellStyle name="계산 5 4 2 4" xfId="7443"/>
    <cellStyle name="계산 5 4 2 5" xfId="11496"/>
    <cellStyle name="계산 5 4 2 6" xfId="12044"/>
    <cellStyle name="계산 5 4 2 7" xfId="14810"/>
    <cellStyle name="계산 5 4 3" xfId="5456"/>
    <cellStyle name="계산 5 4 4" xfId="7867"/>
    <cellStyle name="계산 5 4 5" xfId="8847"/>
    <cellStyle name="계산 5 4 6" xfId="11495"/>
    <cellStyle name="계산 5 4 7" xfId="12045"/>
    <cellStyle name="계산 5 4 8" xfId="14809"/>
    <cellStyle name="계산 5 40" xfId="12135"/>
    <cellStyle name="계산 5 41" xfId="14753"/>
    <cellStyle name="계산 5 5" xfId="1609"/>
    <cellStyle name="계산 5 5 2" xfId="2092"/>
    <cellStyle name="계산 5 5 2 2" xfId="5902"/>
    <cellStyle name="계산 5 5 2 3" xfId="8329"/>
    <cellStyle name="계산 5 5 2 4" xfId="7299"/>
    <cellStyle name="계산 5 5 2 5" xfId="11498"/>
    <cellStyle name="계산 5 5 2 6" xfId="12042"/>
    <cellStyle name="계산 5 5 2 7" xfId="14812"/>
    <cellStyle name="계산 5 5 3" xfId="5457"/>
    <cellStyle name="계산 5 5 4" xfId="7868"/>
    <cellStyle name="계산 5 5 5" xfId="8862"/>
    <cellStyle name="계산 5 5 6" xfId="11497"/>
    <cellStyle name="계산 5 5 7" xfId="12043"/>
    <cellStyle name="계산 5 5 8" xfId="14811"/>
    <cellStyle name="계산 5 6" xfId="1610"/>
    <cellStyle name="계산 5 6 2" xfId="2093"/>
    <cellStyle name="계산 5 6 2 2" xfId="5903"/>
    <cellStyle name="계산 5 6 2 3" xfId="8330"/>
    <cellStyle name="계산 5 6 2 4" xfId="9810"/>
    <cellStyle name="계산 5 6 2 5" xfId="11500"/>
    <cellStyle name="계산 5 6 2 6" xfId="12040"/>
    <cellStyle name="계산 5 6 2 7" xfId="14814"/>
    <cellStyle name="계산 5 6 3" xfId="5458"/>
    <cellStyle name="계산 5 6 4" xfId="7869"/>
    <cellStyle name="계산 5 6 5" xfId="8848"/>
    <cellStyle name="계산 5 6 6" xfId="11499"/>
    <cellStyle name="계산 5 6 7" xfId="12041"/>
    <cellStyle name="계산 5 6 8" xfId="14813"/>
    <cellStyle name="계산 5 7" xfId="1611"/>
    <cellStyle name="계산 5 7 2" xfId="2094"/>
    <cellStyle name="계산 5 7 2 2" xfId="5904"/>
    <cellStyle name="계산 5 7 2 3" xfId="8331"/>
    <cellStyle name="계산 5 7 2 4" xfId="9487"/>
    <cellStyle name="계산 5 7 2 5" xfId="11502"/>
    <cellStyle name="계산 5 7 2 6" xfId="12038"/>
    <cellStyle name="계산 5 7 2 7" xfId="14816"/>
    <cellStyle name="계산 5 7 3" xfId="5459"/>
    <cellStyle name="계산 5 7 4" xfId="7870"/>
    <cellStyle name="계산 5 7 5" xfId="8863"/>
    <cellStyle name="계산 5 7 6" xfId="11501"/>
    <cellStyle name="계산 5 7 7" xfId="12039"/>
    <cellStyle name="계산 5 7 8" xfId="14815"/>
    <cellStyle name="계산 5 8" xfId="1612"/>
    <cellStyle name="계산 5 8 2" xfId="2095"/>
    <cellStyle name="계산 5 8 2 2" xfId="5905"/>
    <cellStyle name="계산 5 8 2 3" xfId="8332"/>
    <cellStyle name="계산 5 8 2 4" xfId="7714"/>
    <cellStyle name="계산 5 8 2 5" xfId="11504"/>
    <cellStyle name="계산 5 8 2 6" xfId="12036"/>
    <cellStyle name="계산 5 8 2 7" xfId="14818"/>
    <cellStyle name="계산 5 8 3" xfId="5460"/>
    <cellStyle name="계산 5 8 4" xfId="7871"/>
    <cellStyle name="계산 5 8 5" xfId="8851"/>
    <cellStyle name="계산 5 8 6" xfId="11503"/>
    <cellStyle name="계산 5 8 7" xfId="12037"/>
    <cellStyle name="계산 5 8 8" xfId="14817"/>
    <cellStyle name="계산 5 9" xfId="1613"/>
    <cellStyle name="계산 5 9 2" xfId="2096"/>
    <cellStyle name="계산 5 9 2 2" xfId="5906"/>
    <cellStyle name="계산 5 9 2 3" xfId="8333"/>
    <cellStyle name="계산 5 9 2 4" xfId="9225"/>
    <cellStyle name="계산 5 9 2 5" xfId="11506"/>
    <cellStyle name="계산 5 9 2 6" xfId="12034"/>
    <cellStyle name="계산 5 9 2 7" xfId="14820"/>
    <cellStyle name="계산 5 9 3" xfId="5461"/>
    <cellStyle name="계산 5 9 4" xfId="7872"/>
    <cellStyle name="계산 5 9 5" xfId="8864"/>
    <cellStyle name="계산 5 9 6" xfId="11505"/>
    <cellStyle name="계산 5 9 7" xfId="12035"/>
    <cellStyle name="계산 5 9 8" xfId="14819"/>
    <cellStyle name="곅´Á" xfId="2422"/>
    <cellStyle name="고정소숫점" xfId="3462"/>
    <cellStyle name="고정소숫점 2" xfId="4537"/>
    <cellStyle name="고정소숫점 3" xfId="4536"/>
    <cellStyle name="고정출력1" xfId="3463"/>
    <cellStyle name="고정출력1 2" xfId="4538"/>
    <cellStyle name="고정출력2" xfId="3464"/>
    <cellStyle name="고정출력2 2" xfId="4539"/>
    <cellStyle name="과정별배정" xfId="384"/>
    <cellStyle name="咬訌裝?INCOM1" xfId="2482"/>
    <cellStyle name="咬訌裝?INCOM1 2" xfId="3688"/>
    <cellStyle name="咬訌裝?INCOM1 3" xfId="3157"/>
    <cellStyle name="咬訌裝?INCOM10" xfId="2483"/>
    <cellStyle name="咬訌裝?INCOM10 2" xfId="3702"/>
    <cellStyle name="咬訌裝?INCOM10 3" xfId="3056"/>
    <cellStyle name="咬訌裝?INCOM2" xfId="2484"/>
    <cellStyle name="咬訌裝?INCOM2 2" xfId="3667"/>
    <cellStyle name="咬訌裝?INCOM2 3" xfId="3169"/>
    <cellStyle name="咬訌裝?INCOM3" xfId="2485"/>
    <cellStyle name="咬訌裝?INCOM3 2" xfId="3683"/>
    <cellStyle name="咬訌裝?INCOM3 3" xfId="3011"/>
    <cellStyle name="咬訌裝?INCOM4" xfId="2486"/>
    <cellStyle name="咬訌裝?INCOM4 2" xfId="3680"/>
    <cellStyle name="咬訌裝?INCOM4 3" xfId="3055"/>
    <cellStyle name="咬訌裝?INCOM5" xfId="2487"/>
    <cellStyle name="咬訌裝?INCOM5 2" xfId="3709"/>
    <cellStyle name="咬訌裝?INCOM5 3" xfId="3054"/>
    <cellStyle name="咬訌裝?INCOM6" xfId="2488"/>
    <cellStyle name="咬訌裝?INCOM6 2" xfId="3710"/>
    <cellStyle name="咬訌裝?INCOM6 3" xfId="3150"/>
    <cellStyle name="咬訌裝?INCOM7" xfId="2489"/>
    <cellStyle name="咬訌裝?INCOM7 2" xfId="3708"/>
    <cellStyle name="咬訌裝?INCOM7 3" xfId="3002"/>
    <cellStyle name="咬訌裝?INCOM8" xfId="2490"/>
    <cellStyle name="咬訌裝?INCOM8 2" xfId="3705"/>
    <cellStyle name="咬訌裝?INCOM8 3" xfId="3158"/>
    <cellStyle name="咬訌裝?INCOM9" xfId="2491"/>
    <cellStyle name="咬訌裝?INCOM9 2" xfId="3664"/>
    <cellStyle name="咬訌裝?INCOM9 3" xfId="3016"/>
    <cellStyle name="咬訌裝?PRIB11" xfId="2492"/>
    <cellStyle name="咬訌裝?PRIB11 2" xfId="3697"/>
    <cellStyle name="咬訌裝?PRIB11 3" xfId="2974"/>
    <cellStyle name="나쁨" xfId="8" builtinId="27" customBuiltin="1"/>
    <cellStyle name="나쁨 2" xfId="385"/>
    <cellStyle name="나쁨 2 2" xfId="386"/>
    <cellStyle name="나쁨 2 2 2" xfId="3466"/>
    <cellStyle name="나쁨 2 2 2 2" xfId="4860"/>
    <cellStyle name="나쁨 2 2 3" xfId="4663"/>
    <cellStyle name="나쁨 2 3" xfId="387"/>
    <cellStyle name="나쁨 2 3 2" xfId="3465"/>
    <cellStyle name="나쁨 2 3 2 2" xfId="4861"/>
    <cellStyle name="나쁨 2 3 3" xfId="4664"/>
    <cellStyle name="나쁨 2 4" xfId="388"/>
    <cellStyle name="나쁨 2 4 2" xfId="4859"/>
    <cellStyle name="나쁨 2 5" xfId="2493"/>
    <cellStyle name="나쁨 2 5 2" xfId="4662"/>
    <cellStyle name="나쁨 3" xfId="389"/>
    <cellStyle name="나쁨 3 2" xfId="1288"/>
    <cellStyle name="나쁨 3 2 2" xfId="3467"/>
    <cellStyle name="나쁨 3 2 2 2" xfId="4964"/>
    <cellStyle name="나쁨 3 2 3" xfId="4665"/>
    <cellStyle name="나쁨 3 3" xfId="1391"/>
    <cellStyle name="나쁨 3 4" xfId="3041"/>
    <cellStyle name="나쁨 4" xfId="1411"/>
    <cellStyle name="나쁨 4 2" xfId="3701"/>
    <cellStyle name="나쁨 4 3" xfId="4160"/>
    <cellStyle name="날짜" xfId="3468"/>
    <cellStyle name="내역서" xfId="4540"/>
    <cellStyle name="달러" xfId="3469"/>
    <cellStyle name="뒤에 오는 하이퍼링크_③인구&amp;용량 검토(옹진군)" xfId="4541"/>
    <cellStyle name="똿뗦먛귟 [0.00]_PRODUCT DETAIL Q1" xfId="390"/>
    <cellStyle name="똿뗦먛귟_PRODUCT DETAIL Q1" xfId="391"/>
    <cellStyle name="룇" xfId="2423"/>
    <cellStyle name="룇 2" xfId="2527"/>
    <cellStyle name="룇 2 2" xfId="6253"/>
    <cellStyle name="룇 2 3" xfId="8726"/>
    <cellStyle name="룇 2 4" xfId="9164"/>
    <cellStyle name="룇 2 5" xfId="11545"/>
    <cellStyle name="룇 2 6" xfId="11993"/>
    <cellStyle name="룇 2 7" xfId="14822"/>
    <cellStyle name="룇 3" xfId="6229"/>
    <cellStyle name="룇 4" xfId="8659"/>
    <cellStyle name="룇 5" xfId="7342"/>
    <cellStyle name="룇 6" xfId="11544"/>
    <cellStyle name="룇 7" xfId="11994"/>
    <cellStyle name="룇 8" xfId="14821"/>
    <cellStyle name="룍" xfId="2424"/>
    <cellStyle name="룍 2" xfId="2528"/>
    <cellStyle name="룍 2 2" xfId="6254"/>
    <cellStyle name="룍 2 3" xfId="8727"/>
    <cellStyle name="룍 2 4" xfId="9674"/>
    <cellStyle name="룍 2 5" xfId="11547"/>
    <cellStyle name="룍 2 6" xfId="11991"/>
    <cellStyle name="룍 2 7" xfId="14824"/>
    <cellStyle name="룍 3" xfId="6230"/>
    <cellStyle name="룍 4" xfId="8660"/>
    <cellStyle name="룍 5" xfId="9158"/>
    <cellStyle name="룍 6" xfId="11546"/>
    <cellStyle name="룍 7" xfId="11992"/>
    <cellStyle name="룍 8" xfId="14823"/>
    <cellStyle name="메모 10" xfId="7280"/>
    <cellStyle name="메모 2" xfId="392"/>
    <cellStyle name="메모 2 10" xfId="1614"/>
    <cellStyle name="메모 2 10 2" xfId="2097"/>
    <cellStyle name="메모 2 10 2 2" xfId="5907"/>
    <cellStyle name="메모 2 10 2 3" xfId="8334"/>
    <cellStyle name="메모 2 10 2 4" xfId="7682"/>
    <cellStyle name="메모 2 10 2 5" xfId="11550"/>
    <cellStyle name="메모 2 10 2 6" xfId="11989"/>
    <cellStyle name="메모 2 10 2 7" xfId="14826"/>
    <cellStyle name="메모 2 10 3" xfId="5462"/>
    <cellStyle name="메모 2 10 4" xfId="7873"/>
    <cellStyle name="메모 2 10 5" xfId="8852"/>
    <cellStyle name="메모 2 10 6" xfId="11549"/>
    <cellStyle name="메모 2 10 7" xfId="11990"/>
    <cellStyle name="메모 2 10 8" xfId="14825"/>
    <cellStyle name="메모 2 11" xfId="1615"/>
    <cellStyle name="메모 2 11 2" xfId="2098"/>
    <cellStyle name="메모 2 11 2 2" xfId="5908"/>
    <cellStyle name="메모 2 11 2 3" xfId="8335"/>
    <cellStyle name="메모 2 11 2 4" xfId="9917"/>
    <cellStyle name="메모 2 11 2 5" xfId="11552"/>
    <cellStyle name="메모 2 11 2 6" xfId="13415"/>
    <cellStyle name="메모 2 11 2 7" xfId="14828"/>
    <cellStyle name="메모 2 11 3" xfId="5463"/>
    <cellStyle name="메모 2 11 4" xfId="7874"/>
    <cellStyle name="메모 2 11 5" xfId="8865"/>
    <cellStyle name="메모 2 11 6" xfId="11551"/>
    <cellStyle name="메모 2 11 7" xfId="13416"/>
    <cellStyle name="메모 2 11 8" xfId="14827"/>
    <cellStyle name="메모 2 12" xfId="1616"/>
    <cellStyle name="메모 2 12 2" xfId="2099"/>
    <cellStyle name="메모 2 12 2 2" xfId="5909"/>
    <cellStyle name="메모 2 12 2 3" xfId="8336"/>
    <cellStyle name="메모 2 12 2 4" xfId="10040"/>
    <cellStyle name="메모 2 12 2 5" xfId="11554"/>
    <cellStyle name="메모 2 12 2 6" xfId="11987"/>
    <cellStyle name="메모 2 12 2 7" xfId="14830"/>
    <cellStyle name="메모 2 12 3" xfId="5464"/>
    <cellStyle name="메모 2 12 4" xfId="7875"/>
    <cellStyle name="메모 2 12 5" xfId="8869"/>
    <cellStyle name="메모 2 12 6" xfId="11553"/>
    <cellStyle name="메모 2 12 7" xfId="11988"/>
    <cellStyle name="메모 2 12 8" xfId="14829"/>
    <cellStyle name="메모 2 13" xfId="1617"/>
    <cellStyle name="메모 2 13 2" xfId="2100"/>
    <cellStyle name="메모 2 13 2 2" xfId="5910"/>
    <cellStyle name="메모 2 13 2 3" xfId="8337"/>
    <cellStyle name="메모 2 13 2 4" xfId="9397"/>
    <cellStyle name="메모 2 13 2 5" xfId="11556"/>
    <cellStyle name="메모 2 13 2 6" xfId="13414"/>
    <cellStyle name="메모 2 13 2 7" xfId="14832"/>
    <cellStyle name="메모 2 13 3" xfId="5465"/>
    <cellStyle name="메모 2 13 4" xfId="7876"/>
    <cellStyle name="메모 2 13 5" xfId="8866"/>
    <cellStyle name="메모 2 13 6" xfId="11555"/>
    <cellStyle name="메모 2 13 7" xfId="11986"/>
    <cellStyle name="메모 2 13 8" xfId="14831"/>
    <cellStyle name="메모 2 14" xfId="1618"/>
    <cellStyle name="메모 2 14 2" xfId="2101"/>
    <cellStyle name="메모 2 14 2 2" xfId="5911"/>
    <cellStyle name="메모 2 14 2 3" xfId="8338"/>
    <cellStyle name="메모 2 14 2 4" xfId="7442"/>
    <cellStyle name="메모 2 14 2 5" xfId="11558"/>
    <cellStyle name="메모 2 14 2 6" xfId="11985"/>
    <cellStyle name="메모 2 14 2 7" xfId="14834"/>
    <cellStyle name="메모 2 14 3" xfId="5466"/>
    <cellStyle name="메모 2 14 4" xfId="7877"/>
    <cellStyle name="메모 2 14 5" xfId="9953"/>
    <cellStyle name="메모 2 14 6" xfId="11557"/>
    <cellStyle name="메모 2 14 7" xfId="13413"/>
    <cellStyle name="메모 2 14 8" xfId="14833"/>
    <cellStyle name="메모 2 15" xfId="1619"/>
    <cellStyle name="메모 2 15 2" xfId="2102"/>
    <cellStyle name="메모 2 15 2 2" xfId="5912"/>
    <cellStyle name="메모 2 15 2 3" xfId="8339"/>
    <cellStyle name="메모 2 15 2 4" xfId="7441"/>
    <cellStyle name="메모 2 15 2 5" xfId="11560"/>
    <cellStyle name="메모 2 15 2 6" xfId="11983"/>
    <cellStyle name="메모 2 15 2 7" xfId="14836"/>
    <cellStyle name="메모 2 15 3" xfId="5467"/>
    <cellStyle name="메모 2 15 4" xfId="7878"/>
    <cellStyle name="메모 2 15 5" xfId="7604"/>
    <cellStyle name="메모 2 15 6" xfId="11559"/>
    <cellStyle name="메모 2 15 7" xfId="11984"/>
    <cellStyle name="메모 2 15 8" xfId="14835"/>
    <cellStyle name="메모 2 16" xfId="1620"/>
    <cellStyle name="메모 2 16 2" xfId="2103"/>
    <cellStyle name="메모 2 16 2 2" xfId="5913"/>
    <cellStyle name="메모 2 16 2 3" xfId="8340"/>
    <cellStyle name="메모 2 16 2 4" xfId="9914"/>
    <cellStyle name="메모 2 16 2 5" xfId="11562"/>
    <cellStyle name="메모 2 16 2 6" xfId="11981"/>
    <cellStyle name="메모 2 16 2 7" xfId="14838"/>
    <cellStyle name="메모 2 16 3" xfId="5468"/>
    <cellStyle name="메모 2 16 4" xfId="7879"/>
    <cellStyle name="메모 2 16 5" xfId="7603"/>
    <cellStyle name="메모 2 16 6" xfId="11561"/>
    <cellStyle name="메모 2 16 7" xfId="11982"/>
    <cellStyle name="메모 2 16 8" xfId="14837"/>
    <cellStyle name="메모 2 17" xfId="1621"/>
    <cellStyle name="메모 2 17 2" xfId="2104"/>
    <cellStyle name="메모 2 17 2 2" xfId="5914"/>
    <cellStyle name="메모 2 17 2 3" xfId="8341"/>
    <cellStyle name="메모 2 17 2 4" xfId="8696"/>
    <cellStyle name="메모 2 17 2 5" xfId="11564"/>
    <cellStyle name="메모 2 17 2 6" xfId="11979"/>
    <cellStyle name="메모 2 17 2 7" xfId="14840"/>
    <cellStyle name="메모 2 17 3" xfId="5469"/>
    <cellStyle name="메모 2 17 4" xfId="7880"/>
    <cellStyle name="메모 2 17 5" xfId="8870"/>
    <cellStyle name="메모 2 17 6" xfId="11563"/>
    <cellStyle name="메모 2 17 7" xfId="11980"/>
    <cellStyle name="메모 2 17 8" xfId="14839"/>
    <cellStyle name="메모 2 18" xfId="1622"/>
    <cellStyle name="메모 2 18 2" xfId="2105"/>
    <cellStyle name="메모 2 18 2 2" xfId="5915"/>
    <cellStyle name="메모 2 18 2 3" xfId="8342"/>
    <cellStyle name="메모 2 18 2 4" xfId="9989"/>
    <cellStyle name="메모 2 18 2 5" xfId="11566"/>
    <cellStyle name="메모 2 18 2 6" xfId="11977"/>
    <cellStyle name="메모 2 18 2 7" xfId="14842"/>
    <cellStyle name="메모 2 18 3" xfId="5470"/>
    <cellStyle name="메모 2 18 4" xfId="7881"/>
    <cellStyle name="메모 2 18 5" xfId="8867"/>
    <cellStyle name="메모 2 18 6" xfId="11565"/>
    <cellStyle name="메모 2 18 7" xfId="11978"/>
    <cellStyle name="메모 2 18 8" xfId="14841"/>
    <cellStyle name="메모 2 19" xfId="1623"/>
    <cellStyle name="메모 2 19 2" xfId="2106"/>
    <cellStyle name="메모 2 19 2 2" xfId="5916"/>
    <cellStyle name="메모 2 19 2 3" xfId="8343"/>
    <cellStyle name="메모 2 19 2 4" xfId="7643"/>
    <cellStyle name="메모 2 19 2 5" xfId="11568"/>
    <cellStyle name="메모 2 19 2 6" xfId="11975"/>
    <cellStyle name="메모 2 19 2 7" xfId="14844"/>
    <cellStyle name="메모 2 19 3" xfId="5471"/>
    <cellStyle name="메모 2 19 4" xfId="7882"/>
    <cellStyle name="메모 2 19 5" xfId="8850"/>
    <cellStyle name="메모 2 19 6" xfId="11567"/>
    <cellStyle name="메모 2 19 7" xfId="11976"/>
    <cellStyle name="메모 2 19 8" xfId="14843"/>
    <cellStyle name="메모 2 2" xfId="393"/>
    <cellStyle name="메모 2 2 10" xfId="4071"/>
    <cellStyle name="메모 2 2 10 2" xfId="5162"/>
    <cellStyle name="메모 2 2 10 3" xfId="7168"/>
    <cellStyle name="메모 2 2 10 4" xfId="10407"/>
    <cellStyle name="메모 2 2 11" xfId="4982"/>
    <cellStyle name="메모 2 2 11 2" xfId="7255"/>
    <cellStyle name="메모 2 2 11 3" xfId="10050"/>
    <cellStyle name="메모 2 2 11 4" xfId="10470"/>
    <cellStyle name="메모 2 2 12" xfId="5265"/>
    <cellStyle name="메모 2 2 12 2" xfId="10072"/>
    <cellStyle name="메모 2 2 12 3" xfId="10492"/>
    <cellStyle name="메모 2 2 13" xfId="9820"/>
    <cellStyle name="메모 2 2 14" xfId="11569"/>
    <cellStyle name="메모 2 2 15" xfId="11974"/>
    <cellStyle name="메모 2 2 16" xfId="14845"/>
    <cellStyle name="메모 2 2 2" xfId="394"/>
    <cellStyle name="메모 2 2 2 10" xfId="9887"/>
    <cellStyle name="메모 2 2 2 11" xfId="11570"/>
    <cellStyle name="메모 2 2 2 12" xfId="11973"/>
    <cellStyle name="메모 2 2 2 13" xfId="14846"/>
    <cellStyle name="메모 2 2 2 2" xfId="3091"/>
    <cellStyle name="메모 2 2 2 2 10" xfId="14847"/>
    <cellStyle name="메모 2 2 2 2 2" xfId="3218"/>
    <cellStyle name="메모 2 2 2 2 2 2" xfId="3794"/>
    <cellStyle name="메모 2 2 2 2 2 2 2" xfId="6942"/>
    <cellStyle name="메모 2 2 2 2 2 2 3" xfId="9566"/>
    <cellStyle name="메모 2 2 2 2 2 2 4" xfId="10235"/>
    <cellStyle name="메모 2 2 2 2 2 2 5" xfId="11573"/>
    <cellStyle name="메모 2 2 2 2 2 2 6" xfId="11970"/>
    <cellStyle name="메모 2 2 2 2 2 2 7" xfId="14849"/>
    <cellStyle name="메모 2 2 2 2 2 3" xfId="6762"/>
    <cellStyle name="메모 2 2 2 2 2 4" xfId="9257"/>
    <cellStyle name="메모 2 2 2 2 2 5" xfId="9845"/>
    <cellStyle name="메모 2 2 2 2 2 6" xfId="11572"/>
    <cellStyle name="메모 2 2 2 2 2 7" xfId="11971"/>
    <cellStyle name="메모 2 2 2 2 2 8" xfId="14848"/>
    <cellStyle name="메모 2 2 2 2 3" xfId="3715"/>
    <cellStyle name="메모 2 2 2 2 3 2" xfId="6866"/>
    <cellStyle name="메모 2 2 2 2 3 3" xfId="9499"/>
    <cellStyle name="메모 2 2 2 2 3 4" xfId="10172"/>
    <cellStyle name="메모 2 2 2 2 3 5" xfId="11574"/>
    <cellStyle name="메모 2 2 2 2 3 6" xfId="11969"/>
    <cellStyle name="메모 2 2 2 2 3 7" xfId="14850"/>
    <cellStyle name="메모 2 2 2 2 4" xfId="3991"/>
    <cellStyle name="메모 2 2 2 2 4 2" xfId="7117"/>
    <cellStyle name="메모 2 2 2 2 4 3" xfId="9733"/>
    <cellStyle name="메모 2 2 2 2 4 4" xfId="10379"/>
    <cellStyle name="메모 2 2 2 2 4 5" xfId="11575"/>
    <cellStyle name="메모 2 2 2 2 4 6" xfId="11968"/>
    <cellStyle name="메모 2 2 2 2 4 7" xfId="14851"/>
    <cellStyle name="메모 2 2 2 2 5" xfId="6690"/>
    <cellStyle name="메모 2 2 2 2 6" xfId="9194"/>
    <cellStyle name="메모 2 2 2 2 7" xfId="9972"/>
    <cellStyle name="메모 2 2 2 2 8" xfId="11571"/>
    <cellStyle name="메모 2 2 2 2 9" xfId="11972"/>
    <cellStyle name="메모 2 2 2 3" xfId="3217"/>
    <cellStyle name="메모 2 2 2 3 2" xfId="3795"/>
    <cellStyle name="메모 2 2 2 3 2 2" xfId="6943"/>
    <cellStyle name="메모 2 2 2 3 2 3" xfId="9567"/>
    <cellStyle name="메모 2 2 2 3 2 4" xfId="10236"/>
    <cellStyle name="메모 2 2 2 3 2 5" xfId="11577"/>
    <cellStyle name="메모 2 2 2 3 2 6" xfId="11966"/>
    <cellStyle name="메모 2 2 2 3 2 7" xfId="14853"/>
    <cellStyle name="메모 2 2 2 3 3" xfId="6761"/>
    <cellStyle name="메모 2 2 2 3 4" xfId="9256"/>
    <cellStyle name="메모 2 2 2 3 5" xfId="7308"/>
    <cellStyle name="메모 2 2 2 3 6" xfId="11576"/>
    <cellStyle name="메모 2 2 2 3 7" xfId="11967"/>
    <cellStyle name="메모 2 2 2 3 8" xfId="14852"/>
    <cellStyle name="메모 2 2 2 4" xfId="3714"/>
    <cellStyle name="메모 2 2 2 4 2" xfId="6865"/>
    <cellStyle name="메모 2 2 2 4 3" xfId="9498"/>
    <cellStyle name="메모 2 2 2 4 4" xfId="10171"/>
    <cellStyle name="메모 2 2 2 4 5" xfId="11578"/>
    <cellStyle name="메모 2 2 2 4 6" xfId="11965"/>
    <cellStyle name="메모 2 2 2 4 7" xfId="14854"/>
    <cellStyle name="메모 2 2 2 5" xfId="2829"/>
    <cellStyle name="메모 2 2 2 5 2" xfId="6521"/>
    <cellStyle name="메모 2 2 2 5 3" xfId="9019"/>
    <cellStyle name="메모 2 2 2 5 4" xfId="7329"/>
    <cellStyle name="메모 2 2 2 5 5" xfId="11579"/>
    <cellStyle name="메모 2 2 2 5 6" xfId="11964"/>
    <cellStyle name="메모 2 2 2 5 7" xfId="14855"/>
    <cellStyle name="메모 2 2 2 6" xfId="2575"/>
    <cellStyle name="메모 2 2 2 6 2" xfId="6300"/>
    <cellStyle name="메모 2 2 2 6 3" xfId="8772"/>
    <cellStyle name="메모 2 2 2 6 4" xfId="9229"/>
    <cellStyle name="메모 2 2 2 6 5" xfId="11580"/>
    <cellStyle name="메모 2 2 2 6 6" xfId="11963"/>
    <cellStyle name="메모 2 2 2 6 7" xfId="14856"/>
    <cellStyle name="메모 2 2 2 7" xfId="4072"/>
    <cellStyle name="메모 2 2 2 7 2" xfId="5163"/>
    <cellStyle name="메모 2 2 2 7 3" xfId="7169"/>
    <cellStyle name="메모 2 2 2 7 4" xfId="10408"/>
    <cellStyle name="메모 2 2 2 8" xfId="4983"/>
    <cellStyle name="메모 2 2 2 8 2" xfId="7256"/>
    <cellStyle name="메모 2 2 2 8 3" xfId="10051"/>
    <cellStyle name="메모 2 2 2 8 4" xfId="10471"/>
    <cellStyle name="메모 2 2 2 9" xfId="5266"/>
    <cellStyle name="메모 2 2 2 9 2" xfId="10073"/>
    <cellStyle name="메모 2 2 2 9 3" xfId="10493"/>
    <cellStyle name="메모 2 2 3" xfId="1624"/>
    <cellStyle name="메모 2 2 3 10" xfId="11581"/>
    <cellStyle name="메모 2 2 3 11" xfId="11962"/>
    <cellStyle name="메모 2 2 3 12" xfId="14857"/>
    <cellStyle name="메모 2 2 3 2" xfId="3107"/>
    <cellStyle name="메모 2 2 3 2 10" xfId="14858"/>
    <cellStyle name="메모 2 2 3 2 2" xfId="3220"/>
    <cellStyle name="메모 2 2 3 2 2 2" xfId="3796"/>
    <cellStyle name="메모 2 2 3 2 2 2 2" xfId="6944"/>
    <cellStyle name="메모 2 2 3 2 2 2 3" xfId="9568"/>
    <cellStyle name="메모 2 2 3 2 2 2 4" xfId="10237"/>
    <cellStyle name="메모 2 2 3 2 2 2 5" xfId="11584"/>
    <cellStyle name="메모 2 2 3 2 2 2 6" xfId="11959"/>
    <cellStyle name="메모 2 2 3 2 2 2 7" xfId="14860"/>
    <cellStyle name="메모 2 2 3 2 2 3" xfId="6764"/>
    <cellStyle name="메모 2 2 3 2 2 4" xfId="9259"/>
    <cellStyle name="메모 2 2 3 2 2 5" xfId="7306"/>
    <cellStyle name="메모 2 2 3 2 2 6" xfId="11583"/>
    <cellStyle name="메모 2 2 3 2 2 7" xfId="11960"/>
    <cellStyle name="메모 2 2 3 2 2 8" xfId="14859"/>
    <cellStyle name="메모 2 2 3 2 3" xfId="3717"/>
    <cellStyle name="메모 2 2 3 2 3 2" xfId="6868"/>
    <cellStyle name="메모 2 2 3 2 3 3" xfId="9501"/>
    <cellStyle name="메모 2 2 3 2 3 4" xfId="10174"/>
    <cellStyle name="메모 2 2 3 2 3 5" xfId="11585"/>
    <cellStyle name="메모 2 2 3 2 3 6" xfId="11958"/>
    <cellStyle name="메모 2 2 3 2 3 7" xfId="14861"/>
    <cellStyle name="메모 2 2 3 2 4" xfId="4014"/>
    <cellStyle name="메모 2 2 3 2 4 2" xfId="7140"/>
    <cellStyle name="메모 2 2 3 2 4 3" xfId="9749"/>
    <cellStyle name="메모 2 2 3 2 4 4" xfId="10395"/>
    <cellStyle name="메모 2 2 3 2 4 5" xfId="11586"/>
    <cellStyle name="메모 2 2 3 2 4 6" xfId="11957"/>
    <cellStyle name="메모 2 2 3 2 4 7" xfId="14862"/>
    <cellStyle name="메모 2 2 3 2 5" xfId="6697"/>
    <cellStyle name="메모 2 2 3 2 6" xfId="9201"/>
    <cellStyle name="메모 2 2 3 2 7" xfId="9976"/>
    <cellStyle name="메모 2 2 3 2 8" xfId="11582"/>
    <cellStyle name="메모 2 2 3 2 9" xfId="11961"/>
    <cellStyle name="메모 2 2 3 3" xfId="3219"/>
    <cellStyle name="메모 2 2 3 3 2" xfId="3797"/>
    <cellStyle name="메모 2 2 3 3 2 2" xfId="6945"/>
    <cellStyle name="메모 2 2 3 3 2 3" xfId="9569"/>
    <cellStyle name="메모 2 2 3 3 2 4" xfId="10238"/>
    <cellStyle name="메모 2 2 3 3 2 5" xfId="11588"/>
    <cellStyle name="메모 2 2 3 3 2 6" xfId="11955"/>
    <cellStyle name="메모 2 2 3 3 2 7" xfId="14864"/>
    <cellStyle name="메모 2 2 3 3 3" xfId="6763"/>
    <cellStyle name="메모 2 2 3 3 4" xfId="9258"/>
    <cellStyle name="메모 2 2 3 3 5" xfId="7307"/>
    <cellStyle name="메모 2 2 3 3 6" xfId="11587"/>
    <cellStyle name="메모 2 2 3 3 7" xfId="11956"/>
    <cellStyle name="메모 2 2 3 3 8" xfId="14863"/>
    <cellStyle name="메모 2 2 3 4" xfId="3716"/>
    <cellStyle name="메모 2 2 3 4 2" xfId="6867"/>
    <cellStyle name="메모 2 2 3 4 3" xfId="9500"/>
    <cellStyle name="메모 2 2 3 4 4" xfId="10173"/>
    <cellStyle name="메모 2 2 3 4 5" xfId="11589"/>
    <cellStyle name="메모 2 2 3 4 6" xfId="11954"/>
    <cellStyle name="메모 2 2 3 4 7" xfId="14865"/>
    <cellStyle name="메모 2 2 3 5" xfId="2869"/>
    <cellStyle name="메모 2 2 3 5 2" xfId="6561"/>
    <cellStyle name="메모 2 2 3 5 3" xfId="9058"/>
    <cellStyle name="메모 2 2 3 5 4" xfId="9893"/>
    <cellStyle name="메모 2 2 3 5 5" xfId="11590"/>
    <cellStyle name="메모 2 2 3 5 6" xfId="11953"/>
    <cellStyle name="메모 2 2 3 5 7" xfId="14866"/>
    <cellStyle name="메모 2 2 3 6" xfId="2601"/>
    <cellStyle name="메모 2 2 3 6 2" xfId="6326"/>
    <cellStyle name="메모 2 2 3 6 3" xfId="8798"/>
    <cellStyle name="메모 2 2 3 6 4" xfId="8207"/>
    <cellStyle name="메모 2 2 3 6 5" xfId="11591"/>
    <cellStyle name="메모 2 2 3 6 6" xfId="11952"/>
    <cellStyle name="메모 2 2 3 6 7" xfId="14867"/>
    <cellStyle name="메모 2 2 3 7" xfId="5472"/>
    <cellStyle name="메모 2 2 3 8" xfId="7883"/>
    <cellStyle name="메모 2 2 3 9" xfId="8868"/>
    <cellStyle name="메모 2 2 4" xfId="2107"/>
    <cellStyle name="메모 2 2 4 10" xfId="11951"/>
    <cellStyle name="메모 2 2 4 11" xfId="14868"/>
    <cellStyle name="메모 2 2 4 2" xfId="3075"/>
    <cellStyle name="메모 2 2 4 2 10" xfId="14869"/>
    <cellStyle name="메모 2 2 4 2 2" xfId="3222"/>
    <cellStyle name="메모 2 2 4 2 2 2" xfId="3798"/>
    <cellStyle name="메모 2 2 4 2 2 2 2" xfId="6946"/>
    <cellStyle name="메모 2 2 4 2 2 2 3" xfId="9570"/>
    <cellStyle name="메모 2 2 4 2 2 2 4" xfId="10239"/>
    <cellStyle name="메모 2 2 4 2 2 2 5" xfId="11595"/>
    <cellStyle name="메모 2 2 4 2 2 2 6" xfId="11948"/>
    <cellStyle name="메모 2 2 4 2 2 2 7" xfId="14871"/>
    <cellStyle name="메모 2 2 4 2 2 3" xfId="6766"/>
    <cellStyle name="메모 2 2 4 2 2 4" xfId="9261"/>
    <cellStyle name="메모 2 2 4 2 2 5" xfId="7305"/>
    <cellStyle name="메모 2 2 4 2 2 6" xfId="11594"/>
    <cellStyle name="메모 2 2 4 2 2 7" xfId="11949"/>
    <cellStyle name="메모 2 2 4 2 2 8" xfId="14870"/>
    <cellStyle name="메모 2 2 4 2 3" xfId="3719"/>
    <cellStyle name="메모 2 2 4 2 3 2" xfId="6870"/>
    <cellStyle name="메모 2 2 4 2 3 3" xfId="9503"/>
    <cellStyle name="메모 2 2 4 2 3 4" xfId="10176"/>
    <cellStyle name="메모 2 2 4 2 3 5" xfId="11596"/>
    <cellStyle name="메모 2 2 4 2 3 6" xfId="11947"/>
    <cellStyle name="메모 2 2 4 2 3 7" xfId="14872"/>
    <cellStyle name="메모 2 2 4 2 4" xfId="4031"/>
    <cellStyle name="메모 2 2 4 2 4 2" xfId="7157"/>
    <cellStyle name="메모 2 2 4 2 4 3" xfId="9752"/>
    <cellStyle name="메모 2 2 4 2 4 4" xfId="10397"/>
    <cellStyle name="메모 2 2 4 2 4 5" xfId="11597"/>
    <cellStyle name="메모 2 2 4 2 4 6" xfId="11946"/>
    <cellStyle name="메모 2 2 4 2 4 7" xfId="14873"/>
    <cellStyle name="메모 2 2 4 2 5" xfId="6674"/>
    <cellStyle name="메모 2 2 4 2 6" xfId="9180"/>
    <cellStyle name="메모 2 2 4 2 7" xfId="9469"/>
    <cellStyle name="메모 2 2 4 2 8" xfId="11593"/>
    <cellStyle name="메모 2 2 4 2 9" xfId="11950"/>
    <cellStyle name="메모 2 2 4 3" xfId="3221"/>
    <cellStyle name="메모 2 2 4 3 2" xfId="3799"/>
    <cellStyle name="메모 2 2 4 3 2 2" xfId="6947"/>
    <cellStyle name="메모 2 2 4 3 2 3" xfId="9571"/>
    <cellStyle name="메모 2 2 4 3 2 4" xfId="10240"/>
    <cellStyle name="메모 2 2 4 3 2 5" xfId="11599"/>
    <cellStyle name="메모 2 2 4 3 2 6" xfId="11944"/>
    <cellStyle name="메모 2 2 4 3 2 7" xfId="14875"/>
    <cellStyle name="메모 2 2 4 3 3" xfId="6765"/>
    <cellStyle name="메모 2 2 4 3 4" xfId="9260"/>
    <cellStyle name="메모 2 2 4 3 5" xfId="9844"/>
    <cellStyle name="메모 2 2 4 3 6" xfId="11598"/>
    <cellStyle name="메모 2 2 4 3 7" xfId="11945"/>
    <cellStyle name="메모 2 2 4 3 8" xfId="14874"/>
    <cellStyle name="메모 2 2 4 4" xfId="3718"/>
    <cellStyle name="메모 2 2 4 4 2" xfId="6869"/>
    <cellStyle name="메모 2 2 4 4 3" xfId="9502"/>
    <cellStyle name="메모 2 2 4 4 4" xfId="10175"/>
    <cellStyle name="메모 2 2 4 4 5" xfId="11600"/>
    <cellStyle name="메모 2 2 4 4 6" xfId="11943"/>
    <cellStyle name="메모 2 2 4 4 7" xfId="14876"/>
    <cellStyle name="메모 2 2 4 5" xfId="2552"/>
    <cellStyle name="메모 2 2 4 5 2" xfId="6277"/>
    <cellStyle name="메모 2 2 4 5 3" xfId="8750"/>
    <cellStyle name="메모 2 2 4 5 4" xfId="7753"/>
    <cellStyle name="메모 2 2 4 5 5" xfId="11601"/>
    <cellStyle name="메모 2 2 4 5 6" xfId="11942"/>
    <cellStyle name="메모 2 2 4 5 7" xfId="14877"/>
    <cellStyle name="메모 2 2 4 6" xfId="5917"/>
    <cellStyle name="메모 2 2 4 7" xfId="8344"/>
    <cellStyle name="메모 2 2 4 8" xfId="9916"/>
    <cellStyle name="메모 2 2 4 9" xfId="11592"/>
    <cellStyle name="메모 2 2 5" xfId="3121"/>
    <cellStyle name="메모 2 2 5 10" xfId="14878"/>
    <cellStyle name="메모 2 2 5 2" xfId="3223"/>
    <cellStyle name="메모 2 2 5 2 2" xfId="3800"/>
    <cellStyle name="메모 2 2 5 2 2 2" xfId="6948"/>
    <cellStyle name="메모 2 2 5 2 2 3" xfId="9572"/>
    <cellStyle name="메모 2 2 5 2 2 4" xfId="10241"/>
    <cellStyle name="메모 2 2 5 2 2 5" xfId="11604"/>
    <cellStyle name="메모 2 2 5 2 2 6" xfId="11939"/>
    <cellStyle name="메모 2 2 5 2 2 7" xfId="14880"/>
    <cellStyle name="메모 2 2 5 2 3" xfId="6767"/>
    <cellStyle name="메모 2 2 5 2 4" xfId="9262"/>
    <cellStyle name="메모 2 2 5 2 5" xfId="7304"/>
    <cellStyle name="메모 2 2 5 2 6" xfId="11603"/>
    <cellStyle name="메모 2 2 5 2 7" xfId="11940"/>
    <cellStyle name="메모 2 2 5 2 8" xfId="14879"/>
    <cellStyle name="메모 2 2 5 3" xfId="3720"/>
    <cellStyle name="메모 2 2 5 3 2" xfId="6871"/>
    <cellStyle name="메모 2 2 5 3 3" xfId="9504"/>
    <cellStyle name="메모 2 2 5 3 4" xfId="10177"/>
    <cellStyle name="메모 2 2 5 3 5" xfId="11605"/>
    <cellStyle name="메모 2 2 5 3 6" xfId="11938"/>
    <cellStyle name="메모 2 2 5 3 7" xfId="14881"/>
    <cellStyle name="메모 2 2 5 4" xfId="3881"/>
    <cellStyle name="메모 2 2 5 4 2" xfId="7008"/>
    <cellStyle name="메모 2 2 5 4 3" xfId="9645"/>
    <cellStyle name="메모 2 2 5 4 4" xfId="10300"/>
    <cellStyle name="메모 2 2 5 4 5" xfId="11606"/>
    <cellStyle name="메모 2 2 5 4 6" xfId="11937"/>
    <cellStyle name="메모 2 2 5 4 7" xfId="14882"/>
    <cellStyle name="메모 2 2 5 5" xfId="6709"/>
    <cellStyle name="메모 2 2 5 6" xfId="9215"/>
    <cellStyle name="메모 2 2 5 7" xfId="9466"/>
    <cellStyle name="메모 2 2 5 8" xfId="11602"/>
    <cellStyle name="메모 2 2 5 9" xfId="11941"/>
    <cellStyle name="메모 2 2 6" xfId="3470"/>
    <cellStyle name="메모 2 2 6 2" xfId="3770"/>
    <cellStyle name="메모 2 2 6 2 2" xfId="6922"/>
    <cellStyle name="메모 2 2 6 2 3" xfId="9555"/>
    <cellStyle name="메모 2 2 6 2 4" xfId="10228"/>
    <cellStyle name="메모 2 2 6 2 5" xfId="11608"/>
    <cellStyle name="메모 2 2 6 2 6" xfId="11935"/>
    <cellStyle name="메모 2 2 6 2 7" xfId="14884"/>
    <cellStyle name="메모 2 2 6 3" xfId="6847"/>
    <cellStyle name="메모 2 2 6 4" xfId="9409"/>
    <cellStyle name="메모 2 2 6 5" xfId="10156"/>
    <cellStyle name="메모 2 2 6 6" xfId="11607"/>
    <cellStyle name="메모 2 2 6 7" xfId="11936"/>
    <cellStyle name="메모 2 2 6 8" xfId="14883"/>
    <cellStyle name="메모 2 2 7" xfId="3216"/>
    <cellStyle name="메모 2 2 7 2" xfId="3801"/>
    <cellStyle name="메모 2 2 7 2 2" xfId="6949"/>
    <cellStyle name="메모 2 2 7 2 3" xfId="9573"/>
    <cellStyle name="메모 2 2 7 2 4" xfId="10242"/>
    <cellStyle name="메모 2 2 7 2 5" xfId="11610"/>
    <cellStyle name="메모 2 2 7 2 6" xfId="11933"/>
    <cellStyle name="메모 2 2 7 2 7" xfId="14886"/>
    <cellStyle name="메모 2 2 7 3" xfId="6760"/>
    <cellStyle name="메모 2 2 7 4" xfId="9255"/>
    <cellStyle name="메모 2 2 7 5" xfId="9331"/>
    <cellStyle name="메모 2 2 7 6" xfId="11609"/>
    <cellStyle name="메모 2 2 7 7" xfId="11934"/>
    <cellStyle name="메모 2 2 7 8" xfId="14885"/>
    <cellStyle name="메모 2 2 8" xfId="3713"/>
    <cellStyle name="메모 2 2 8 2" xfId="6864"/>
    <cellStyle name="메모 2 2 8 3" xfId="9497"/>
    <cellStyle name="메모 2 2 8 4" xfId="10170"/>
    <cellStyle name="메모 2 2 8 5" xfId="11611"/>
    <cellStyle name="메모 2 2 8 6" xfId="11932"/>
    <cellStyle name="메모 2 2 8 7" xfId="14887"/>
    <cellStyle name="메모 2 2 9" xfId="2619"/>
    <cellStyle name="메모 2 2 9 2" xfId="6342"/>
    <cellStyle name="메모 2 2 9 3" xfId="8815"/>
    <cellStyle name="메모 2 2 9 4" xfId="7339"/>
    <cellStyle name="메모 2 2 9 5" xfId="11612"/>
    <cellStyle name="메모 2 2 9 6" xfId="11931"/>
    <cellStyle name="메모 2 2 9 7" xfId="14888"/>
    <cellStyle name="메모 2 20" xfId="1625"/>
    <cellStyle name="메모 2 20 2" xfId="2108"/>
    <cellStyle name="메모 2 20 2 2" xfId="5918"/>
    <cellStyle name="메모 2 20 2 3" xfId="8345"/>
    <cellStyle name="메모 2 20 2 4" xfId="9991"/>
    <cellStyle name="메모 2 20 2 5" xfId="11614"/>
    <cellStyle name="메모 2 20 2 6" xfId="11929"/>
    <cellStyle name="메모 2 20 2 7" xfId="14890"/>
    <cellStyle name="메모 2 20 3" xfId="5473"/>
    <cellStyle name="메모 2 20 4" xfId="7884"/>
    <cellStyle name="메모 2 20 5" xfId="8849"/>
    <cellStyle name="메모 2 20 6" xfId="11613"/>
    <cellStyle name="메모 2 20 7" xfId="11930"/>
    <cellStyle name="메모 2 20 8" xfId="14889"/>
    <cellStyle name="메모 2 21" xfId="1626"/>
    <cellStyle name="메모 2 21 2" xfId="2109"/>
    <cellStyle name="메모 2 21 2 2" xfId="5919"/>
    <cellStyle name="메모 2 21 2 3" xfId="8346"/>
    <cellStyle name="메모 2 21 2 4" xfId="9395"/>
    <cellStyle name="메모 2 21 2 5" xfId="11616"/>
    <cellStyle name="메모 2 21 2 6" xfId="11927"/>
    <cellStyle name="메모 2 21 2 7" xfId="14892"/>
    <cellStyle name="메모 2 21 3" xfId="5474"/>
    <cellStyle name="메모 2 21 4" xfId="7885"/>
    <cellStyle name="메모 2 21 5" xfId="8858"/>
    <cellStyle name="메모 2 21 6" xfId="11615"/>
    <cellStyle name="메모 2 21 7" xfId="11928"/>
    <cellStyle name="메모 2 21 8" xfId="14891"/>
    <cellStyle name="메모 2 22" xfId="1627"/>
    <cellStyle name="메모 2 22 2" xfId="2110"/>
    <cellStyle name="메모 2 22 2 2" xfId="5920"/>
    <cellStyle name="메모 2 22 2 3" xfId="8347"/>
    <cellStyle name="메모 2 22 2 4" xfId="7440"/>
    <cellStyle name="메모 2 22 2 5" xfId="11618"/>
    <cellStyle name="메모 2 22 2 6" xfId="11925"/>
    <cellStyle name="메모 2 22 2 7" xfId="14894"/>
    <cellStyle name="메모 2 22 3" xfId="5475"/>
    <cellStyle name="메모 2 22 4" xfId="7886"/>
    <cellStyle name="메모 2 22 5" xfId="8854"/>
    <cellStyle name="메모 2 22 6" xfId="11617"/>
    <cellStyle name="메모 2 22 7" xfId="11926"/>
    <cellStyle name="메모 2 22 8" xfId="14893"/>
    <cellStyle name="메모 2 23" xfId="1628"/>
    <cellStyle name="메모 2 23 2" xfId="2111"/>
    <cellStyle name="메모 2 23 2 2" xfId="5921"/>
    <cellStyle name="메모 2 23 2 3" xfId="8348"/>
    <cellStyle name="메모 2 23 2 4" xfId="9915"/>
    <cellStyle name="메모 2 23 2 5" xfId="11620"/>
    <cellStyle name="메모 2 23 2 6" xfId="13412"/>
    <cellStyle name="메모 2 23 2 7" xfId="14896"/>
    <cellStyle name="메모 2 23 3" xfId="5476"/>
    <cellStyle name="메모 2 23 4" xfId="7887"/>
    <cellStyle name="메모 2 23 5" xfId="8859"/>
    <cellStyle name="메모 2 23 6" xfId="11619"/>
    <cellStyle name="메모 2 23 7" xfId="11924"/>
    <cellStyle name="메모 2 23 8" xfId="14895"/>
    <cellStyle name="메모 2 24" xfId="1629"/>
    <cellStyle name="메모 2 24 2" xfId="2112"/>
    <cellStyle name="메모 2 24 2 2" xfId="5922"/>
    <cellStyle name="메모 2 24 2 3" xfId="8349"/>
    <cellStyle name="메모 2 24 2 4" xfId="9990"/>
    <cellStyle name="메모 2 24 2 5" xfId="11622"/>
    <cellStyle name="메모 2 24 2 6" xfId="11922"/>
    <cellStyle name="메모 2 24 2 7" xfId="14898"/>
    <cellStyle name="메모 2 24 3" xfId="5477"/>
    <cellStyle name="메모 2 24 4" xfId="7888"/>
    <cellStyle name="메모 2 24 5" xfId="8855"/>
    <cellStyle name="메모 2 24 6" xfId="11621"/>
    <cellStyle name="메모 2 24 7" xfId="11923"/>
    <cellStyle name="메모 2 24 8" xfId="14897"/>
    <cellStyle name="메모 2 25" xfId="1630"/>
    <cellStyle name="메모 2 25 2" xfId="2113"/>
    <cellStyle name="메모 2 25 2 2" xfId="5923"/>
    <cellStyle name="메모 2 25 2 3" xfId="8350"/>
    <cellStyle name="메모 2 25 2 4" xfId="9396"/>
    <cellStyle name="메모 2 25 2 5" xfId="11624"/>
    <cellStyle name="메모 2 25 2 6" xfId="11920"/>
    <cellStyle name="메모 2 25 2 7" xfId="14900"/>
    <cellStyle name="메모 2 25 3" xfId="5478"/>
    <cellStyle name="메모 2 25 4" xfId="7889"/>
    <cellStyle name="메모 2 25 5" xfId="8844"/>
    <cellStyle name="메모 2 25 6" xfId="11623"/>
    <cellStyle name="메모 2 25 7" xfId="11921"/>
    <cellStyle name="메모 2 25 8" xfId="14899"/>
    <cellStyle name="메모 2 26" xfId="1631"/>
    <cellStyle name="메모 2 26 2" xfId="2114"/>
    <cellStyle name="메모 2 26 2 2" xfId="5924"/>
    <cellStyle name="메모 2 26 2 3" xfId="8351"/>
    <cellStyle name="메모 2 26 2 4" xfId="7439"/>
    <cellStyle name="메모 2 26 2 5" xfId="11626"/>
    <cellStyle name="메모 2 26 2 6" xfId="11919"/>
    <cellStyle name="메모 2 26 2 7" xfId="14902"/>
    <cellStyle name="메모 2 26 3" xfId="5479"/>
    <cellStyle name="메모 2 26 4" xfId="7890"/>
    <cellStyle name="메모 2 26 5" xfId="9444"/>
    <cellStyle name="메모 2 26 6" xfId="11625"/>
    <cellStyle name="메모 2 26 7" xfId="13518"/>
    <cellStyle name="메모 2 26 8" xfId="14901"/>
    <cellStyle name="메모 2 27" xfId="1632"/>
    <cellStyle name="메모 2 27 2" xfId="2115"/>
    <cellStyle name="메모 2 27 2 2" xfId="5925"/>
    <cellStyle name="메모 2 27 2 3" xfId="8352"/>
    <cellStyle name="메모 2 27 2 4" xfId="7438"/>
    <cellStyle name="메모 2 27 2 5" xfId="11628"/>
    <cellStyle name="메모 2 27 2 6" xfId="11918"/>
    <cellStyle name="메모 2 27 2 7" xfId="14904"/>
    <cellStyle name="메모 2 27 3" xfId="5480"/>
    <cellStyle name="메모 2 27 4" xfId="7891"/>
    <cellStyle name="메모 2 27 5" xfId="9818"/>
    <cellStyle name="메모 2 27 6" xfId="11627"/>
    <cellStyle name="메모 2 27 7" xfId="13517"/>
    <cellStyle name="메모 2 27 8" xfId="14903"/>
    <cellStyle name="메모 2 28" xfId="1633"/>
    <cellStyle name="메모 2 28 2" xfId="2116"/>
    <cellStyle name="메모 2 28 2 2" xfId="5926"/>
    <cellStyle name="메모 2 28 2 3" xfId="8353"/>
    <cellStyle name="메모 2 28 2 4" xfId="7296"/>
    <cellStyle name="메모 2 28 2 5" xfId="11630"/>
    <cellStyle name="메모 2 28 2 6" xfId="13516"/>
    <cellStyle name="메모 2 28 2 7" xfId="14906"/>
    <cellStyle name="메모 2 28 3" xfId="5481"/>
    <cellStyle name="메모 2 28 4" xfId="7892"/>
    <cellStyle name="메모 2 28 5" xfId="8196"/>
    <cellStyle name="메모 2 28 6" xfId="11629"/>
    <cellStyle name="메모 2 28 7" xfId="11917"/>
    <cellStyle name="메모 2 28 8" xfId="14905"/>
    <cellStyle name="메모 2 29" xfId="1634"/>
    <cellStyle name="메모 2 29 2" xfId="2117"/>
    <cellStyle name="메모 2 29 2 2" xfId="5927"/>
    <cellStyle name="메모 2 29 2 3" xfId="8354"/>
    <cellStyle name="메모 2 29 2 4" xfId="9809"/>
    <cellStyle name="메모 2 29 2 5" xfId="11632"/>
    <cellStyle name="메모 2 29 2 6" xfId="11915"/>
    <cellStyle name="메모 2 29 2 7" xfId="14908"/>
    <cellStyle name="메모 2 29 3" xfId="5482"/>
    <cellStyle name="메모 2 29 4" xfId="7893"/>
    <cellStyle name="메모 2 29 5" xfId="7602"/>
    <cellStyle name="메모 2 29 6" xfId="11631"/>
    <cellStyle name="메모 2 29 7" xfId="11916"/>
    <cellStyle name="메모 2 29 8" xfId="14907"/>
    <cellStyle name="메모 2 3" xfId="395"/>
    <cellStyle name="메모 2 3 2" xfId="396"/>
    <cellStyle name="메모 2 3 2 2" xfId="397"/>
    <cellStyle name="메모 2 3 2 2 2" xfId="398"/>
    <cellStyle name="메모 2 3 2 2 2 2" xfId="3802"/>
    <cellStyle name="메모 2 3 2 2 2 2 2" xfId="4866"/>
    <cellStyle name="메모 2 3 2 2 2 2 3" xfId="6950"/>
    <cellStyle name="메모 2 3 2 2 2 2 4" xfId="9574"/>
    <cellStyle name="메모 2 3 2 2 2 2 5" xfId="10243"/>
    <cellStyle name="메모 2 3 2 2 2 2 6" xfId="11635"/>
    <cellStyle name="메모 2 3 2 2 2 2 7" xfId="11912"/>
    <cellStyle name="메모 2 3 2 2 2 2 8" xfId="14909"/>
    <cellStyle name="메모 2 3 2 2 2 3" xfId="4670"/>
    <cellStyle name="메모 2 3 2 2 3" xfId="399"/>
    <cellStyle name="메모 2 3 2 2 3 2" xfId="4867"/>
    <cellStyle name="메모 2 3 2 2 3 3" xfId="4671"/>
    <cellStyle name="메모 2 3 2 2 4" xfId="3225"/>
    <cellStyle name="메모 2 3 2 2 4 2" xfId="4865"/>
    <cellStyle name="메모 2 3 2 2 4 3" xfId="6769"/>
    <cellStyle name="메모 2 3 2 2 4 4" xfId="9264"/>
    <cellStyle name="메모 2 3 2 2 4 5" xfId="9355"/>
    <cellStyle name="메모 2 3 2 2 4 6" xfId="11637"/>
    <cellStyle name="메모 2 3 2 2 4 7" xfId="11911"/>
    <cellStyle name="메모 2 3 2 2 4 8" xfId="14910"/>
    <cellStyle name="메모 2 3 2 2 5" xfId="4669"/>
    <cellStyle name="메모 2 3 2 3" xfId="400"/>
    <cellStyle name="메모 2 3 2 3 2" xfId="401"/>
    <cellStyle name="메모 2 3 2 3 2 10" xfId="11639"/>
    <cellStyle name="메모 2 3 2 3 2 11" xfId="11910"/>
    <cellStyle name="메모 2 3 2 3 2 12" xfId="14911"/>
    <cellStyle name="메모 2 3 2 3 2 2" xfId="402"/>
    <cellStyle name="메모 2 3 2 3 2 2 2" xfId="4868"/>
    <cellStyle name="메모 2 3 2 3 2 3" xfId="403"/>
    <cellStyle name="메모 2 3 2 3 2 4" xfId="404"/>
    <cellStyle name="메모 2 3 2 3 2 5" xfId="405"/>
    <cellStyle name="메모 2 3 2 3 2 6" xfId="3722"/>
    <cellStyle name="메모 2 3 2 3 2 7" xfId="6873"/>
    <cellStyle name="메모 2 3 2 3 2 8" xfId="9506"/>
    <cellStyle name="메모 2 3 2 3 2 9" xfId="10179"/>
    <cellStyle name="메모 2 3 2 3 3" xfId="406"/>
    <cellStyle name="메모 2 3 2 3 3 2" xfId="4672"/>
    <cellStyle name="메모 2 3 2 3 4" xfId="407"/>
    <cellStyle name="메모 2 3 2 3 5" xfId="408"/>
    <cellStyle name="메모 2 3 2 4" xfId="409"/>
    <cellStyle name="메모 2 3 2 4 2" xfId="4864"/>
    <cellStyle name="메모 2 3 2 4 3" xfId="3985"/>
    <cellStyle name="메모 2 3 2 4 4" xfId="7110"/>
    <cellStyle name="메모 2 3 2 4 5" xfId="9725"/>
    <cellStyle name="메모 2 3 2 4 6" xfId="10372"/>
    <cellStyle name="메모 2 3 2 4 7" xfId="11640"/>
    <cellStyle name="메모 2 3 2 4 8" xfId="13515"/>
    <cellStyle name="메모 2 3 2 4 9" xfId="14912"/>
    <cellStyle name="메모 2 3 2 5" xfId="410"/>
    <cellStyle name="메모 2 3 2 5 2" xfId="4668"/>
    <cellStyle name="메모 2 3 2 5 3" xfId="3109"/>
    <cellStyle name="메모 2 3 2 5 4" xfId="6699"/>
    <cellStyle name="메모 2 3 2 5 5" xfId="9203"/>
    <cellStyle name="메모 2 3 2 5 6" xfId="9765"/>
    <cellStyle name="메모 2 3 2 5 7" xfId="11641"/>
    <cellStyle name="메모 2 3 2 5 8" xfId="11909"/>
    <cellStyle name="메모 2 3 2 5 9" xfId="14913"/>
    <cellStyle name="메모 2 3 3" xfId="411"/>
    <cellStyle name="메모 2 3 3 2" xfId="3803"/>
    <cellStyle name="메모 2 3 3 2 2" xfId="4970"/>
    <cellStyle name="메모 2 3 3 2 3" xfId="6951"/>
    <cellStyle name="메모 2 3 3 2 4" xfId="9575"/>
    <cellStyle name="메모 2 3 3 2 5" xfId="10244"/>
    <cellStyle name="메모 2 3 3 2 6" xfId="11643"/>
    <cellStyle name="메모 2 3 3 2 7" xfId="11908"/>
    <cellStyle name="메모 2 3 3 2 8" xfId="14914"/>
    <cellStyle name="메모 2 3 3 3" xfId="3224"/>
    <cellStyle name="메모 2 3 3 3 2" xfId="4673"/>
    <cellStyle name="메모 2 3 3 3 3" xfId="6768"/>
    <cellStyle name="메모 2 3 3 3 4" xfId="9263"/>
    <cellStyle name="메모 2 3 3 3 5" xfId="9361"/>
    <cellStyle name="메모 2 3 3 3 6" xfId="11644"/>
    <cellStyle name="메모 2 3 3 3 7" xfId="11907"/>
    <cellStyle name="메모 2 3 3 3 8" xfId="14915"/>
    <cellStyle name="메모 2 3 4" xfId="1635"/>
    <cellStyle name="메모 2 3 4 2" xfId="3721"/>
    <cellStyle name="메모 2 3 4 2 2" xfId="6872"/>
    <cellStyle name="메모 2 3 4 2 3" xfId="9505"/>
    <cellStyle name="메모 2 3 4 2 4" xfId="10178"/>
    <cellStyle name="메모 2 3 4 2 5" xfId="11646"/>
    <cellStyle name="메모 2 3 4 2 6" xfId="13514"/>
    <cellStyle name="메모 2 3 4 2 7" xfId="14917"/>
    <cellStyle name="메모 2 3 4 3" xfId="4863"/>
    <cellStyle name="메모 2 3 4 4" xfId="5483"/>
    <cellStyle name="메모 2 3 4 5" xfId="7894"/>
    <cellStyle name="메모 2 3 4 6" xfId="7601"/>
    <cellStyle name="메모 2 3 4 7" xfId="11645"/>
    <cellStyle name="메모 2 3 4 8" xfId="11906"/>
    <cellStyle name="메모 2 3 4 9" xfId="14916"/>
    <cellStyle name="메모 2 3 5" xfId="2118"/>
    <cellStyle name="메모 2 3 5 2" xfId="2871"/>
    <cellStyle name="메모 2 3 5 2 2" xfId="6563"/>
    <cellStyle name="메모 2 3 5 2 3" xfId="9060"/>
    <cellStyle name="메모 2 3 5 2 4" xfId="9370"/>
    <cellStyle name="메모 2 3 5 2 5" xfId="11648"/>
    <cellStyle name="메모 2 3 5 2 6" xfId="11904"/>
    <cellStyle name="메모 2 3 5 2 7" xfId="14919"/>
    <cellStyle name="메모 2 3 5 3" xfId="4667"/>
    <cellStyle name="메모 2 3 5 4" xfId="5928"/>
    <cellStyle name="메모 2 3 5 5" xfId="8355"/>
    <cellStyle name="메모 2 3 5 6" xfId="9465"/>
    <cellStyle name="메모 2 3 5 7" xfId="11647"/>
    <cellStyle name="메모 2 3 5 8" xfId="11905"/>
    <cellStyle name="메모 2 3 5 9" xfId="14918"/>
    <cellStyle name="메모 2 3 6" xfId="2603"/>
    <cellStyle name="메모 2 3 6 2" xfId="6328"/>
    <cellStyle name="메모 2 3 6 3" xfId="8800"/>
    <cellStyle name="메모 2 3 6 4" xfId="8206"/>
    <cellStyle name="메모 2 3 6 5" xfId="11649"/>
    <cellStyle name="메모 2 3 6 6" xfId="13513"/>
    <cellStyle name="메모 2 3 6 7" xfId="14920"/>
    <cellStyle name="메모 2 30" xfId="1636"/>
    <cellStyle name="메모 2 30 2" xfId="2119"/>
    <cellStyle name="메모 2 30 2 2" xfId="5929"/>
    <cellStyle name="메모 2 30 2 3" xfId="8356"/>
    <cellStyle name="메모 2 30 2 4" xfId="7711"/>
    <cellStyle name="메모 2 30 2 5" xfId="11651"/>
    <cellStyle name="메모 2 30 2 6" xfId="11902"/>
    <cellStyle name="메모 2 30 2 7" xfId="14922"/>
    <cellStyle name="메모 2 30 3" xfId="5484"/>
    <cellStyle name="메모 2 30 4" xfId="7895"/>
    <cellStyle name="메모 2 30 5" xfId="8723"/>
    <cellStyle name="메모 2 30 6" xfId="11650"/>
    <cellStyle name="메모 2 30 7" xfId="11903"/>
    <cellStyle name="메모 2 30 8" xfId="14921"/>
    <cellStyle name="메모 2 31" xfId="1637"/>
    <cellStyle name="메모 2 31 2" xfId="2120"/>
    <cellStyle name="메모 2 31 2 2" xfId="5930"/>
    <cellStyle name="메모 2 31 2 3" xfId="8357"/>
    <cellStyle name="메모 2 31 2 4" xfId="9176"/>
    <cellStyle name="메모 2 31 2 5" xfId="11653"/>
    <cellStyle name="메모 2 31 2 6" xfId="11900"/>
    <cellStyle name="메모 2 31 2 7" xfId="14924"/>
    <cellStyle name="메모 2 31 3" xfId="5485"/>
    <cellStyle name="메모 2 31 4" xfId="7896"/>
    <cellStyle name="메모 2 31 5" xfId="7600"/>
    <cellStyle name="메모 2 31 6" xfId="11652"/>
    <cellStyle name="메모 2 31 7" xfId="11901"/>
    <cellStyle name="메모 2 31 8" xfId="14923"/>
    <cellStyle name="메모 2 32" xfId="1638"/>
    <cellStyle name="메모 2 32 2" xfId="2121"/>
    <cellStyle name="메모 2 32 2 2" xfId="5931"/>
    <cellStyle name="메모 2 32 2 3" xfId="8358"/>
    <cellStyle name="메모 2 32 2 4" xfId="7681"/>
    <cellStyle name="메모 2 32 2 5" xfId="11655"/>
    <cellStyle name="메모 2 32 2 6" xfId="11898"/>
    <cellStyle name="메모 2 32 2 7" xfId="14926"/>
    <cellStyle name="메모 2 32 3" xfId="5486"/>
    <cellStyle name="메모 2 32 4" xfId="7897"/>
    <cellStyle name="메모 2 32 5" xfId="7599"/>
    <cellStyle name="메모 2 32 6" xfId="11654"/>
    <cellStyle name="메모 2 32 7" xfId="11899"/>
    <cellStyle name="메모 2 32 8" xfId="14925"/>
    <cellStyle name="메모 2 33" xfId="1639"/>
    <cellStyle name="메모 2 33 2" xfId="2122"/>
    <cellStyle name="메모 2 33 2 2" xfId="5932"/>
    <cellStyle name="메모 2 33 2 3" xfId="8359"/>
    <cellStyle name="메모 2 33 2 4" xfId="9913"/>
    <cellStyle name="메모 2 33 2 5" xfId="11657"/>
    <cellStyle name="메모 2 33 2 6" xfId="11896"/>
    <cellStyle name="메모 2 33 2 7" xfId="14928"/>
    <cellStyle name="메모 2 33 3" xfId="5487"/>
    <cellStyle name="메모 2 33 4" xfId="7898"/>
    <cellStyle name="메모 2 33 5" xfId="7598"/>
    <cellStyle name="메모 2 33 6" xfId="11656"/>
    <cellStyle name="메모 2 33 7" xfId="11897"/>
    <cellStyle name="메모 2 33 8" xfId="14927"/>
    <cellStyle name="메모 2 34" xfId="1640"/>
    <cellStyle name="메모 2 34 2" xfId="2123"/>
    <cellStyle name="메모 2 34 2 2" xfId="5933"/>
    <cellStyle name="메모 2 34 2 3" xfId="8360"/>
    <cellStyle name="메모 2 34 2 4" xfId="10039"/>
    <cellStyle name="메모 2 34 2 5" xfId="11659"/>
    <cellStyle name="메모 2 34 2 6" xfId="11894"/>
    <cellStyle name="메모 2 34 2 7" xfId="14930"/>
    <cellStyle name="메모 2 34 3" xfId="5488"/>
    <cellStyle name="메모 2 34 4" xfId="7899"/>
    <cellStyle name="메모 2 34 5" xfId="9443"/>
    <cellStyle name="메모 2 34 6" xfId="11658"/>
    <cellStyle name="메모 2 34 7" xfId="11895"/>
    <cellStyle name="메모 2 34 8" xfId="14929"/>
    <cellStyle name="메모 2 35" xfId="1641"/>
    <cellStyle name="메모 2 35 2" xfId="2124"/>
    <cellStyle name="메모 2 35 2 2" xfId="5934"/>
    <cellStyle name="메모 2 35 2 3" xfId="8361"/>
    <cellStyle name="메모 2 35 2 4" xfId="9394"/>
    <cellStyle name="메모 2 35 2 5" xfId="11661"/>
    <cellStyle name="메모 2 35 2 6" xfId="11892"/>
    <cellStyle name="메모 2 35 2 7" xfId="14932"/>
    <cellStyle name="메모 2 35 3" xfId="5489"/>
    <cellStyle name="메모 2 35 4" xfId="7900"/>
    <cellStyle name="메모 2 35 5" xfId="9442"/>
    <cellStyle name="메모 2 35 6" xfId="11660"/>
    <cellStyle name="메모 2 35 7" xfId="11893"/>
    <cellStyle name="메모 2 35 8" xfId="14931"/>
    <cellStyle name="메모 2 36" xfId="2494"/>
    <cellStyle name="메모 2 36 2" xfId="6235"/>
    <cellStyle name="메모 2 36 3" xfId="8701"/>
    <cellStyle name="메모 2 36 4" xfId="9678"/>
    <cellStyle name="메모 2 36 5" xfId="11662"/>
    <cellStyle name="메모 2 36 6" xfId="11891"/>
    <cellStyle name="메모 2 36 7" xfId="14933"/>
    <cellStyle name="메모 2 37" xfId="2509"/>
    <cellStyle name="메모 2 37 2" xfId="6240"/>
    <cellStyle name="메모 2 37 3" xfId="8710"/>
    <cellStyle name="메모 2 37 4" xfId="8216"/>
    <cellStyle name="메모 2 37 5" xfId="11663"/>
    <cellStyle name="메모 2 37 6" xfId="11890"/>
    <cellStyle name="메모 2 37 7" xfId="14934"/>
    <cellStyle name="메모 2 38" xfId="2529"/>
    <cellStyle name="메모 2 38 2" xfId="6255"/>
    <cellStyle name="메모 2 38 3" xfId="8728"/>
    <cellStyle name="메모 2 38 4" xfId="9670"/>
    <cellStyle name="메모 2 38 5" xfId="11664"/>
    <cellStyle name="메모 2 38 6" xfId="11889"/>
    <cellStyle name="메모 2 38 7" xfId="14935"/>
    <cellStyle name="메모 2 4" xfId="412"/>
    <cellStyle name="메모 2 4 2" xfId="413"/>
    <cellStyle name="메모 2 4 2 10" xfId="9441"/>
    <cellStyle name="메모 2 4 2 11" xfId="11666"/>
    <cellStyle name="메모 2 4 2 12" xfId="11717"/>
    <cellStyle name="메모 2 4 2 13" xfId="14936"/>
    <cellStyle name="메모 2 4 2 2" xfId="3227"/>
    <cellStyle name="메모 2 4 2 2 2" xfId="3804"/>
    <cellStyle name="메모 2 4 2 2 2 2" xfId="6952"/>
    <cellStyle name="메모 2 4 2 2 2 3" xfId="9576"/>
    <cellStyle name="메모 2 4 2 2 2 4" xfId="10245"/>
    <cellStyle name="메모 2 4 2 2 2 5" xfId="11668"/>
    <cellStyle name="메모 2 4 2 2 2 6" xfId="11678"/>
    <cellStyle name="메모 2 4 2 2 2 7" xfId="14938"/>
    <cellStyle name="메모 2 4 2 2 3" xfId="6771"/>
    <cellStyle name="메모 2 4 2 2 4" xfId="9266"/>
    <cellStyle name="메모 2 4 2 2 5" xfId="8687"/>
    <cellStyle name="메모 2 4 2 2 6" xfId="11667"/>
    <cellStyle name="메모 2 4 2 2 7" xfId="11679"/>
    <cellStyle name="메모 2 4 2 2 8" xfId="14937"/>
    <cellStyle name="메모 2 4 2 3" xfId="3724"/>
    <cellStyle name="메모 2 4 2 3 2" xfId="6875"/>
    <cellStyle name="메모 2 4 2 3 3" xfId="9508"/>
    <cellStyle name="메모 2 4 2 3 4" xfId="10181"/>
    <cellStyle name="메모 2 4 2 3 5" xfId="11669"/>
    <cellStyle name="메모 2 4 2 3 6" xfId="11665"/>
    <cellStyle name="메모 2 4 2 3 7" xfId="14939"/>
    <cellStyle name="메모 2 4 2 4" xfId="2739"/>
    <cellStyle name="메모 2 4 2 4 2" xfId="6432"/>
    <cellStyle name="메모 2 4 2 4 3" xfId="8932"/>
    <cellStyle name="메모 2 4 2 4 4" xfId="7677"/>
    <cellStyle name="메모 2 4 2 4 5" xfId="11670"/>
    <cellStyle name="메모 2 4 2 4 6" xfId="11642"/>
    <cellStyle name="메모 2 4 2 4 7" xfId="14940"/>
    <cellStyle name="메모 2 4 2 5" xfId="3118"/>
    <cellStyle name="메모 2 4 2 5 2" xfId="6707"/>
    <cellStyle name="메모 2 4 2 5 3" xfId="9212"/>
    <cellStyle name="메모 2 4 2 5 4" xfId="7313"/>
    <cellStyle name="메모 2 4 2 5 5" xfId="11671"/>
    <cellStyle name="메모 2 4 2 5 6" xfId="13512"/>
    <cellStyle name="메모 2 4 2 5 7" xfId="14941"/>
    <cellStyle name="메모 2 4 2 6" xfId="4869"/>
    <cellStyle name="메모 2 4 2 7" xfId="1642"/>
    <cellStyle name="메모 2 4 2 8" xfId="5490"/>
    <cellStyle name="메모 2 4 2 9" xfId="7901"/>
    <cellStyle name="메모 2 4 3" xfId="2125"/>
    <cellStyle name="메모 2 4 3 10" xfId="14942"/>
    <cellStyle name="메모 2 4 3 2" xfId="3805"/>
    <cellStyle name="메모 2 4 3 2 2" xfId="6953"/>
    <cellStyle name="메모 2 4 3 2 3" xfId="9577"/>
    <cellStyle name="메모 2 4 3 2 4" xfId="10246"/>
    <cellStyle name="메모 2 4 3 2 5" xfId="11673"/>
    <cellStyle name="메모 2 4 3 2 6" xfId="13511"/>
    <cellStyle name="메모 2 4 3 2 7" xfId="14943"/>
    <cellStyle name="메모 2 4 3 3" xfId="3226"/>
    <cellStyle name="메모 2 4 3 3 2" xfId="6770"/>
    <cellStyle name="메모 2 4 3 3 3" xfId="9265"/>
    <cellStyle name="메모 2 4 3 3 4" xfId="9492"/>
    <cellStyle name="메모 2 4 3 3 5" xfId="11674"/>
    <cellStyle name="메모 2 4 3 3 6" xfId="13510"/>
    <cellStyle name="메모 2 4 3 3 7" xfId="14944"/>
    <cellStyle name="메모 2 4 3 4" xfId="4674"/>
    <cellStyle name="메모 2 4 3 5" xfId="5935"/>
    <cellStyle name="메모 2 4 3 6" xfId="8362"/>
    <cellStyle name="메모 2 4 3 7" xfId="7437"/>
    <cellStyle name="메모 2 4 3 8" xfId="11672"/>
    <cellStyle name="메모 2 4 3 9" xfId="11638"/>
    <cellStyle name="메모 2 4 4" xfId="3723"/>
    <cellStyle name="메모 2 4 4 2" xfId="6874"/>
    <cellStyle name="메모 2 4 4 3" xfId="9507"/>
    <cellStyle name="메모 2 4 4 4" xfId="10180"/>
    <cellStyle name="메모 2 4 4 5" xfId="11675"/>
    <cellStyle name="메모 2 4 4 6" xfId="13509"/>
    <cellStyle name="메모 2 4 4 7" xfId="14945"/>
    <cellStyle name="메모 2 4 5" xfId="2882"/>
    <cellStyle name="메모 2 4 5 2" xfId="6574"/>
    <cellStyle name="메모 2 4 5 3" xfId="9071"/>
    <cellStyle name="메모 2 4 5 4" xfId="7324"/>
    <cellStyle name="메모 2 4 5 5" xfId="11676"/>
    <cellStyle name="메모 2 4 5 6" xfId="11636"/>
    <cellStyle name="메모 2 4 5 7" xfId="14946"/>
    <cellStyle name="메모 2 4 6" xfId="2616"/>
    <cellStyle name="메모 2 4 6 2" xfId="6340"/>
    <cellStyle name="메모 2 4 6 3" xfId="8812"/>
    <cellStyle name="메모 2 4 6 4" xfId="7741"/>
    <cellStyle name="메모 2 4 6 5" xfId="11677"/>
    <cellStyle name="메모 2 4 6 6" xfId="13508"/>
    <cellStyle name="메모 2 4 6 7" xfId="14947"/>
    <cellStyle name="메모 2 5" xfId="414"/>
    <cellStyle name="메모 2 5 2" xfId="415"/>
    <cellStyle name="메모 2 5 2 2" xfId="3229"/>
    <cellStyle name="메모 2 5 2 2 2" xfId="3806"/>
    <cellStyle name="메모 2 5 2 2 2 2" xfId="6954"/>
    <cellStyle name="메모 2 5 2 2 2 3" xfId="9578"/>
    <cellStyle name="메모 2 5 2 2 2 4" xfId="10247"/>
    <cellStyle name="메모 2 5 2 2 2 5" xfId="11681"/>
    <cellStyle name="메모 2 5 2 2 2 6" xfId="11633"/>
    <cellStyle name="메모 2 5 2 2 2 7" xfId="14949"/>
    <cellStyle name="메모 2 5 2 2 3" xfId="4871"/>
    <cellStyle name="메모 2 5 2 2 4" xfId="6773"/>
    <cellStyle name="메모 2 5 2 2 5" xfId="9268"/>
    <cellStyle name="메모 2 5 2 2 6" xfId="9482"/>
    <cellStyle name="메모 2 5 2 2 7" xfId="11680"/>
    <cellStyle name="메모 2 5 2 2 8" xfId="11634"/>
    <cellStyle name="메모 2 5 2 2 9" xfId="14948"/>
    <cellStyle name="메모 2 5 2 3" xfId="3726"/>
    <cellStyle name="메모 2 5 2 3 2" xfId="4676"/>
    <cellStyle name="메모 2 5 2 3 3" xfId="6877"/>
    <cellStyle name="메모 2 5 2 3 4" xfId="9510"/>
    <cellStyle name="메모 2 5 2 3 5" xfId="10183"/>
    <cellStyle name="메모 2 5 2 3 6" xfId="11682"/>
    <cellStyle name="메모 2 5 2 3 7" xfId="11548"/>
    <cellStyle name="메모 2 5 2 3 8" xfId="14950"/>
    <cellStyle name="메모 2 5 2 4" xfId="3900"/>
    <cellStyle name="메모 2 5 2 4 2" xfId="7027"/>
    <cellStyle name="메모 2 5 2 4 3" xfId="9661"/>
    <cellStyle name="메모 2 5 2 4 4" xfId="10315"/>
    <cellStyle name="메모 2 5 2 4 5" xfId="11683"/>
    <cellStyle name="메모 2 5 2 4 6" xfId="11543"/>
    <cellStyle name="메모 2 5 2 4 7" xfId="14951"/>
    <cellStyle name="메모 2 5 2 5" xfId="3085"/>
    <cellStyle name="메모 2 5 2 5 2" xfId="6684"/>
    <cellStyle name="메모 2 5 2 5 3" xfId="9188"/>
    <cellStyle name="메모 2 5 2 5 4" xfId="7636"/>
    <cellStyle name="메모 2 5 2 5 5" xfId="11684"/>
    <cellStyle name="메모 2 5 2 5 6" xfId="11542"/>
    <cellStyle name="메모 2 5 2 5 7" xfId="14952"/>
    <cellStyle name="메모 2 5 3" xfId="1643"/>
    <cellStyle name="메모 2 5 3 10" xfId="14953"/>
    <cellStyle name="메모 2 5 3 2" xfId="3807"/>
    <cellStyle name="메모 2 5 3 2 2" xfId="6955"/>
    <cellStyle name="메모 2 5 3 2 3" xfId="9579"/>
    <cellStyle name="메모 2 5 3 2 4" xfId="10248"/>
    <cellStyle name="메모 2 5 3 2 5" xfId="11686"/>
    <cellStyle name="메모 2 5 3 2 6" xfId="11541"/>
    <cellStyle name="메모 2 5 3 2 7" xfId="14954"/>
    <cellStyle name="메모 2 5 3 3" xfId="3228"/>
    <cellStyle name="메모 2 5 3 3 2" xfId="6772"/>
    <cellStyle name="메모 2 5 3 3 3" xfId="9267"/>
    <cellStyle name="메모 2 5 3 3 4" xfId="9354"/>
    <cellStyle name="메모 2 5 3 3 5" xfId="11687"/>
    <cellStyle name="메모 2 5 3 3 6" xfId="13443"/>
    <cellStyle name="메모 2 5 3 3 7" xfId="14955"/>
    <cellStyle name="메모 2 5 3 4" xfId="4870"/>
    <cellStyle name="메모 2 5 3 5" xfId="5491"/>
    <cellStyle name="메모 2 5 3 6" xfId="7902"/>
    <cellStyle name="메모 2 5 3 7" xfId="9440"/>
    <cellStyle name="메모 2 5 3 8" xfId="11685"/>
    <cellStyle name="메모 2 5 3 9" xfId="13444"/>
    <cellStyle name="메모 2 5 4" xfId="2126"/>
    <cellStyle name="메모 2 5 4 2" xfId="3725"/>
    <cellStyle name="메모 2 5 4 2 2" xfId="6876"/>
    <cellStyle name="메모 2 5 4 2 3" xfId="9509"/>
    <cellStyle name="메모 2 5 4 2 4" xfId="10182"/>
    <cellStyle name="메모 2 5 4 2 5" xfId="11689"/>
    <cellStyle name="메모 2 5 4 2 6" xfId="11539"/>
    <cellStyle name="메모 2 5 4 2 7" xfId="14957"/>
    <cellStyle name="메모 2 5 4 3" xfId="4675"/>
    <cellStyle name="메모 2 5 4 4" xfId="5936"/>
    <cellStyle name="메모 2 5 4 5" xfId="8363"/>
    <cellStyle name="메모 2 5 4 6" xfId="7436"/>
    <cellStyle name="메모 2 5 4 7" xfId="11688"/>
    <cellStyle name="메모 2 5 4 8" xfId="11540"/>
    <cellStyle name="메모 2 5 4 9" xfId="14956"/>
    <cellStyle name="메모 2 5 5" xfId="2821"/>
    <cellStyle name="메모 2 5 5 2" xfId="6513"/>
    <cellStyle name="메모 2 5 5 3" xfId="9011"/>
    <cellStyle name="메모 2 5 5 4" xfId="9895"/>
    <cellStyle name="메모 2 5 5 5" xfId="11690"/>
    <cellStyle name="메모 2 5 5 6" xfId="11538"/>
    <cellStyle name="메모 2 5 5 7" xfId="14958"/>
    <cellStyle name="메모 2 5 6" xfId="2565"/>
    <cellStyle name="메모 2 5 6 2" xfId="6290"/>
    <cellStyle name="메모 2 5 6 3" xfId="8762"/>
    <cellStyle name="메모 2 5 6 4" xfId="8210"/>
    <cellStyle name="메모 2 5 6 5" xfId="11691"/>
    <cellStyle name="메모 2 5 6 6" xfId="11537"/>
    <cellStyle name="메모 2 5 6 7" xfId="14959"/>
    <cellStyle name="메모 2 6" xfId="1644"/>
    <cellStyle name="메모 2 6 10" xfId="9439"/>
    <cellStyle name="메모 2 6 11" xfId="11692"/>
    <cellStyle name="메모 2 6 12" xfId="11536"/>
    <cellStyle name="메모 2 6 13" xfId="14960"/>
    <cellStyle name="메모 2 6 2" xfId="2127"/>
    <cellStyle name="메모 2 6 2 10" xfId="13507"/>
    <cellStyle name="메모 2 6 2 11" xfId="14961"/>
    <cellStyle name="메모 2 6 2 2" xfId="3231"/>
    <cellStyle name="메모 2 6 2 2 2" xfId="3808"/>
    <cellStyle name="메모 2 6 2 2 2 2" xfId="6956"/>
    <cellStyle name="메모 2 6 2 2 2 3" xfId="9580"/>
    <cellStyle name="메모 2 6 2 2 2 4" xfId="10249"/>
    <cellStyle name="메모 2 6 2 2 2 5" xfId="11695"/>
    <cellStyle name="메모 2 6 2 2 2 6" xfId="11534"/>
    <cellStyle name="메모 2 6 2 2 2 7" xfId="14963"/>
    <cellStyle name="메모 2 6 2 2 3" xfId="6775"/>
    <cellStyle name="메모 2 6 2 2 4" xfId="9270"/>
    <cellStyle name="메모 2 6 2 2 5" xfId="9843"/>
    <cellStyle name="메모 2 6 2 2 6" xfId="11694"/>
    <cellStyle name="메모 2 6 2 2 7" xfId="11535"/>
    <cellStyle name="메모 2 6 2 2 8" xfId="14962"/>
    <cellStyle name="메모 2 6 2 3" xfId="3728"/>
    <cellStyle name="메모 2 6 2 3 2" xfId="6879"/>
    <cellStyle name="메모 2 6 2 3 3" xfId="9512"/>
    <cellStyle name="메모 2 6 2 3 4" xfId="10185"/>
    <cellStyle name="메모 2 6 2 3 5" xfId="11696"/>
    <cellStyle name="메모 2 6 2 3 6" xfId="11533"/>
    <cellStyle name="메모 2 6 2 3 7" xfId="14964"/>
    <cellStyle name="메모 2 6 2 4" xfId="2920"/>
    <cellStyle name="메모 2 6 2 4 2" xfId="6612"/>
    <cellStyle name="메모 2 6 2 4 3" xfId="9109"/>
    <cellStyle name="메모 2 6 2 4 4" xfId="9967"/>
    <cellStyle name="메모 2 6 2 4 5" xfId="11697"/>
    <cellStyle name="메모 2 6 2 4 6" xfId="11532"/>
    <cellStyle name="메모 2 6 2 4 7" xfId="14965"/>
    <cellStyle name="메모 2 6 2 5" xfId="3080"/>
    <cellStyle name="메모 2 6 2 5 2" xfId="6679"/>
    <cellStyle name="메모 2 6 2 5 3" xfId="9185"/>
    <cellStyle name="메모 2 6 2 5 4" xfId="7318"/>
    <cellStyle name="메모 2 6 2 5 5" xfId="11698"/>
    <cellStyle name="메모 2 6 2 5 6" xfId="11531"/>
    <cellStyle name="메모 2 6 2 5 7" xfId="14966"/>
    <cellStyle name="메모 2 6 2 6" xfId="5937"/>
    <cellStyle name="메모 2 6 2 7" xfId="8364"/>
    <cellStyle name="메모 2 6 2 8" xfId="9910"/>
    <cellStyle name="메모 2 6 2 9" xfId="11693"/>
    <cellStyle name="메모 2 6 3" xfId="3230"/>
    <cellStyle name="메모 2 6 3 2" xfId="3809"/>
    <cellStyle name="메모 2 6 3 2 2" xfId="6957"/>
    <cellStyle name="메모 2 6 3 2 3" xfId="9581"/>
    <cellStyle name="메모 2 6 3 2 4" xfId="10250"/>
    <cellStyle name="메모 2 6 3 2 5" xfId="11700"/>
    <cellStyle name="메모 2 6 3 2 6" xfId="11530"/>
    <cellStyle name="메모 2 6 3 2 7" xfId="14968"/>
    <cellStyle name="메모 2 6 3 3" xfId="6774"/>
    <cellStyle name="메모 2 6 3 4" xfId="9269"/>
    <cellStyle name="메모 2 6 3 5" xfId="8686"/>
    <cellStyle name="메모 2 6 3 6" xfId="11699"/>
    <cellStyle name="메모 2 6 3 7" xfId="13506"/>
    <cellStyle name="메모 2 6 3 8" xfId="14967"/>
    <cellStyle name="메모 2 6 4" xfId="3727"/>
    <cellStyle name="메모 2 6 4 2" xfId="6878"/>
    <cellStyle name="메모 2 6 4 3" xfId="9511"/>
    <cellStyle name="메모 2 6 4 4" xfId="10184"/>
    <cellStyle name="메모 2 6 4 5" xfId="11701"/>
    <cellStyle name="메모 2 6 4 6" xfId="11529"/>
    <cellStyle name="메모 2 6 4 7" xfId="14969"/>
    <cellStyle name="메모 2 6 5" xfId="2558"/>
    <cellStyle name="메모 2 6 5 2" xfId="6283"/>
    <cellStyle name="메모 2 6 5 3" xfId="8756"/>
    <cellStyle name="메모 2 6 5 4" xfId="7750"/>
    <cellStyle name="메모 2 6 5 5" xfId="11702"/>
    <cellStyle name="메모 2 6 5 6" xfId="13505"/>
    <cellStyle name="메모 2 6 5 7" xfId="14970"/>
    <cellStyle name="메모 2 6 6" xfId="4542"/>
    <cellStyle name="메모 2 6 6 2" xfId="5199"/>
    <cellStyle name="메모 2 6 6 3" xfId="7211"/>
    <cellStyle name="메모 2 6 6 4" xfId="10437"/>
    <cellStyle name="메모 2 6 7" xfId="4862"/>
    <cellStyle name="메모 2 6 8" xfId="5492"/>
    <cellStyle name="메모 2 6 9" xfId="7903"/>
    <cellStyle name="메모 2 7" xfId="1645"/>
    <cellStyle name="메모 2 7 10" xfId="11703"/>
    <cellStyle name="메모 2 7 11" xfId="11528"/>
    <cellStyle name="메모 2 7 12" xfId="14971"/>
    <cellStyle name="메모 2 7 2" xfId="2128"/>
    <cellStyle name="메모 2 7 2 2" xfId="3810"/>
    <cellStyle name="메모 2 7 2 2 2" xfId="6958"/>
    <cellStyle name="메모 2 7 2 2 3" xfId="9582"/>
    <cellStyle name="메모 2 7 2 2 4" xfId="10251"/>
    <cellStyle name="메모 2 7 2 2 5" xfId="11705"/>
    <cellStyle name="메모 2 7 2 2 6" xfId="11526"/>
    <cellStyle name="메모 2 7 2 2 7" xfId="14973"/>
    <cellStyle name="메모 2 7 2 3" xfId="3232"/>
    <cellStyle name="메모 2 7 2 3 2" xfId="6776"/>
    <cellStyle name="메모 2 7 2 3 3" xfId="9271"/>
    <cellStyle name="메모 2 7 2 3 4" xfId="7303"/>
    <cellStyle name="메모 2 7 2 3 5" xfId="11706"/>
    <cellStyle name="메모 2 7 2 3 6" xfId="11525"/>
    <cellStyle name="메모 2 7 2 3 7" xfId="14974"/>
    <cellStyle name="메모 2 7 2 4" xfId="5938"/>
    <cellStyle name="메모 2 7 2 5" xfId="8365"/>
    <cellStyle name="메모 2 7 2 6" xfId="8695"/>
    <cellStyle name="메모 2 7 2 7" xfId="11704"/>
    <cellStyle name="메모 2 7 2 8" xfId="11527"/>
    <cellStyle name="메모 2 7 2 9" xfId="14972"/>
    <cellStyle name="메모 2 7 3" xfId="3729"/>
    <cellStyle name="메모 2 7 3 2" xfId="6880"/>
    <cellStyle name="메모 2 7 3 3" xfId="9513"/>
    <cellStyle name="메모 2 7 3 4" xfId="10186"/>
    <cellStyle name="메모 2 7 3 5" xfId="11707"/>
    <cellStyle name="메모 2 7 3 6" xfId="11524"/>
    <cellStyle name="메모 2 7 3 7" xfId="14975"/>
    <cellStyle name="메모 2 7 4" xfId="3907"/>
    <cellStyle name="메모 2 7 4 2" xfId="7034"/>
    <cellStyle name="메모 2 7 4 3" xfId="9668"/>
    <cellStyle name="메모 2 7 4 4" xfId="10322"/>
    <cellStyle name="메모 2 7 4 5" xfId="11708"/>
    <cellStyle name="메모 2 7 4 6" xfId="11523"/>
    <cellStyle name="메모 2 7 4 7" xfId="14976"/>
    <cellStyle name="메모 2 7 5" xfId="3014"/>
    <cellStyle name="메모 2 7 5 2" xfId="6668"/>
    <cellStyle name="메모 2 7 5 3" xfId="9167"/>
    <cellStyle name="메모 2 7 5 4" xfId="7321"/>
    <cellStyle name="메모 2 7 5 5" xfId="11709"/>
    <cellStyle name="메모 2 7 5 6" xfId="11522"/>
    <cellStyle name="메모 2 7 5 7" xfId="14977"/>
    <cellStyle name="메모 2 7 6" xfId="4666"/>
    <cellStyle name="메모 2 7 7" xfId="5493"/>
    <cellStyle name="메모 2 7 8" xfId="7904"/>
    <cellStyle name="메모 2 7 9" xfId="9832"/>
    <cellStyle name="메모 2 8" xfId="1646"/>
    <cellStyle name="메모 2 8 2" xfId="2129"/>
    <cellStyle name="메모 2 8 2 2" xfId="3811"/>
    <cellStyle name="메모 2 8 2 2 2" xfId="6959"/>
    <cellStyle name="메모 2 8 2 2 3" xfId="9583"/>
    <cellStyle name="메모 2 8 2 2 4" xfId="10252"/>
    <cellStyle name="메모 2 8 2 2 5" xfId="11712"/>
    <cellStyle name="메모 2 8 2 2 6" xfId="11519"/>
    <cellStyle name="메모 2 8 2 2 7" xfId="14980"/>
    <cellStyle name="메모 2 8 2 3" xfId="5939"/>
    <cellStyle name="메모 2 8 2 4" xfId="8366"/>
    <cellStyle name="메모 2 8 2 5" xfId="9986"/>
    <cellStyle name="메모 2 8 2 6" xfId="11711"/>
    <cellStyle name="메모 2 8 2 7" xfId="11520"/>
    <cellStyle name="메모 2 8 2 8" xfId="14979"/>
    <cellStyle name="메모 2 8 3" xfId="3215"/>
    <cellStyle name="메모 2 8 3 2" xfId="6759"/>
    <cellStyle name="메모 2 8 3 3" xfId="9254"/>
    <cellStyle name="메모 2 8 3 4" xfId="9332"/>
    <cellStyle name="메모 2 8 3 5" xfId="11713"/>
    <cellStyle name="메모 2 8 3 6" xfId="11518"/>
    <cellStyle name="메모 2 8 3 7" xfId="14981"/>
    <cellStyle name="메모 2 8 4" xfId="5494"/>
    <cellStyle name="메모 2 8 5" xfId="7905"/>
    <cellStyle name="메모 2 8 6" xfId="7597"/>
    <cellStyle name="메모 2 8 7" xfId="11710"/>
    <cellStyle name="메모 2 8 8" xfId="11521"/>
    <cellStyle name="메모 2 8 9" xfId="14978"/>
    <cellStyle name="메모 2 9" xfId="1647"/>
    <cellStyle name="메모 2 9 2" xfId="2130"/>
    <cellStyle name="메모 2 9 2 2" xfId="5940"/>
    <cellStyle name="메모 2 9 2 3" xfId="8367"/>
    <cellStyle name="메모 2 9 2 4" xfId="7642"/>
    <cellStyle name="메모 2 9 2 5" xfId="11715"/>
    <cellStyle name="메모 2 9 2 6" xfId="11516"/>
    <cellStyle name="메모 2 9 2 7" xfId="14983"/>
    <cellStyle name="메모 2 9 3" xfId="3712"/>
    <cellStyle name="메모 2 9 3 2" xfId="6863"/>
    <cellStyle name="메모 2 9 3 3" xfId="9496"/>
    <cellStyle name="메모 2 9 3 4" xfId="10169"/>
    <cellStyle name="메모 2 9 3 5" xfId="11716"/>
    <cellStyle name="메모 2 9 3 6" xfId="11515"/>
    <cellStyle name="메모 2 9 3 7" xfId="14984"/>
    <cellStyle name="메모 2 9 4" xfId="5495"/>
    <cellStyle name="메모 2 9 5" xfId="7906"/>
    <cellStyle name="메모 2 9 6" xfId="7596"/>
    <cellStyle name="메모 2 9 7" xfId="11714"/>
    <cellStyle name="메모 2 9 8" xfId="11517"/>
    <cellStyle name="메모 2 9 9" xfId="14982"/>
    <cellStyle name="메모 3" xfId="416"/>
    <cellStyle name="메모 3 2" xfId="417"/>
    <cellStyle name="메모 3 2 2" xfId="418"/>
    <cellStyle name="메모 3 2 2 2" xfId="2898"/>
    <cellStyle name="메모 3 2 2 2 2" xfId="6590"/>
    <cellStyle name="메모 3 2 2 2 3" xfId="9087"/>
    <cellStyle name="메모 3 2 2 2 4" xfId="11720"/>
    <cellStyle name="메모 3 2 2 2 5" xfId="14987"/>
    <cellStyle name="메모 3 2 2 3" xfId="2626"/>
    <cellStyle name="메모 3 2 2 4" xfId="6349"/>
    <cellStyle name="메모 3 2 2 5" xfId="8822"/>
    <cellStyle name="메모 3 2 2 6" xfId="11719"/>
    <cellStyle name="메모 3 2 2 7" xfId="14986"/>
    <cellStyle name="메모 3 2 3" xfId="2788"/>
    <cellStyle name="메모 3 2 3 2" xfId="6480"/>
    <cellStyle name="메모 3 2 3 3" xfId="8979"/>
    <cellStyle name="메모 3 2 3 4" xfId="11721"/>
    <cellStyle name="메모 3 2 3 5" xfId="14988"/>
    <cellStyle name="메모 3 2 4" xfId="4543"/>
    <cellStyle name="메모 3 2 4 2" xfId="5200"/>
    <cellStyle name="메모 3 2 4 3" xfId="7212"/>
    <cellStyle name="메모 3 2 4 4" xfId="10438"/>
    <cellStyle name="메모 3 2 5" xfId="1342"/>
    <cellStyle name="메모 3 2 6" xfId="5289"/>
    <cellStyle name="메모 3 2 7" xfId="7655"/>
    <cellStyle name="메모 3 2 8" xfId="11718"/>
    <cellStyle name="메모 3 2 9" xfId="14985"/>
    <cellStyle name="메모 3 3" xfId="419"/>
    <cellStyle name="메모 3 3 2" xfId="2850"/>
    <cellStyle name="메모 3 3 2 2" xfId="6542"/>
    <cellStyle name="메모 3 3 2 3" xfId="9040"/>
    <cellStyle name="메모 3 3 2 4" xfId="11723"/>
    <cellStyle name="메모 3 3 2 5" xfId="14990"/>
    <cellStyle name="메모 3 3 3" xfId="2594"/>
    <cellStyle name="메모 3 3 4" xfId="6319"/>
    <cellStyle name="메모 3 3 5" xfId="8791"/>
    <cellStyle name="메모 3 3 6" xfId="11722"/>
    <cellStyle name="메모 3 3 7" xfId="14989"/>
    <cellStyle name="메모 3 4" xfId="2693"/>
    <cellStyle name="메모 3 4 2" xfId="2949"/>
    <cellStyle name="메모 3 4 2 2" xfId="6641"/>
    <cellStyle name="메모 3 4 2 3" xfId="9137"/>
    <cellStyle name="메모 3 4 2 4" xfId="11725"/>
    <cellStyle name="메모 3 4 2 5" xfId="14992"/>
    <cellStyle name="메모 3 4 3" xfId="6387"/>
    <cellStyle name="메모 3 4 4" xfId="8888"/>
    <cellStyle name="메모 3 4 5" xfId="11724"/>
    <cellStyle name="메모 3 4 6" xfId="14991"/>
    <cellStyle name="메모 3 5" xfId="3471"/>
    <cellStyle name="메모 3 5 2" xfId="3771"/>
    <cellStyle name="메모 3 5 2 2" xfId="6923"/>
    <cellStyle name="메모 3 5 2 3" xfId="9556"/>
    <cellStyle name="메모 3 5 2 4" xfId="10229"/>
    <cellStyle name="메모 3 5 2 5" xfId="11727"/>
    <cellStyle name="메모 3 5 2 6" xfId="11513"/>
    <cellStyle name="메모 3 5 2 7" xfId="14994"/>
    <cellStyle name="메모 3 5 3" xfId="6848"/>
    <cellStyle name="메모 3 5 4" xfId="9410"/>
    <cellStyle name="메모 3 5 5" xfId="10157"/>
    <cellStyle name="메모 3 5 6" xfId="11726"/>
    <cellStyle name="메모 3 5 7" xfId="11514"/>
    <cellStyle name="메모 3 5 8" xfId="14993"/>
    <cellStyle name="메모 3 6" xfId="2754"/>
    <cellStyle name="메모 3 6 2" xfId="6446"/>
    <cellStyle name="메모 3 6 3" xfId="8947"/>
    <cellStyle name="메모 3 6 4" xfId="11728"/>
    <cellStyle name="메모 3 6 5" xfId="14995"/>
    <cellStyle name="메모 4" xfId="420"/>
    <cellStyle name="메모 4 2" xfId="421"/>
    <cellStyle name="메모 4 2 10" xfId="11512"/>
    <cellStyle name="메모 4 2 11" xfId="14996"/>
    <cellStyle name="메모 4 2 2" xfId="422"/>
    <cellStyle name="메모 4 2 2 2" xfId="2899"/>
    <cellStyle name="메모 4 2 2 2 2" xfId="6591"/>
    <cellStyle name="메모 4 2 2 2 3" xfId="9088"/>
    <cellStyle name="메모 4 2 2 2 4" xfId="11731"/>
    <cellStyle name="메모 4 2 2 2 5" xfId="14998"/>
    <cellStyle name="메모 4 2 2 3" xfId="1447"/>
    <cellStyle name="메모 4 2 2 4" xfId="5326"/>
    <cellStyle name="메모 4 2 2 5" xfId="7723"/>
    <cellStyle name="메모 4 2 2 6" xfId="11730"/>
    <cellStyle name="메모 4 2 2 7" xfId="14997"/>
    <cellStyle name="메모 4 2 3" xfId="423"/>
    <cellStyle name="메모 4 2 3 2" xfId="2789"/>
    <cellStyle name="메모 4 2 3 3" xfId="6481"/>
    <cellStyle name="메모 4 2 3 4" xfId="8980"/>
    <cellStyle name="메모 4 2 3 5" xfId="11732"/>
    <cellStyle name="메모 4 2 3 6" xfId="14999"/>
    <cellStyle name="메모 4 2 4" xfId="4110"/>
    <cellStyle name="메모 4 2 4 2" xfId="5183"/>
    <cellStyle name="메모 4 2 4 3" xfId="7189"/>
    <cellStyle name="메모 4 2 4 4" xfId="10427"/>
    <cellStyle name="메모 4 2 5" xfId="4997"/>
    <cellStyle name="메모 4 2 5 2" xfId="7270"/>
    <cellStyle name="메모 4 2 5 3" xfId="10064"/>
    <cellStyle name="메모 4 2 5 4" xfId="10484"/>
    <cellStyle name="메모 4 2 6" xfId="1289"/>
    <cellStyle name="메모 4 2 6 2" xfId="10085"/>
    <cellStyle name="메모 4 2 6 3" xfId="10505"/>
    <cellStyle name="메모 4 2 7" xfId="5267"/>
    <cellStyle name="메모 4 2 8" xfId="9837"/>
    <cellStyle name="메모 4 2 9" xfId="11729"/>
    <cellStyle name="메모 4 3" xfId="1344"/>
    <cellStyle name="메모 4 3 2" xfId="2852"/>
    <cellStyle name="메모 4 3 2 2" xfId="6544"/>
    <cellStyle name="메모 4 3 2 3" xfId="9042"/>
    <cellStyle name="메모 4 3 2 4" xfId="11734"/>
    <cellStyle name="메모 4 3 2 5" xfId="15001"/>
    <cellStyle name="메모 4 3 3" xfId="5291"/>
    <cellStyle name="메모 4 3 4" xfId="7657"/>
    <cellStyle name="메모 4 3 5" xfId="11733"/>
    <cellStyle name="메모 4 3 6" xfId="15000"/>
    <cellStyle name="메모 4 4" xfId="2695"/>
    <cellStyle name="메모 4 4 2" xfId="2951"/>
    <cellStyle name="메모 4 4 2 2" xfId="6643"/>
    <cellStyle name="메모 4 4 2 3" xfId="9139"/>
    <cellStyle name="메모 4 4 2 4" xfId="11736"/>
    <cellStyle name="메모 4 4 2 5" xfId="15003"/>
    <cellStyle name="메모 4 4 3" xfId="6389"/>
    <cellStyle name="메모 4 4 4" xfId="8890"/>
    <cellStyle name="메모 4 4 5" xfId="11735"/>
    <cellStyle name="메모 4 4 6" xfId="15002"/>
    <cellStyle name="메모 4 5" xfId="3472"/>
    <cellStyle name="메모 4 5 2" xfId="3772"/>
    <cellStyle name="메모 4 5 2 2" xfId="6924"/>
    <cellStyle name="메모 4 5 2 3" xfId="9557"/>
    <cellStyle name="메모 4 5 2 4" xfId="10230"/>
    <cellStyle name="메모 4 5 2 5" xfId="11738"/>
    <cellStyle name="메모 4 5 2 6" xfId="11510"/>
    <cellStyle name="메모 4 5 2 7" xfId="15005"/>
    <cellStyle name="메모 4 5 3" xfId="6849"/>
    <cellStyle name="메모 4 5 4" xfId="9411"/>
    <cellStyle name="메모 4 5 5" xfId="10158"/>
    <cellStyle name="메모 4 5 6" xfId="11737"/>
    <cellStyle name="메모 4 5 7" xfId="11511"/>
    <cellStyle name="메모 4 5 8" xfId="15004"/>
    <cellStyle name="메모 4 6" xfId="2755"/>
    <cellStyle name="메모 4 6 2" xfId="6447"/>
    <cellStyle name="메모 4 6 3" xfId="8948"/>
    <cellStyle name="메모 4 6 4" xfId="11739"/>
    <cellStyle name="메모 4 6 5" xfId="15006"/>
    <cellStyle name="메모 5" xfId="1392"/>
    <cellStyle name="메모 5 10" xfId="1648"/>
    <cellStyle name="메모 5 10 2" xfId="2131"/>
    <cellStyle name="메모 5 10 2 2" xfId="5941"/>
    <cellStyle name="메모 5 10 2 3" xfId="8368"/>
    <cellStyle name="메모 5 10 2 4" xfId="9912"/>
    <cellStyle name="메모 5 10 2 5" xfId="11742"/>
    <cellStyle name="메모 5 10 2 6" xfId="11508"/>
    <cellStyle name="메모 5 10 2 7" xfId="15009"/>
    <cellStyle name="메모 5 10 3" xfId="5496"/>
    <cellStyle name="메모 5 10 4" xfId="7907"/>
    <cellStyle name="메모 5 10 5" xfId="7595"/>
    <cellStyle name="메모 5 10 6" xfId="11741"/>
    <cellStyle name="메모 5 10 7" xfId="13442"/>
    <cellStyle name="메모 5 10 8" xfId="15008"/>
    <cellStyle name="메모 5 11" xfId="1649"/>
    <cellStyle name="메모 5 11 2" xfId="2132"/>
    <cellStyle name="메모 5 11 2 2" xfId="5942"/>
    <cellStyle name="메모 5 11 2 3" xfId="8369"/>
    <cellStyle name="메모 5 11 2 4" xfId="9988"/>
    <cellStyle name="메모 5 11 2 5" xfId="11744"/>
    <cellStyle name="메모 5 11 2 6" xfId="11436"/>
    <cellStyle name="메모 5 11 2 7" xfId="15011"/>
    <cellStyle name="메모 5 11 3" xfId="5497"/>
    <cellStyle name="메모 5 11 4" xfId="7908"/>
    <cellStyle name="메모 5 11 5" xfId="9438"/>
    <cellStyle name="메모 5 11 6" xfId="11743"/>
    <cellStyle name="메모 5 11 7" xfId="11507"/>
    <cellStyle name="메모 5 11 8" xfId="15010"/>
    <cellStyle name="메모 5 12" xfId="1650"/>
    <cellStyle name="메모 5 12 2" xfId="2133"/>
    <cellStyle name="메모 5 12 2 2" xfId="5943"/>
    <cellStyle name="메모 5 12 2 3" xfId="8370"/>
    <cellStyle name="메모 5 12 2 4" xfId="9392"/>
    <cellStyle name="메모 5 12 2 5" xfId="11746"/>
    <cellStyle name="메모 5 12 2 6" xfId="11315"/>
    <cellStyle name="메모 5 12 2 7" xfId="15013"/>
    <cellStyle name="메모 5 12 3" xfId="5498"/>
    <cellStyle name="메모 5 12 4" xfId="7909"/>
    <cellStyle name="메모 5 12 5" xfId="9437"/>
    <cellStyle name="메모 5 12 6" xfId="11745"/>
    <cellStyle name="메모 5 12 7" xfId="11375"/>
    <cellStyle name="메모 5 12 8" xfId="15012"/>
    <cellStyle name="메모 5 13" xfId="1651"/>
    <cellStyle name="메모 5 13 2" xfId="2134"/>
    <cellStyle name="메모 5 13 2 2" xfId="5944"/>
    <cellStyle name="메모 5 13 2 3" xfId="8371"/>
    <cellStyle name="메모 5 13 2 4" xfId="7435"/>
    <cellStyle name="메모 5 13 2 5" xfId="11748"/>
    <cellStyle name="메모 5 13 2 6" xfId="13411"/>
    <cellStyle name="메모 5 13 2 7" xfId="15015"/>
    <cellStyle name="메모 5 13 3" xfId="5499"/>
    <cellStyle name="메모 5 13 4" xfId="7910"/>
    <cellStyle name="메모 5 13 5" xfId="9436"/>
    <cellStyle name="메모 5 13 6" xfId="11747"/>
    <cellStyle name="메모 5 13 7" xfId="11237"/>
    <cellStyle name="메모 5 13 8" xfId="15014"/>
    <cellStyle name="메모 5 14" xfId="1652"/>
    <cellStyle name="메모 5 14 2" xfId="2135"/>
    <cellStyle name="메모 5 14 2 2" xfId="5945"/>
    <cellStyle name="메모 5 14 2 3" xfId="8372"/>
    <cellStyle name="메모 5 14 2 4" xfId="9911"/>
    <cellStyle name="메모 5 14 2 5" xfId="11750"/>
    <cellStyle name="메모 5 14 2 6" xfId="11235"/>
    <cellStyle name="메모 5 14 2 7" xfId="15017"/>
    <cellStyle name="메모 5 14 3" xfId="5500"/>
    <cellStyle name="메모 5 14 4" xfId="7911"/>
    <cellStyle name="메모 5 14 5" xfId="9435"/>
    <cellStyle name="메모 5 14 6" xfId="11749"/>
    <cellStyle name="메모 5 14 7" xfId="11236"/>
    <cellStyle name="메모 5 14 8" xfId="15016"/>
    <cellStyle name="메모 5 15" xfId="1653"/>
    <cellStyle name="메모 5 15 2" xfId="2136"/>
    <cellStyle name="메모 5 15 2 2" xfId="5946"/>
    <cellStyle name="메모 5 15 2 3" xfId="8373"/>
    <cellStyle name="메모 5 15 2 4" xfId="9987"/>
    <cellStyle name="메모 5 15 2 5" xfId="11752"/>
    <cellStyle name="메모 5 15 2 6" xfId="11233"/>
    <cellStyle name="메모 5 15 2 7" xfId="15019"/>
    <cellStyle name="메모 5 15 3" xfId="5501"/>
    <cellStyle name="메모 5 15 4" xfId="7912"/>
    <cellStyle name="메모 5 15 5" xfId="7594"/>
    <cellStyle name="메모 5 15 6" xfId="11751"/>
    <cellStyle name="메모 5 15 7" xfId="11234"/>
    <cellStyle name="메모 5 15 8" xfId="15018"/>
    <cellStyle name="메모 5 16" xfId="1654"/>
    <cellStyle name="메모 5 16 2" xfId="2137"/>
    <cellStyle name="메모 5 16 2 2" xfId="5947"/>
    <cellStyle name="메모 5 16 2 3" xfId="8374"/>
    <cellStyle name="메모 5 16 2 4" xfId="9393"/>
    <cellStyle name="메모 5 16 2 5" xfId="11754"/>
    <cellStyle name="메모 5 16 2 6" xfId="11232"/>
    <cellStyle name="메모 5 16 2 7" xfId="15021"/>
    <cellStyle name="메모 5 16 3" xfId="5502"/>
    <cellStyle name="메모 5 16 4" xfId="7913"/>
    <cellStyle name="메모 5 16 5" xfId="7593"/>
    <cellStyle name="메모 5 16 6" xfId="11753"/>
    <cellStyle name="메모 5 16 7" xfId="13504"/>
    <cellStyle name="메모 5 16 8" xfId="15020"/>
    <cellStyle name="메모 5 17" xfId="1655"/>
    <cellStyle name="메모 5 17 2" xfId="2138"/>
    <cellStyle name="메모 5 17 2 2" xfId="5948"/>
    <cellStyle name="메모 5 17 2 3" xfId="8375"/>
    <cellStyle name="메모 5 17 2 4" xfId="7434"/>
    <cellStyle name="메모 5 17 2 5" xfId="11756"/>
    <cellStyle name="메모 5 17 2 6" xfId="11231"/>
    <cellStyle name="메모 5 17 2 7" xfId="15023"/>
    <cellStyle name="메모 5 17 3" xfId="5503"/>
    <cellStyle name="메모 5 17 4" xfId="7914"/>
    <cellStyle name="메모 5 17 5" xfId="7592"/>
    <cellStyle name="메모 5 17 6" xfId="11755"/>
    <cellStyle name="메모 5 17 7" xfId="13503"/>
    <cellStyle name="메모 5 17 8" xfId="15022"/>
    <cellStyle name="메모 5 18" xfId="1656"/>
    <cellStyle name="메모 5 18 2" xfId="2139"/>
    <cellStyle name="메모 5 18 2 2" xfId="5949"/>
    <cellStyle name="메모 5 18 2 3" xfId="8376"/>
    <cellStyle name="메모 5 18 2 4" xfId="7433"/>
    <cellStyle name="메모 5 18 2 5" xfId="11758"/>
    <cellStyle name="메모 5 18 2 6" xfId="13502"/>
    <cellStyle name="메모 5 18 2 7" xfId="15025"/>
    <cellStyle name="메모 5 18 3" xfId="5504"/>
    <cellStyle name="메모 5 18 4" xfId="7915"/>
    <cellStyle name="메모 5 18 5" xfId="7591"/>
    <cellStyle name="메모 5 18 6" xfId="11757"/>
    <cellStyle name="메모 5 18 7" xfId="11230"/>
    <cellStyle name="메모 5 18 8" xfId="15024"/>
    <cellStyle name="메모 5 19" xfId="1657"/>
    <cellStyle name="메모 5 19 2" xfId="2140"/>
    <cellStyle name="메모 5 19 2 2" xfId="5950"/>
    <cellStyle name="메모 5 19 2 3" xfId="8377"/>
    <cellStyle name="메모 5 19 2 4" xfId="7293"/>
    <cellStyle name="메모 5 19 2 5" xfId="11760"/>
    <cellStyle name="메모 5 19 2 6" xfId="11228"/>
    <cellStyle name="메모 5 19 2 7" xfId="15027"/>
    <cellStyle name="메모 5 19 3" xfId="5505"/>
    <cellStyle name="메모 5 19 4" xfId="7916"/>
    <cellStyle name="메모 5 19 5" xfId="7590"/>
    <cellStyle name="메모 5 19 6" xfId="11759"/>
    <cellStyle name="메모 5 19 7" xfId="11229"/>
    <cellStyle name="메모 5 19 8" xfId="15026"/>
    <cellStyle name="메모 5 2" xfId="1658"/>
    <cellStyle name="메모 5 2 10" xfId="15028"/>
    <cellStyle name="메모 5 2 2" xfId="2141"/>
    <cellStyle name="메모 5 2 2 2" xfId="2900"/>
    <cellStyle name="메모 5 2 2 2 2" xfId="6592"/>
    <cellStyle name="메모 5 2 2 2 3" xfId="9089"/>
    <cellStyle name="메모 5 2 2 2 4" xfId="11763"/>
    <cellStyle name="메모 5 2 2 2 5" xfId="15030"/>
    <cellStyle name="메모 5 2 2 3" xfId="2627"/>
    <cellStyle name="메모 5 2 2 3 2" xfId="6350"/>
    <cellStyle name="메모 5 2 2 3 3" xfId="8823"/>
    <cellStyle name="메모 5 2 2 3 4" xfId="11764"/>
    <cellStyle name="메모 5 2 2 3 5" xfId="15031"/>
    <cellStyle name="메모 5 2 2 4" xfId="5951"/>
    <cellStyle name="메모 5 2 2 5" xfId="8378"/>
    <cellStyle name="메모 5 2 2 6" xfId="9808"/>
    <cellStyle name="메모 5 2 2 7" xfId="11762"/>
    <cellStyle name="메모 5 2 2 8" xfId="11226"/>
    <cellStyle name="메모 5 2 2 9" xfId="15029"/>
    <cellStyle name="메모 5 2 3" xfId="2790"/>
    <cellStyle name="메모 5 2 3 2" xfId="6482"/>
    <cellStyle name="메모 5 2 3 3" xfId="8981"/>
    <cellStyle name="메모 5 2 3 4" xfId="11765"/>
    <cellStyle name="메모 5 2 3 5" xfId="15032"/>
    <cellStyle name="메모 5 2 4" xfId="2536"/>
    <cellStyle name="메모 5 2 4 2" xfId="6261"/>
    <cellStyle name="메모 5 2 4 3" xfId="8734"/>
    <cellStyle name="메모 5 2 4 4" xfId="11766"/>
    <cellStyle name="메모 5 2 4 5" xfId="15033"/>
    <cellStyle name="메모 5 2 5" xfId="5506"/>
    <cellStyle name="메모 5 2 6" xfId="7917"/>
    <cellStyle name="메모 5 2 7" xfId="7589"/>
    <cellStyle name="메모 5 2 8" xfId="11761"/>
    <cellStyle name="메모 5 2 9" xfId="11227"/>
    <cellStyle name="메모 5 20" xfId="1659"/>
    <cellStyle name="메모 5 20 2" xfId="2142"/>
    <cellStyle name="메모 5 20 2 2" xfId="5952"/>
    <cellStyle name="메모 5 20 2 3" xfId="8379"/>
    <cellStyle name="메모 5 20 2 4" xfId="9470"/>
    <cellStyle name="메모 5 20 2 5" xfId="11768"/>
    <cellStyle name="메모 5 20 2 6" xfId="11225"/>
    <cellStyle name="메모 5 20 2 7" xfId="15035"/>
    <cellStyle name="메모 5 20 3" xfId="5507"/>
    <cellStyle name="메모 5 20 4" xfId="7918"/>
    <cellStyle name="메모 5 20 5" xfId="7588"/>
    <cellStyle name="메모 5 20 6" xfId="11767"/>
    <cellStyle name="메모 5 20 7" xfId="13501"/>
    <cellStyle name="메모 5 20 8" xfId="15034"/>
    <cellStyle name="메모 5 21" xfId="1660"/>
    <cellStyle name="메모 5 21 2" xfId="2143"/>
    <cellStyle name="메모 5 21 2 2" xfId="5953"/>
    <cellStyle name="메모 5 21 2 3" xfId="8380"/>
    <cellStyle name="메모 5 21 2 4" xfId="7708"/>
    <cellStyle name="메모 5 21 2 5" xfId="11770"/>
    <cellStyle name="메모 5 21 2 6" xfId="11223"/>
    <cellStyle name="메모 5 21 2 7" xfId="15037"/>
    <cellStyle name="메모 5 21 3" xfId="5508"/>
    <cellStyle name="메모 5 21 4" xfId="7919"/>
    <cellStyle name="메모 5 21 5" xfId="9831"/>
    <cellStyle name="메모 5 21 6" xfId="11769"/>
    <cellStyle name="메모 5 21 7" xfId="11224"/>
    <cellStyle name="메모 5 21 8" xfId="15036"/>
    <cellStyle name="메모 5 22" xfId="1661"/>
    <cellStyle name="메모 5 22 2" xfId="2144"/>
    <cellStyle name="메모 5 22 2 2" xfId="5954"/>
    <cellStyle name="메모 5 22 2 3" xfId="8381"/>
    <cellStyle name="메모 5 22 2 4" xfId="9168"/>
    <cellStyle name="메모 5 22 2 5" xfId="11772"/>
    <cellStyle name="메모 5 22 2 6" xfId="11221"/>
    <cellStyle name="메모 5 22 2 7" xfId="15039"/>
    <cellStyle name="메모 5 22 3" xfId="5509"/>
    <cellStyle name="메모 5 22 4" xfId="7920"/>
    <cellStyle name="메모 5 22 5" xfId="7587"/>
    <cellStyle name="메모 5 22 6" xfId="11771"/>
    <cellStyle name="메모 5 22 7" xfId="11222"/>
    <cellStyle name="메모 5 22 8" xfId="15038"/>
    <cellStyle name="메모 5 23" xfId="1662"/>
    <cellStyle name="메모 5 23 2" xfId="2145"/>
    <cellStyle name="메모 5 23 2 2" xfId="5955"/>
    <cellStyle name="메모 5 23 2 3" xfId="8382"/>
    <cellStyle name="메모 5 23 2 4" xfId="7680"/>
    <cellStyle name="메모 5 23 2 5" xfId="11774"/>
    <cellStyle name="메모 5 23 2 6" xfId="11220"/>
    <cellStyle name="메모 5 23 2 7" xfId="15041"/>
    <cellStyle name="메모 5 23 3" xfId="5510"/>
    <cellStyle name="메모 5 23 4" xfId="7921"/>
    <cellStyle name="메모 5 23 5" xfId="7586"/>
    <cellStyle name="메모 5 23 6" xfId="11773"/>
    <cellStyle name="메모 5 23 7" xfId="13500"/>
    <cellStyle name="메모 5 23 8" xfId="15040"/>
    <cellStyle name="메모 5 24" xfId="1663"/>
    <cellStyle name="메모 5 24 2" xfId="2146"/>
    <cellStyle name="메모 5 24 2 2" xfId="5956"/>
    <cellStyle name="메모 5 24 2 3" xfId="8383"/>
    <cellStyle name="메모 5 24 2 4" xfId="9909"/>
    <cellStyle name="메모 5 24 2 5" xfId="11776"/>
    <cellStyle name="메모 5 24 2 6" xfId="13499"/>
    <cellStyle name="메모 5 24 2 7" xfId="15043"/>
    <cellStyle name="메모 5 24 3" xfId="5511"/>
    <cellStyle name="메모 5 24 4" xfId="7922"/>
    <cellStyle name="메모 5 24 5" xfId="7585"/>
    <cellStyle name="메모 5 24 6" xfId="11775"/>
    <cellStyle name="메모 5 24 7" xfId="11219"/>
    <cellStyle name="메모 5 24 8" xfId="15042"/>
    <cellStyle name="메모 5 25" xfId="1664"/>
    <cellStyle name="메모 5 25 2" xfId="2147"/>
    <cellStyle name="메모 5 25 2 2" xfId="5957"/>
    <cellStyle name="메모 5 25 2 3" xfId="8384"/>
    <cellStyle name="메모 5 25 2 4" xfId="10038"/>
    <cellStyle name="메모 5 25 2 5" xfId="11778"/>
    <cellStyle name="메모 5 25 2 6" xfId="11217"/>
    <cellStyle name="메모 5 25 2 7" xfId="15045"/>
    <cellStyle name="메모 5 25 3" xfId="5512"/>
    <cellStyle name="메모 5 25 4" xfId="7923"/>
    <cellStyle name="메모 5 25 5" xfId="7584"/>
    <cellStyle name="메모 5 25 6" xfId="11777"/>
    <cellStyle name="메모 5 25 7" xfId="11218"/>
    <cellStyle name="메모 5 25 8" xfId="15044"/>
    <cellStyle name="메모 5 26" xfId="1665"/>
    <cellStyle name="메모 5 26 2" xfId="2148"/>
    <cellStyle name="메모 5 26 2 2" xfId="5958"/>
    <cellStyle name="메모 5 26 2 3" xfId="8385"/>
    <cellStyle name="메모 5 26 2 4" xfId="9391"/>
    <cellStyle name="메모 5 26 2 5" xfId="11780"/>
    <cellStyle name="메모 5 26 2 6" xfId="11215"/>
    <cellStyle name="메모 5 26 2 7" xfId="15047"/>
    <cellStyle name="메모 5 26 3" xfId="5513"/>
    <cellStyle name="메모 5 26 4" xfId="7924"/>
    <cellStyle name="메모 5 26 5" xfId="7583"/>
    <cellStyle name="메모 5 26 6" xfId="11779"/>
    <cellStyle name="메모 5 26 7" xfId="11216"/>
    <cellStyle name="메모 5 26 8" xfId="15046"/>
    <cellStyle name="메모 5 27" xfId="1666"/>
    <cellStyle name="메모 5 27 2" xfId="2149"/>
    <cellStyle name="메모 5 27 2 2" xfId="5959"/>
    <cellStyle name="메모 5 27 2 3" xfId="8386"/>
    <cellStyle name="메모 5 27 2 4" xfId="7432"/>
    <cellStyle name="메모 5 27 2 5" xfId="11782"/>
    <cellStyle name="메모 5 27 2 6" xfId="11213"/>
    <cellStyle name="메모 5 27 2 7" xfId="15049"/>
    <cellStyle name="메모 5 27 3" xfId="5514"/>
    <cellStyle name="메모 5 27 4" xfId="7925"/>
    <cellStyle name="메모 5 27 5" xfId="7582"/>
    <cellStyle name="메모 5 27 6" xfId="11781"/>
    <cellStyle name="메모 5 27 7" xfId="11214"/>
    <cellStyle name="메모 5 27 8" xfId="15048"/>
    <cellStyle name="메모 5 28" xfId="1667"/>
    <cellStyle name="메모 5 28 2" xfId="2150"/>
    <cellStyle name="메모 5 28 2 2" xfId="5960"/>
    <cellStyle name="메모 5 28 2 3" xfId="8387"/>
    <cellStyle name="메모 5 28 2 4" xfId="7431"/>
    <cellStyle name="메모 5 28 2 5" xfId="11784"/>
    <cellStyle name="메모 5 28 2 6" xfId="13498"/>
    <cellStyle name="메모 5 28 2 7" xfId="15051"/>
    <cellStyle name="메모 5 28 3" xfId="5515"/>
    <cellStyle name="메모 5 28 4" xfId="7926"/>
    <cellStyle name="메모 5 28 5" xfId="7581"/>
    <cellStyle name="메모 5 28 6" xfId="11783"/>
    <cellStyle name="메모 5 28 7" xfId="11212"/>
    <cellStyle name="메모 5 28 8" xfId="15050"/>
    <cellStyle name="메모 5 29" xfId="1668"/>
    <cellStyle name="메모 5 29 2" xfId="2151"/>
    <cellStyle name="메모 5 29 2 2" xfId="5961"/>
    <cellStyle name="메모 5 29 2 3" xfId="8388"/>
    <cellStyle name="메모 5 29 2 4" xfId="9906"/>
    <cellStyle name="메모 5 29 2 5" xfId="11786"/>
    <cellStyle name="메모 5 29 2 6" xfId="11210"/>
    <cellStyle name="메모 5 29 2 7" xfId="15053"/>
    <cellStyle name="메모 5 29 3" xfId="5516"/>
    <cellStyle name="메모 5 29 4" xfId="7927"/>
    <cellStyle name="메모 5 29 5" xfId="7580"/>
    <cellStyle name="메모 5 29 6" xfId="11785"/>
    <cellStyle name="메모 5 29 7" xfId="11211"/>
    <cellStyle name="메모 5 29 8" xfId="15052"/>
    <cellStyle name="메모 5 3" xfId="1669"/>
    <cellStyle name="메모 5 3 2" xfId="2152"/>
    <cellStyle name="메모 5 3 2 2" xfId="2844"/>
    <cellStyle name="메모 5 3 2 2 2" xfId="6536"/>
    <cellStyle name="메모 5 3 2 2 3" xfId="9034"/>
    <cellStyle name="메모 5 3 2 2 4" xfId="11789"/>
    <cellStyle name="메모 5 3 2 2 5" xfId="15056"/>
    <cellStyle name="메모 5 3 2 3" xfId="5962"/>
    <cellStyle name="메모 5 3 2 4" xfId="8389"/>
    <cellStyle name="메모 5 3 2 5" xfId="8694"/>
    <cellStyle name="메모 5 3 2 6" xfId="11788"/>
    <cellStyle name="메모 5 3 2 7" xfId="11208"/>
    <cellStyle name="메모 5 3 2 8" xfId="15055"/>
    <cellStyle name="메모 5 3 3" xfId="2590"/>
    <cellStyle name="메모 5 3 3 2" xfId="6315"/>
    <cellStyle name="메모 5 3 3 3" xfId="8787"/>
    <cellStyle name="메모 5 3 3 4" xfId="11790"/>
    <cellStyle name="메모 5 3 3 5" xfId="15057"/>
    <cellStyle name="메모 5 3 4" xfId="5517"/>
    <cellStyle name="메모 5 3 5" xfId="7928"/>
    <cellStyle name="메모 5 3 6" xfId="7579"/>
    <cellStyle name="메모 5 3 7" xfId="11787"/>
    <cellStyle name="메모 5 3 8" xfId="11209"/>
    <cellStyle name="메모 5 3 9" xfId="15054"/>
    <cellStyle name="메모 5 30" xfId="1670"/>
    <cellStyle name="메모 5 30 2" xfId="2153"/>
    <cellStyle name="메모 5 30 2 2" xfId="5963"/>
    <cellStyle name="메모 5 30 2 3" xfId="8390"/>
    <cellStyle name="메모 5 30 2 4" xfId="9983"/>
    <cellStyle name="메모 5 30 2 5" xfId="11792"/>
    <cellStyle name="메모 5 30 2 6" xfId="11206"/>
    <cellStyle name="메모 5 30 2 7" xfId="15059"/>
    <cellStyle name="메모 5 30 3" xfId="5518"/>
    <cellStyle name="메모 5 30 4" xfId="7929"/>
    <cellStyle name="메모 5 30 5" xfId="7578"/>
    <cellStyle name="메모 5 30 6" xfId="11791"/>
    <cellStyle name="메모 5 30 7" xfId="11207"/>
    <cellStyle name="메모 5 30 8" xfId="15058"/>
    <cellStyle name="메모 5 31" xfId="1671"/>
    <cellStyle name="메모 5 31 2" xfId="2154"/>
    <cellStyle name="메모 5 31 2 2" xfId="5964"/>
    <cellStyle name="메모 5 31 2 3" xfId="8391"/>
    <cellStyle name="메모 5 31 2 4" xfId="7641"/>
    <cellStyle name="메모 5 31 2 5" xfId="11794"/>
    <cellStyle name="메모 5 31 2 6" xfId="11205"/>
    <cellStyle name="메모 5 31 2 7" xfId="15061"/>
    <cellStyle name="메모 5 31 3" xfId="5519"/>
    <cellStyle name="메모 5 31 4" xfId="7930"/>
    <cellStyle name="메모 5 31 5" xfId="7577"/>
    <cellStyle name="메모 5 31 6" xfId="11793"/>
    <cellStyle name="메모 5 31 7" xfId="13497"/>
    <cellStyle name="메모 5 31 8" xfId="15060"/>
    <cellStyle name="메모 5 32" xfId="1672"/>
    <cellStyle name="메모 5 32 2" xfId="2155"/>
    <cellStyle name="메모 5 32 2 2" xfId="5965"/>
    <cellStyle name="메모 5 32 2 3" xfId="8392"/>
    <cellStyle name="메모 5 32 2 4" xfId="9908"/>
    <cellStyle name="메모 5 32 2 5" xfId="11796"/>
    <cellStyle name="메모 5 32 2 6" xfId="11203"/>
    <cellStyle name="메모 5 32 2 7" xfId="15063"/>
    <cellStyle name="메모 5 32 3" xfId="5520"/>
    <cellStyle name="메모 5 32 4" xfId="7931"/>
    <cellStyle name="메모 5 32 5" xfId="7576"/>
    <cellStyle name="메모 5 32 6" xfId="11795"/>
    <cellStyle name="메모 5 32 7" xfId="11204"/>
    <cellStyle name="메모 5 32 8" xfId="15062"/>
    <cellStyle name="메모 5 33" xfId="1673"/>
    <cellStyle name="메모 5 33 2" xfId="2156"/>
    <cellStyle name="메모 5 33 2 2" xfId="5966"/>
    <cellStyle name="메모 5 33 2 3" xfId="8393"/>
    <cellStyle name="메모 5 33 2 4" xfId="9985"/>
    <cellStyle name="메모 5 33 2 5" xfId="11798"/>
    <cellStyle name="메모 5 33 2 6" xfId="11201"/>
    <cellStyle name="메모 5 33 2 7" xfId="15065"/>
    <cellStyle name="메모 5 33 3" xfId="5521"/>
    <cellStyle name="메모 5 33 4" xfId="7932"/>
    <cellStyle name="메모 5 33 5" xfId="9360"/>
    <cellStyle name="메모 5 33 6" xfId="11797"/>
    <cellStyle name="메모 5 33 7" xfId="11202"/>
    <cellStyle name="메모 5 33 8" xfId="15064"/>
    <cellStyle name="메모 5 34" xfId="1674"/>
    <cellStyle name="메모 5 34 2" xfId="2157"/>
    <cellStyle name="메모 5 34 2 2" xfId="5967"/>
    <cellStyle name="메모 5 34 2 3" xfId="8394"/>
    <cellStyle name="메모 5 34 2 4" xfId="9389"/>
    <cellStyle name="메모 5 34 2 5" xfId="11800"/>
    <cellStyle name="메모 5 34 2 6" xfId="11199"/>
    <cellStyle name="메모 5 34 2 7" xfId="15067"/>
    <cellStyle name="메모 5 34 3" xfId="5522"/>
    <cellStyle name="메모 5 34 4" xfId="7933"/>
    <cellStyle name="메모 5 34 5" xfId="9802"/>
    <cellStyle name="메모 5 34 6" xfId="11799"/>
    <cellStyle name="메모 5 34 7" xfId="11200"/>
    <cellStyle name="메모 5 34 8" xfId="15066"/>
    <cellStyle name="메모 5 35" xfId="1675"/>
    <cellStyle name="메모 5 35 2" xfId="2158"/>
    <cellStyle name="메모 5 35 2 2" xfId="5968"/>
    <cellStyle name="메모 5 35 2 3" xfId="8395"/>
    <cellStyle name="메모 5 35 2 4" xfId="7430"/>
    <cellStyle name="메모 5 35 2 5" xfId="11802"/>
    <cellStyle name="메모 5 35 2 6" xfId="11198"/>
    <cellStyle name="메모 5 35 2 7" xfId="15069"/>
    <cellStyle name="메모 5 35 3" xfId="5523"/>
    <cellStyle name="메모 5 35 4" xfId="7934"/>
    <cellStyle name="메모 5 35 5" xfId="8935"/>
    <cellStyle name="메모 5 35 6" xfId="11801"/>
    <cellStyle name="메모 5 35 7" xfId="13496"/>
    <cellStyle name="메모 5 35 8" xfId="15068"/>
    <cellStyle name="메모 5 36" xfId="2518"/>
    <cellStyle name="메모 5 36 2" xfId="6248"/>
    <cellStyle name="메모 5 36 3" xfId="8719"/>
    <cellStyle name="메모 5 36 4" xfId="11803"/>
    <cellStyle name="메모 5 36 5" xfId="15070"/>
    <cellStyle name="메모 5 37" xfId="4161"/>
    <cellStyle name="메모 5 38" xfId="5305"/>
    <cellStyle name="메모 5 39" xfId="7685"/>
    <cellStyle name="메모 5 4" xfId="1676"/>
    <cellStyle name="메모 5 4 2" xfId="2159"/>
    <cellStyle name="메모 5 4 2 2" xfId="2943"/>
    <cellStyle name="메모 5 4 2 2 2" xfId="6635"/>
    <cellStyle name="메모 5 4 2 2 3" xfId="9131"/>
    <cellStyle name="메모 5 4 2 2 4" xfId="11806"/>
    <cellStyle name="메모 5 4 2 2 5" xfId="15073"/>
    <cellStyle name="메모 5 4 2 3" xfId="5969"/>
    <cellStyle name="메모 5 4 2 4" xfId="8396"/>
    <cellStyle name="메모 5 4 2 5" xfId="9907"/>
    <cellStyle name="메모 5 4 2 6" xfId="11805"/>
    <cellStyle name="메모 5 4 2 7" xfId="11196"/>
    <cellStyle name="메모 5 4 2 8" xfId="15072"/>
    <cellStyle name="메모 5 4 3" xfId="2687"/>
    <cellStyle name="메모 5 4 3 2" xfId="6381"/>
    <cellStyle name="메모 5 4 3 3" xfId="8882"/>
    <cellStyle name="메모 5 4 3 4" xfId="11807"/>
    <cellStyle name="메모 5 4 3 5" xfId="15074"/>
    <cellStyle name="메모 5 4 4" xfId="5524"/>
    <cellStyle name="메모 5 4 5" xfId="7935"/>
    <cellStyle name="메모 5 4 6" xfId="8714"/>
    <cellStyle name="메모 5 4 7" xfId="11804"/>
    <cellStyle name="메모 5 4 8" xfId="11197"/>
    <cellStyle name="메모 5 4 9" xfId="15071"/>
    <cellStyle name="메모 5 40" xfId="9962"/>
    <cellStyle name="메모 5 41" xfId="11740"/>
    <cellStyle name="메모 5 42" xfId="11509"/>
    <cellStyle name="메모 5 43" xfId="15007"/>
    <cellStyle name="메모 5 5" xfId="1677"/>
    <cellStyle name="메모 5 5 2" xfId="2160"/>
    <cellStyle name="메모 5 5 2 2" xfId="5970"/>
    <cellStyle name="메모 5 5 2 3" xfId="8397"/>
    <cellStyle name="메모 5 5 2 4" xfId="9984"/>
    <cellStyle name="메모 5 5 2 5" xfId="11809"/>
    <cellStyle name="메모 5 5 2 6" xfId="11194"/>
    <cellStyle name="메모 5 5 2 7" xfId="15076"/>
    <cellStyle name="메모 5 5 3" xfId="2748"/>
    <cellStyle name="메모 5 5 3 2" xfId="6440"/>
    <cellStyle name="메모 5 5 3 3" xfId="8941"/>
    <cellStyle name="메모 5 5 3 4" xfId="11810"/>
    <cellStyle name="메모 5 5 3 5" xfId="15077"/>
    <cellStyle name="메모 5 5 4" xfId="5525"/>
    <cellStyle name="메모 5 5 5" xfId="7936"/>
    <cellStyle name="메모 5 5 6" xfId="7575"/>
    <cellStyle name="메모 5 5 7" xfId="11808"/>
    <cellStyle name="메모 5 5 8" xfId="11195"/>
    <cellStyle name="메모 5 5 9" xfId="15075"/>
    <cellStyle name="메모 5 6" xfId="1678"/>
    <cellStyle name="메모 5 6 2" xfId="2161"/>
    <cellStyle name="메모 5 6 2 2" xfId="5971"/>
    <cellStyle name="메모 5 6 2 3" xfId="8398"/>
    <cellStyle name="메모 5 6 2 4" xfId="9390"/>
    <cellStyle name="메모 5 6 2 5" xfId="11812"/>
    <cellStyle name="메모 5 6 2 6" xfId="11192"/>
    <cellStyle name="메모 5 6 2 7" xfId="15079"/>
    <cellStyle name="메모 5 6 3" xfId="5526"/>
    <cellStyle name="메모 5 6 4" xfId="7937"/>
    <cellStyle name="메모 5 6 5" xfId="7574"/>
    <cellStyle name="메모 5 6 6" xfId="11811"/>
    <cellStyle name="메모 5 6 7" xfId="11193"/>
    <cellStyle name="메모 5 6 8" xfId="15078"/>
    <cellStyle name="메모 5 7" xfId="1679"/>
    <cellStyle name="메모 5 7 2" xfId="2162"/>
    <cellStyle name="메모 5 7 2 2" xfId="5972"/>
    <cellStyle name="메모 5 7 2 3" xfId="8399"/>
    <cellStyle name="메모 5 7 2 4" xfId="7429"/>
    <cellStyle name="메모 5 7 2 5" xfId="11814"/>
    <cellStyle name="메모 5 7 2 6" xfId="11190"/>
    <cellStyle name="메모 5 7 2 7" xfId="15081"/>
    <cellStyle name="메모 5 7 3" xfId="5527"/>
    <cellStyle name="메모 5 7 4" xfId="7938"/>
    <cellStyle name="메모 5 7 5" xfId="7573"/>
    <cellStyle name="메모 5 7 6" xfId="11813"/>
    <cellStyle name="메모 5 7 7" xfId="11191"/>
    <cellStyle name="메모 5 7 8" xfId="15080"/>
    <cellStyle name="메모 5 8" xfId="1680"/>
    <cellStyle name="메모 5 8 2" xfId="2163"/>
    <cellStyle name="메모 5 8 2 2" xfId="5973"/>
    <cellStyle name="메모 5 8 2 3" xfId="8400"/>
    <cellStyle name="메모 5 8 2 4" xfId="7428"/>
    <cellStyle name="메모 5 8 2 5" xfId="11816"/>
    <cellStyle name="메모 5 8 2 6" xfId="11188"/>
    <cellStyle name="메모 5 8 2 7" xfId="15083"/>
    <cellStyle name="메모 5 8 3" xfId="5528"/>
    <cellStyle name="메모 5 8 4" xfId="7939"/>
    <cellStyle name="메모 5 8 5" xfId="7572"/>
    <cellStyle name="메모 5 8 6" xfId="11815"/>
    <cellStyle name="메모 5 8 7" xfId="11189"/>
    <cellStyle name="메모 5 8 8" xfId="15082"/>
    <cellStyle name="메모 5 9" xfId="1681"/>
    <cellStyle name="메모 5 9 2" xfId="2164"/>
    <cellStyle name="메모 5 9 2 2" xfId="5974"/>
    <cellStyle name="메모 5 9 2 3" xfId="8401"/>
    <cellStyle name="메모 5 9 2 4" xfId="7289"/>
    <cellStyle name="메모 5 9 2 5" xfId="11818"/>
    <cellStyle name="메모 5 9 2 6" xfId="13495"/>
    <cellStyle name="메모 5 9 2 7" xfId="15085"/>
    <cellStyle name="메모 5 9 3" xfId="5529"/>
    <cellStyle name="메모 5 9 4" xfId="7940"/>
    <cellStyle name="메모 5 9 5" xfId="7571"/>
    <cellStyle name="메모 5 9 6" xfId="11817"/>
    <cellStyle name="메모 5 9 7" xfId="11187"/>
    <cellStyle name="메모 5 9 8" xfId="15084"/>
    <cellStyle name="메모 6" xfId="1462"/>
    <cellStyle name="메모 6 10" xfId="1682"/>
    <cellStyle name="메모 6 10 2" xfId="2165"/>
    <cellStyle name="메모 6 10 2 2" xfId="5975"/>
    <cellStyle name="메모 6 10 2 3" xfId="8402"/>
    <cellStyle name="메모 6 10 2 4" xfId="9807"/>
    <cellStyle name="메모 6 10 2 5" xfId="11821"/>
    <cellStyle name="메모 6 10 2 6" xfId="11184"/>
    <cellStyle name="메모 6 10 2 7" xfId="15088"/>
    <cellStyle name="메모 6 10 3" xfId="5530"/>
    <cellStyle name="메모 6 10 4" xfId="7941"/>
    <cellStyle name="메모 6 10 5" xfId="7570"/>
    <cellStyle name="메모 6 10 6" xfId="11820"/>
    <cellStyle name="메모 6 10 7" xfId="11185"/>
    <cellStyle name="메모 6 10 8" xfId="15087"/>
    <cellStyle name="메모 6 11" xfId="1683"/>
    <cellStyle name="메모 6 11 2" xfId="2166"/>
    <cellStyle name="메모 6 11 2 2" xfId="5976"/>
    <cellStyle name="메모 6 11 2 3" xfId="8403"/>
    <cellStyle name="메모 6 11 2 4" xfId="9486"/>
    <cellStyle name="메모 6 11 2 5" xfId="11823"/>
    <cellStyle name="메모 6 11 2 6" xfId="11182"/>
    <cellStyle name="메모 6 11 2 7" xfId="15090"/>
    <cellStyle name="메모 6 11 3" xfId="5531"/>
    <cellStyle name="메모 6 11 4" xfId="7942"/>
    <cellStyle name="메모 6 11 5" xfId="7569"/>
    <cellStyle name="메모 6 11 6" xfId="11822"/>
    <cellStyle name="메모 6 11 7" xfId="11183"/>
    <cellStyle name="메모 6 11 8" xfId="15089"/>
    <cellStyle name="메모 6 12" xfId="1684"/>
    <cellStyle name="메모 6 12 2" xfId="2167"/>
    <cellStyle name="메모 6 12 2 2" xfId="5977"/>
    <cellStyle name="메모 6 12 2 3" xfId="8404"/>
    <cellStyle name="메모 6 12 2 4" xfId="7705"/>
    <cellStyle name="메모 6 12 2 5" xfId="11825"/>
    <cellStyle name="메모 6 12 2 6" xfId="11181"/>
    <cellStyle name="메모 6 12 2 7" xfId="15092"/>
    <cellStyle name="메모 6 12 3" xfId="5532"/>
    <cellStyle name="메모 6 12 4" xfId="7943"/>
    <cellStyle name="메모 6 12 5" xfId="9434"/>
    <cellStyle name="메모 6 12 6" xfId="11824"/>
    <cellStyle name="메모 6 12 7" xfId="13494"/>
    <cellStyle name="메모 6 12 8" xfId="15091"/>
    <cellStyle name="메모 6 13" xfId="1685"/>
    <cellStyle name="메모 6 13 2" xfId="2168"/>
    <cellStyle name="메모 6 13 2 2" xfId="5978"/>
    <cellStyle name="메모 6 13 2 3" xfId="8405"/>
    <cellStyle name="메모 6 13 2 4" xfId="9173"/>
    <cellStyle name="메모 6 13 2 5" xfId="11827"/>
    <cellStyle name="메모 6 13 2 6" xfId="13493"/>
    <cellStyle name="메모 6 13 2 7" xfId="15094"/>
    <cellStyle name="메모 6 13 3" xfId="5533"/>
    <cellStyle name="메모 6 13 4" xfId="7944"/>
    <cellStyle name="메모 6 13 5" xfId="7568"/>
    <cellStyle name="메모 6 13 6" xfId="11826"/>
    <cellStyle name="메모 6 13 7" xfId="11180"/>
    <cellStyle name="메모 6 13 8" xfId="15093"/>
    <cellStyle name="메모 6 14" xfId="1686"/>
    <cellStyle name="메모 6 14 2" xfId="2169"/>
    <cellStyle name="메모 6 14 2 2" xfId="5979"/>
    <cellStyle name="메모 6 14 2 3" xfId="8406"/>
    <cellStyle name="메모 6 14 2 4" xfId="7679"/>
    <cellStyle name="메모 6 14 2 5" xfId="11829"/>
    <cellStyle name="메모 6 14 2 6" xfId="11178"/>
    <cellStyle name="메모 6 14 2 7" xfId="15096"/>
    <cellStyle name="메모 6 14 3" xfId="5534"/>
    <cellStyle name="메모 6 14 4" xfId="7945"/>
    <cellStyle name="메모 6 14 5" xfId="7567"/>
    <cellStyle name="메모 6 14 6" xfId="11828"/>
    <cellStyle name="메모 6 14 7" xfId="11179"/>
    <cellStyle name="메모 6 14 8" xfId="15095"/>
    <cellStyle name="메모 6 15" xfId="1687"/>
    <cellStyle name="메모 6 15 2" xfId="2170"/>
    <cellStyle name="메모 6 15 2 2" xfId="5980"/>
    <cellStyle name="메모 6 15 2 3" xfId="8407"/>
    <cellStyle name="메모 6 15 2 4" xfId="9905"/>
    <cellStyle name="메모 6 15 2 5" xfId="11831"/>
    <cellStyle name="메모 6 15 2 6" xfId="11176"/>
    <cellStyle name="메모 6 15 2 7" xfId="15098"/>
    <cellStyle name="메모 6 15 3" xfId="5535"/>
    <cellStyle name="메모 6 15 4" xfId="7946"/>
    <cellStyle name="메모 6 15 5" xfId="8704"/>
    <cellStyle name="메모 6 15 6" xfId="11830"/>
    <cellStyle name="메모 6 15 7" xfId="11177"/>
    <cellStyle name="메모 6 15 8" xfId="15097"/>
    <cellStyle name="메모 6 16" xfId="1688"/>
    <cellStyle name="메모 6 16 2" xfId="2171"/>
    <cellStyle name="메모 6 16 2 2" xfId="5981"/>
    <cellStyle name="메모 6 16 2 3" xfId="8408"/>
    <cellStyle name="메모 6 16 2 4" xfId="10037"/>
    <cellStyle name="메모 6 16 2 5" xfId="11833"/>
    <cellStyle name="메모 6 16 2 6" xfId="11174"/>
    <cellStyle name="메모 6 16 2 7" xfId="15100"/>
    <cellStyle name="메모 6 16 3" xfId="5536"/>
    <cellStyle name="메모 6 16 4" xfId="7947"/>
    <cellStyle name="메모 6 16 5" xfId="9830"/>
    <cellStyle name="메모 6 16 6" xfId="11832"/>
    <cellStyle name="메모 6 16 7" xfId="11175"/>
    <cellStyle name="메모 6 16 8" xfId="15099"/>
    <cellStyle name="메모 6 17" xfId="1689"/>
    <cellStyle name="메모 6 17 2" xfId="2172"/>
    <cellStyle name="메모 6 17 2 2" xfId="5982"/>
    <cellStyle name="메모 6 17 2 3" xfId="8409"/>
    <cellStyle name="메모 6 17 2 4" xfId="9388"/>
    <cellStyle name="메모 6 17 2 5" xfId="11835"/>
    <cellStyle name="메모 6 17 2 6" xfId="13492"/>
    <cellStyle name="메모 6 17 2 7" xfId="15102"/>
    <cellStyle name="메모 6 17 3" xfId="5537"/>
    <cellStyle name="메모 6 17 4" xfId="7948"/>
    <cellStyle name="메모 6 17 5" xfId="7650"/>
    <cellStyle name="메모 6 17 6" xfId="11834"/>
    <cellStyle name="메모 6 17 7" xfId="11173"/>
    <cellStyle name="메모 6 17 8" xfId="15101"/>
    <cellStyle name="메모 6 18" xfId="1690"/>
    <cellStyle name="메모 6 18 2" xfId="2173"/>
    <cellStyle name="메모 6 18 2 2" xfId="5983"/>
    <cellStyle name="메모 6 18 2 3" xfId="8410"/>
    <cellStyle name="메모 6 18 2 4" xfId="7427"/>
    <cellStyle name="메모 6 18 2 5" xfId="11837"/>
    <cellStyle name="메모 6 18 2 6" xfId="11171"/>
    <cellStyle name="메모 6 18 2 7" xfId="15104"/>
    <cellStyle name="메모 6 18 3" xfId="5538"/>
    <cellStyle name="메모 6 18 4" xfId="7949"/>
    <cellStyle name="메모 6 18 5" xfId="9433"/>
    <cellStyle name="메모 6 18 6" xfId="11836"/>
    <cellStyle name="메모 6 18 7" xfId="11172"/>
    <cellStyle name="메모 6 18 8" xfId="15103"/>
    <cellStyle name="메모 6 19" xfId="1691"/>
    <cellStyle name="메모 6 19 2" xfId="2174"/>
    <cellStyle name="메모 6 19 2 2" xfId="5984"/>
    <cellStyle name="메모 6 19 2 3" xfId="8411"/>
    <cellStyle name="메모 6 19 2 4" xfId="7426"/>
    <cellStyle name="메모 6 19 2 5" xfId="11839"/>
    <cellStyle name="메모 6 19 2 6" xfId="11169"/>
    <cellStyle name="메모 6 19 2 7" xfId="15106"/>
    <cellStyle name="메모 6 19 3" xfId="5539"/>
    <cellStyle name="메모 6 19 4" xfId="7950"/>
    <cellStyle name="메모 6 19 5" xfId="7566"/>
    <cellStyle name="메모 6 19 6" xfId="11838"/>
    <cellStyle name="메모 6 19 7" xfId="11170"/>
    <cellStyle name="메모 6 19 8" xfId="15105"/>
    <cellStyle name="메모 6 2" xfId="1692"/>
    <cellStyle name="메모 6 2 2" xfId="2175"/>
    <cellStyle name="메모 6 2 2 2" xfId="5985"/>
    <cellStyle name="메모 6 2 2 3" xfId="8412"/>
    <cellStyle name="메모 6 2 2 4" xfId="9902"/>
    <cellStyle name="메모 6 2 2 5" xfId="11841"/>
    <cellStyle name="메모 6 2 2 6" xfId="13491"/>
    <cellStyle name="메모 6 2 2 7" xfId="15108"/>
    <cellStyle name="메모 6 2 3" xfId="3768"/>
    <cellStyle name="메모 6 2 3 2" xfId="6919"/>
    <cellStyle name="메모 6 2 3 3" xfId="9552"/>
    <cellStyle name="메모 6 2 3 4" xfId="10225"/>
    <cellStyle name="메모 6 2 3 5" xfId="11842"/>
    <cellStyle name="메모 6 2 3 6" xfId="11167"/>
    <cellStyle name="메모 6 2 3 7" xfId="15109"/>
    <cellStyle name="메모 6 2 4" xfId="5540"/>
    <cellStyle name="메모 6 2 5" xfId="7951"/>
    <cellStyle name="메모 6 2 6" xfId="9358"/>
    <cellStyle name="메모 6 2 7" xfId="11840"/>
    <cellStyle name="메모 6 2 8" xfId="11168"/>
    <cellStyle name="메모 6 2 9" xfId="15107"/>
    <cellStyle name="메모 6 20" xfId="1693"/>
    <cellStyle name="메모 6 20 2" xfId="2176"/>
    <cellStyle name="메모 6 20 2 2" xfId="5986"/>
    <cellStyle name="메모 6 20 2 3" xfId="8413"/>
    <cellStyle name="메모 6 20 2 4" xfId="8693"/>
    <cellStyle name="메모 6 20 2 5" xfId="11844"/>
    <cellStyle name="메모 6 20 2 6" xfId="13490"/>
    <cellStyle name="메모 6 20 2 7" xfId="15111"/>
    <cellStyle name="메모 6 20 3" xfId="5541"/>
    <cellStyle name="메모 6 20 4" xfId="7952"/>
    <cellStyle name="메모 6 20 5" xfId="7565"/>
    <cellStyle name="메모 6 20 6" xfId="11843"/>
    <cellStyle name="메모 6 20 7" xfId="11166"/>
    <cellStyle name="메모 6 20 8" xfId="15110"/>
    <cellStyle name="메모 6 21" xfId="1694"/>
    <cellStyle name="메모 6 21 2" xfId="2177"/>
    <cellStyle name="메모 6 21 2 2" xfId="5987"/>
    <cellStyle name="메모 6 21 2 3" xfId="8414"/>
    <cellStyle name="메모 6 21 2 4" xfId="9980"/>
    <cellStyle name="메모 6 21 2 5" xfId="11846"/>
    <cellStyle name="메모 6 21 2 6" xfId="11164"/>
    <cellStyle name="메모 6 21 2 7" xfId="15113"/>
    <cellStyle name="메모 6 21 3" xfId="5542"/>
    <cellStyle name="메모 6 21 4" xfId="7953"/>
    <cellStyle name="메모 6 21 5" xfId="9890"/>
    <cellStyle name="메모 6 21 6" xfId="11845"/>
    <cellStyle name="메모 6 21 7" xfId="11165"/>
    <cellStyle name="메모 6 21 8" xfId="15112"/>
    <cellStyle name="메모 6 22" xfId="1695"/>
    <cellStyle name="메모 6 22 2" xfId="2178"/>
    <cellStyle name="메모 6 22 2 2" xfId="5988"/>
    <cellStyle name="메모 6 22 2 3" xfId="8415"/>
    <cellStyle name="메모 6 22 2 4" xfId="7640"/>
    <cellStyle name="메모 6 22 2 5" xfId="11848"/>
    <cellStyle name="메모 6 22 2 6" xfId="11162"/>
    <cellStyle name="메모 6 22 2 7" xfId="15115"/>
    <cellStyle name="메모 6 22 3" xfId="5543"/>
    <cellStyle name="메모 6 22 4" xfId="7954"/>
    <cellStyle name="메모 6 22 5" xfId="7672"/>
    <cellStyle name="메모 6 22 6" xfId="11847"/>
    <cellStyle name="메모 6 22 7" xfId="11163"/>
    <cellStyle name="메모 6 22 8" xfId="15114"/>
    <cellStyle name="메모 6 23" xfId="1696"/>
    <cellStyle name="메모 6 23 2" xfId="2179"/>
    <cellStyle name="메모 6 23 2 2" xfId="5989"/>
    <cellStyle name="메모 6 23 2 3" xfId="8416"/>
    <cellStyle name="메모 6 23 2 4" xfId="9904"/>
    <cellStyle name="메모 6 23 2 5" xfId="11850"/>
    <cellStyle name="메모 6 23 2 6" xfId="11160"/>
    <cellStyle name="메모 6 23 2 7" xfId="15117"/>
    <cellStyle name="메모 6 23 3" xfId="5544"/>
    <cellStyle name="메모 6 23 4" xfId="7955"/>
    <cellStyle name="메모 6 23 5" xfId="7564"/>
    <cellStyle name="메모 6 23 6" xfId="11849"/>
    <cellStyle name="메모 6 23 7" xfId="11161"/>
    <cellStyle name="메모 6 23 8" xfId="15116"/>
    <cellStyle name="메모 6 24" xfId="1697"/>
    <cellStyle name="메모 6 24 2" xfId="2180"/>
    <cellStyle name="메모 6 24 2 2" xfId="5990"/>
    <cellStyle name="메모 6 24 2 3" xfId="8417"/>
    <cellStyle name="메모 6 24 2 4" xfId="9982"/>
    <cellStyle name="메모 6 24 2 5" xfId="11852"/>
    <cellStyle name="메모 6 24 2 6" xfId="13489"/>
    <cellStyle name="메모 6 24 2 7" xfId="15119"/>
    <cellStyle name="메모 6 24 3" xfId="5545"/>
    <cellStyle name="메모 6 24 4" xfId="7956"/>
    <cellStyle name="메모 6 24 5" xfId="7563"/>
    <cellStyle name="메모 6 24 6" xfId="11851"/>
    <cellStyle name="메모 6 24 7" xfId="11159"/>
    <cellStyle name="메모 6 24 8" xfId="15118"/>
    <cellStyle name="메모 6 25" xfId="1698"/>
    <cellStyle name="메모 6 25 2" xfId="2181"/>
    <cellStyle name="메모 6 25 2 2" xfId="5991"/>
    <cellStyle name="메모 6 25 2 3" xfId="8418"/>
    <cellStyle name="메모 6 25 2 4" xfId="9386"/>
    <cellStyle name="메모 6 25 2 5" xfId="11854"/>
    <cellStyle name="메모 6 25 2 6" xfId="11157"/>
    <cellStyle name="메모 6 25 2 7" xfId="15121"/>
    <cellStyle name="메모 6 25 3" xfId="5546"/>
    <cellStyle name="메모 6 25 4" xfId="7957"/>
    <cellStyle name="메모 6 25 5" xfId="7562"/>
    <cellStyle name="메모 6 25 6" xfId="11853"/>
    <cellStyle name="메모 6 25 7" xfId="11158"/>
    <cellStyle name="메모 6 25 8" xfId="15120"/>
    <cellStyle name="메모 6 26" xfId="1699"/>
    <cellStyle name="메모 6 26 2" xfId="2182"/>
    <cellStyle name="메모 6 26 2 2" xfId="5992"/>
    <cellStyle name="메모 6 26 2 3" xfId="8419"/>
    <cellStyle name="메모 6 26 2 4" xfId="7425"/>
    <cellStyle name="메모 6 26 2 5" xfId="11856"/>
    <cellStyle name="메모 6 26 2 6" xfId="11155"/>
    <cellStyle name="메모 6 26 2 7" xfId="15123"/>
    <cellStyle name="메모 6 26 3" xfId="5547"/>
    <cellStyle name="메모 6 26 4" xfId="7958"/>
    <cellStyle name="메모 6 26 5" xfId="7561"/>
    <cellStyle name="메모 6 26 6" xfId="11855"/>
    <cellStyle name="메모 6 26 7" xfId="11156"/>
    <cellStyle name="메모 6 26 8" xfId="15122"/>
    <cellStyle name="메모 6 27" xfId="1700"/>
    <cellStyle name="메모 6 27 2" xfId="2183"/>
    <cellStyle name="메모 6 27 2 2" xfId="5993"/>
    <cellStyle name="메모 6 27 2 3" xfId="8420"/>
    <cellStyle name="메모 6 27 2 4" xfId="9903"/>
    <cellStyle name="메모 6 27 2 5" xfId="11858"/>
    <cellStyle name="메모 6 27 2 6" xfId="13488"/>
    <cellStyle name="메모 6 27 2 7" xfId="15125"/>
    <cellStyle name="메모 6 27 3" xfId="5548"/>
    <cellStyle name="메모 6 27 4" xfId="7959"/>
    <cellStyle name="메모 6 27 5" xfId="7560"/>
    <cellStyle name="메모 6 27 6" xfId="11857"/>
    <cellStyle name="메모 6 27 7" xfId="11154"/>
    <cellStyle name="메모 6 27 8" xfId="15124"/>
    <cellStyle name="메모 6 28" xfId="1701"/>
    <cellStyle name="메모 6 28 2" xfId="2184"/>
    <cellStyle name="메모 6 28 2 2" xfId="5994"/>
    <cellStyle name="메모 6 28 2 3" xfId="8421"/>
    <cellStyle name="메모 6 28 2 4" xfId="9981"/>
    <cellStyle name="메모 6 28 2 5" xfId="11860"/>
    <cellStyle name="메모 6 28 2 6" xfId="11152"/>
    <cellStyle name="메모 6 28 2 7" xfId="15127"/>
    <cellStyle name="메모 6 28 3" xfId="5549"/>
    <cellStyle name="메모 6 28 4" xfId="7960"/>
    <cellStyle name="메모 6 28 5" xfId="7559"/>
    <cellStyle name="메모 6 28 6" xfId="11859"/>
    <cellStyle name="메모 6 28 7" xfId="11153"/>
    <cellStyle name="메모 6 28 8" xfId="15126"/>
    <cellStyle name="메모 6 29" xfId="1702"/>
    <cellStyle name="메모 6 29 2" xfId="2185"/>
    <cellStyle name="메모 6 29 2 2" xfId="5995"/>
    <cellStyle name="메모 6 29 2 3" xfId="8422"/>
    <cellStyle name="메모 6 29 2 4" xfId="9387"/>
    <cellStyle name="메모 6 29 2 5" xfId="11862"/>
    <cellStyle name="메모 6 29 2 6" xfId="11151"/>
    <cellStyle name="메모 6 29 2 7" xfId="15129"/>
    <cellStyle name="메모 6 29 3" xfId="5550"/>
    <cellStyle name="메모 6 29 4" xfId="7961"/>
    <cellStyle name="메모 6 29 5" xfId="7558"/>
    <cellStyle name="메모 6 29 6" xfId="11861"/>
    <cellStyle name="메모 6 29 7" xfId="13487"/>
    <cellStyle name="메모 6 29 8" xfId="15128"/>
    <cellStyle name="메모 6 3" xfId="1703"/>
    <cellStyle name="메모 6 3 2" xfId="2186"/>
    <cellStyle name="메모 6 3 2 2" xfId="5996"/>
    <cellStyle name="메모 6 3 2 3" xfId="8423"/>
    <cellStyle name="메모 6 3 2 4" xfId="7424"/>
    <cellStyle name="메모 6 3 2 5" xfId="11864"/>
    <cellStyle name="메모 6 3 2 6" xfId="11149"/>
    <cellStyle name="메모 6 3 2 7" xfId="15131"/>
    <cellStyle name="메모 6 3 3" xfId="5551"/>
    <cellStyle name="메모 6 3 4" xfId="7962"/>
    <cellStyle name="메모 6 3 5" xfId="7557"/>
    <cellStyle name="메모 6 3 6" xfId="11863"/>
    <cellStyle name="메모 6 3 7" xfId="11150"/>
    <cellStyle name="메모 6 3 8" xfId="15130"/>
    <cellStyle name="메모 6 30" xfId="1704"/>
    <cellStyle name="메모 6 30 2" xfId="2187"/>
    <cellStyle name="메모 6 30 2 2" xfId="5997"/>
    <cellStyle name="메모 6 30 2 3" xfId="8424"/>
    <cellStyle name="메모 6 30 2 4" xfId="7423"/>
    <cellStyle name="메모 6 30 2 5" xfId="11866"/>
    <cellStyle name="메모 6 30 2 6" xfId="11147"/>
    <cellStyle name="메모 6 30 2 7" xfId="15133"/>
    <cellStyle name="메모 6 30 3" xfId="5552"/>
    <cellStyle name="메모 6 30 4" xfId="7963"/>
    <cellStyle name="메모 6 30 5" xfId="7556"/>
    <cellStyle name="메모 6 30 6" xfId="11865"/>
    <cellStyle name="메모 6 30 7" xfId="11148"/>
    <cellStyle name="메모 6 30 8" xfId="15132"/>
    <cellStyle name="메모 6 31" xfId="1705"/>
    <cellStyle name="메모 6 31 2" xfId="2188"/>
    <cellStyle name="메모 6 31 2 2" xfId="5998"/>
    <cellStyle name="메모 6 31 2 3" xfId="8425"/>
    <cellStyle name="메모 6 31 2 4" xfId="7286"/>
    <cellStyle name="메모 6 31 2 5" xfId="11868"/>
    <cellStyle name="메모 6 31 2 6" xfId="11145"/>
    <cellStyle name="메모 6 31 2 7" xfId="15135"/>
    <cellStyle name="메모 6 31 3" xfId="5553"/>
    <cellStyle name="메모 6 31 4" xfId="7964"/>
    <cellStyle name="메모 6 31 5" xfId="7555"/>
    <cellStyle name="메모 6 31 6" xfId="11867"/>
    <cellStyle name="메모 6 31 7" xfId="11146"/>
    <cellStyle name="메모 6 31 8" xfId="15134"/>
    <cellStyle name="메모 6 32" xfId="1706"/>
    <cellStyle name="메모 6 32 2" xfId="2189"/>
    <cellStyle name="메모 6 32 2 2" xfId="5999"/>
    <cellStyle name="메모 6 32 2 3" xfId="8426"/>
    <cellStyle name="메모 6 32 2 4" xfId="9806"/>
    <cellStyle name="메모 6 32 2 5" xfId="11870"/>
    <cellStyle name="메모 6 32 2 6" xfId="11143"/>
    <cellStyle name="메모 6 32 2 7" xfId="15137"/>
    <cellStyle name="메모 6 32 3" xfId="5554"/>
    <cellStyle name="메모 6 32 4" xfId="7965"/>
    <cellStyle name="메모 6 32 5" xfId="7554"/>
    <cellStyle name="메모 6 32 6" xfId="11869"/>
    <cellStyle name="메모 6 32 7" xfId="11144"/>
    <cellStyle name="메모 6 32 8" xfId="15136"/>
    <cellStyle name="메모 6 33" xfId="1945"/>
    <cellStyle name="메모 6 33 2" xfId="5785"/>
    <cellStyle name="메모 6 33 3" xfId="8199"/>
    <cellStyle name="메모 6 33 4" xfId="7461"/>
    <cellStyle name="메모 6 33 5" xfId="11871"/>
    <cellStyle name="메모 6 33 6" xfId="11142"/>
    <cellStyle name="메모 6 33 7" xfId="15138"/>
    <cellStyle name="메모 6 34" xfId="3329"/>
    <cellStyle name="메모 6 34 2" xfId="6840"/>
    <cellStyle name="메모 6 34 3" xfId="9350"/>
    <cellStyle name="메모 6 34 4" xfId="10149"/>
    <cellStyle name="메모 6 34 5" xfId="11872"/>
    <cellStyle name="메모 6 34 6" xfId="11141"/>
    <cellStyle name="메모 6 34 7" xfId="15139"/>
    <cellStyle name="메모 6 35" xfId="5340"/>
    <cellStyle name="메모 6 36" xfId="7737"/>
    <cellStyle name="메모 6 37" xfId="7653"/>
    <cellStyle name="메모 6 38" xfId="11819"/>
    <cellStyle name="메모 6 39" xfId="11186"/>
    <cellStyle name="메모 6 4" xfId="1707"/>
    <cellStyle name="메모 6 4 2" xfId="2190"/>
    <cellStyle name="메모 6 4 2 2" xfId="6000"/>
    <cellStyle name="메모 6 4 2 3" xfId="8427"/>
    <cellStyle name="메모 6 4 2 4" xfId="9468"/>
    <cellStyle name="메모 6 4 2 5" xfId="11874"/>
    <cellStyle name="메모 6 4 2 6" xfId="11139"/>
    <cellStyle name="메모 6 4 2 7" xfId="15141"/>
    <cellStyle name="메모 6 4 3" xfId="5555"/>
    <cellStyle name="메모 6 4 4" xfId="7966"/>
    <cellStyle name="메모 6 4 5" xfId="7553"/>
    <cellStyle name="메모 6 4 6" xfId="11873"/>
    <cellStyle name="메모 6 4 7" xfId="11140"/>
    <cellStyle name="메모 6 4 8" xfId="15140"/>
    <cellStyle name="메모 6 40" xfId="15086"/>
    <cellStyle name="메모 6 5" xfId="1708"/>
    <cellStyle name="메모 6 5 2" xfId="2191"/>
    <cellStyle name="메모 6 5 2 2" xfId="6001"/>
    <cellStyle name="메모 6 5 2 3" xfId="8428"/>
    <cellStyle name="메모 6 5 2 4" xfId="7702"/>
    <cellStyle name="메모 6 5 2 5" xfId="11876"/>
    <cellStyle name="메모 6 5 2 6" xfId="11137"/>
    <cellStyle name="메모 6 5 2 7" xfId="15143"/>
    <cellStyle name="메모 6 5 3" xfId="5556"/>
    <cellStyle name="메모 6 5 4" xfId="7967"/>
    <cellStyle name="메모 6 5 5" xfId="7552"/>
    <cellStyle name="메모 6 5 6" xfId="11875"/>
    <cellStyle name="메모 6 5 7" xfId="11138"/>
    <cellStyle name="메모 6 5 8" xfId="15142"/>
    <cellStyle name="메모 6 6" xfId="1709"/>
    <cellStyle name="메모 6 6 2" xfId="2192"/>
    <cellStyle name="메모 6 6 2 2" xfId="6002"/>
    <cellStyle name="메모 6 6 2 3" xfId="8429"/>
    <cellStyle name="메모 6 6 2 4" xfId="9157"/>
    <cellStyle name="메모 6 6 2 5" xfId="11878"/>
    <cellStyle name="메모 6 6 2 6" xfId="11135"/>
    <cellStyle name="메모 6 6 2 7" xfId="15145"/>
    <cellStyle name="메모 6 6 3" xfId="5557"/>
    <cellStyle name="메모 6 6 4" xfId="7968"/>
    <cellStyle name="메모 6 6 5" xfId="7551"/>
    <cellStyle name="메모 6 6 6" xfId="11877"/>
    <cellStyle name="메모 6 6 7" xfId="11136"/>
    <cellStyle name="메모 6 6 8" xfId="15144"/>
    <cellStyle name="메모 6 7" xfId="1710"/>
    <cellStyle name="메모 6 7 2" xfId="2193"/>
    <cellStyle name="메모 6 7 2 2" xfId="6003"/>
    <cellStyle name="메모 6 7 2 3" xfId="8430"/>
    <cellStyle name="메모 6 7 2 4" xfId="7678"/>
    <cellStyle name="메모 6 7 2 5" xfId="11880"/>
    <cellStyle name="메모 6 7 2 6" xfId="11132"/>
    <cellStyle name="메모 6 7 2 7" xfId="15147"/>
    <cellStyle name="메모 6 7 3" xfId="5558"/>
    <cellStyle name="메모 6 7 4" xfId="7969"/>
    <cellStyle name="메모 6 7 5" xfId="9829"/>
    <cellStyle name="메모 6 7 6" xfId="11879"/>
    <cellStyle name="메모 6 7 7" xfId="11133"/>
    <cellStyle name="메모 6 7 8" xfId="15146"/>
    <cellStyle name="메모 6 8" xfId="1711"/>
    <cellStyle name="메모 6 8 2" xfId="2194"/>
    <cellStyle name="메모 6 8 2 2" xfId="6004"/>
    <cellStyle name="메모 6 8 2 3" xfId="8431"/>
    <cellStyle name="메모 6 8 2 4" xfId="9901"/>
    <cellStyle name="메모 6 8 2 5" xfId="11882"/>
    <cellStyle name="메모 6 8 2 6" xfId="11130"/>
    <cellStyle name="메모 6 8 2 7" xfId="15149"/>
    <cellStyle name="메모 6 8 3" xfId="5559"/>
    <cellStyle name="메모 6 8 4" xfId="7970"/>
    <cellStyle name="메모 6 8 5" xfId="9854"/>
    <cellStyle name="메모 6 8 6" xfId="11881"/>
    <cellStyle name="메모 6 8 7" xfId="11131"/>
    <cellStyle name="메모 6 8 8" xfId="15148"/>
    <cellStyle name="메모 6 9" xfId="1712"/>
    <cellStyle name="메모 6 9 2" xfId="2195"/>
    <cellStyle name="메모 6 9 2 2" xfId="6005"/>
    <cellStyle name="메모 6 9 2 3" xfId="8432"/>
    <cellStyle name="메모 6 9 2 4" xfId="10036"/>
    <cellStyle name="메모 6 9 2 5" xfId="11884"/>
    <cellStyle name="메모 6 9 2 6" xfId="11128"/>
    <cellStyle name="메모 6 9 2 7" xfId="15151"/>
    <cellStyle name="메모 6 9 3" xfId="5560"/>
    <cellStyle name="메모 6 9 4" xfId="7971"/>
    <cellStyle name="메모 6 9 5" xfId="9828"/>
    <cellStyle name="메모 6 9 6" xfId="11883"/>
    <cellStyle name="메모 6 9 7" xfId="11129"/>
    <cellStyle name="메모 6 9 8" xfId="15150"/>
    <cellStyle name="메모 7" xfId="3686"/>
    <cellStyle name="메모 7 2" xfId="3812"/>
    <cellStyle name="메모 7 2 2" xfId="6960"/>
    <cellStyle name="메모 7 2 3" xfId="9584"/>
    <cellStyle name="메모 7 2 4" xfId="10253"/>
    <cellStyle name="메모 7 2 5" xfId="11886"/>
    <cellStyle name="메모 7 2 6" xfId="11127"/>
    <cellStyle name="메모 7 2 7" xfId="15153"/>
    <cellStyle name="메모 7 3" xfId="6861"/>
    <cellStyle name="메모 7 4" xfId="9483"/>
    <cellStyle name="메모 7 5" xfId="10167"/>
    <cellStyle name="메모 7 6" xfId="11885"/>
    <cellStyle name="메모 7 7" xfId="13436"/>
    <cellStyle name="메모 7 8" xfId="15152"/>
    <cellStyle name="메모 8" xfId="1234"/>
    <cellStyle name="메모 9" xfId="5255"/>
    <cellStyle name="몺" xfId="2425"/>
    <cellStyle name="몺 2" xfId="2530"/>
    <cellStyle name="몺 2 2" xfId="6256"/>
    <cellStyle name="몺 2 3" xfId="8729"/>
    <cellStyle name="몺 2 4" xfId="9677"/>
    <cellStyle name="몺 2 5" xfId="11888"/>
    <cellStyle name="몺 2 6" xfId="13441"/>
    <cellStyle name="몺 2 7" xfId="15155"/>
    <cellStyle name="몺 3" xfId="6231"/>
    <cellStyle name="몺 4" xfId="8661"/>
    <cellStyle name="몺 5" xfId="9373"/>
    <cellStyle name="몺 6" xfId="11887"/>
    <cellStyle name="몺 7" xfId="11126"/>
    <cellStyle name="몺 8" xfId="15154"/>
    <cellStyle name="뫁턀틂" xfId="2426"/>
    <cellStyle name="뫈" xfId="2427"/>
    <cellStyle name="믅됞 [0.00]_PRODUCT DETAIL Q1" xfId="424"/>
    <cellStyle name="믅됞_PRODUCT DETAIL Q1" xfId="425"/>
    <cellStyle name="바탕글" xfId="3473"/>
    <cellStyle name="백분율 [0]" xfId="426"/>
    <cellStyle name="백분율 [2]" xfId="427"/>
    <cellStyle name="백분율 2" xfId="428"/>
    <cellStyle name="백분율 2 2" xfId="1936"/>
    <cellStyle name="백분율 2 2 2" xfId="3331"/>
    <cellStyle name="백분율 2 3" xfId="1393"/>
    <cellStyle name="백분율 3" xfId="429"/>
    <cellStyle name="보통" xfId="9" builtinId="28" customBuiltin="1"/>
    <cellStyle name="보통 2" xfId="430"/>
    <cellStyle name="보통 2 2" xfId="431"/>
    <cellStyle name="보통 2 2 2" xfId="3475"/>
    <cellStyle name="보통 2 2 2 2" xfId="4873"/>
    <cellStyle name="보통 2 2 3" xfId="4678"/>
    <cellStyle name="보통 2 3" xfId="432"/>
    <cellStyle name="보통 2 3 2" xfId="3474"/>
    <cellStyle name="보통 2 3 2 2" xfId="4874"/>
    <cellStyle name="보통 2 3 3" xfId="4679"/>
    <cellStyle name="보통 2 4" xfId="433"/>
    <cellStyle name="보통 2 4 2" xfId="4872"/>
    <cellStyle name="보통 2 5" xfId="2495"/>
    <cellStyle name="보통 2 5 2" xfId="4677"/>
    <cellStyle name="보통 3" xfId="434"/>
    <cellStyle name="보통 3 2" xfId="1290"/>
    <cellStyle name="보통 3 2 2" xfId="3476"/>
    <cellStyle name="보통 3 2 2 2" xfId="4965"/>
    <cellStyle name="보통 3 2 3" xfId="4680"/>
    <cellStyle name="보통 3 3" xfId="1394"/>
    <cellStyle name="보통 3 4" xfId="2988"/>
    <cellStyle name="보통 4" xfId="1412"/>
    <cellStyle name="보통 4 2" xfId="3687"/>
    <cellStyle name="보통 4 3" xfId="4162"/>
    <cellStyle name="본문" xfId="3477"/>
    <cellStyle name="부제목" xfId="3478"/>
    <cellStyle name="뷭?_BOOKSHIP" xfId="435"/>
    <cellStyle name="사" xfId="2428"/>
    <cellStyle name="사 2" xfId="2531"/>
    <cellStyle name="사 2 2" xfId="6257"/>
    <cellStyle name="사 2 3" xfId="8730"/>
    <cellStyle name="사 2 4" xfId="9230"/>
    <cellStyle name="사 2 5" xfId="11914"/>
    <cellStyle name="사 2 6" xfId="11118"/>
    <cellStyle name="사 2 7" xfId="15157"/>
    <cellStyle name="사 3" xfId="6232"/>
    <cellStyle name="사 4" xfId="8664"/>
    <cellStyle name="사 5" xfId="8218"/>
    <cellStyle name="사 6" xfId="11913"/>
    <cellStyle name="사 7" xfId="11119"/>
    <cellStyle name="사 8" xfId="15156"/>
    <cellStyle name="산" xfId="2429"/>
    <cellStyle name="설명 텍스트" xfId="16" builtinId="53" customBuiltin="1"/>
    <cellStyle name="설명 텍스트 2" xfId="436"/>
    <cellStyle name="설명 텍스트 2 2" xfId="437"/>
    <cellStyle name="설명 텍스트 2 2 2" xfId="3480"/>
    <cellStyle name="설명 텍스트 2 2 2 2" xfId="4876"/>
    <cellStyle name="설명 텍스트 2 2 3" xfId="4682"/>
    <cellStyle name="설명 텍스트 2 3" xfId="438"/>
    <cellStyle name="설명 텍스트 2 3 2" xfId="3479"/>
    <cellStyle name="설명 텍스트 2 3 2 2" xfId="4877"/>
    <cellStyle name="설명 텍스트 2 3 3" xfId="4683"/>
    <cellStyle name="설명 텍스트 2 4" xfId="439"/>
    <cellStyle name="설명 텍스트 2 4 2" xfId="4875"/>
    <cellStyle name="설명 텍스트 2 5" xfId="4681"/>
    <cellStyle name="설명 텍스트 3" xfId="440"/>
    <cellStyle name="설명 텍스트 3 2" xfId="1419"/>
    <cellStyle name="설명 텍스트 3 2 2" xfId="3481"/>
    <cellStyle name="설명 텍스트 3 3" xfId="2989"/>
    <cellStyle name="설명 텍스트 4" xfId="4163"/>
    <cellStyle name="셀 확인" xfId="14" builtinId="23" customBuiltin="1"/>
    <cellStyle name="셀 확인 2" xfId="441"/>
    <cellStyle name="셀 확인 2 2" xfId="442"/>
    <cellStyle name="셀 확인 2 2 2" xfId="3699"/>
    <cellStyle name="셀 확인 2 2 2 2" xfId="3813"/>
    <cellStyle name="셀 확인 2 2 2 3" xfId="4879"/>
    <cellStyle name="셀 확인 2 2 3" xfId="3483"/>
    <cellStyle name="셀 확인 2 2 3 2" xfId="4685"/>
    <cellStyle name="셀 확인 2 3" xfId="443"/>
    <cellStyle name="셀 확인 2 3 2" xfId="3698"/>
    <cellStyle name="셀 확인 2 3 2 2" xfId="3814"/>
    <cellStyle name="셀 확인 2 3 2 3" xfId="4880"/>
    <cellStyle name="셀 확인 2 3 3" xfId="3482"/>
    <cellStyle name="셀 확인 2 3 3 2" xfId="4686"/>
    <cellStyle name="셀 확인 2 4" xfId="444"/>
    <cellStyle name="셀 확인 2 4 2" xfId="3815"/>
    <cellStyle name="셀 확인 2 4 3" xfId="4878"/>
    <cellStyle name="셀 확인 2 5" xfId="2496"/>
    <cellStyle name="셀 확인 2 5 2" xfId="4684"/>
    <cellStyle name="셀 확인 3" xfId="445"/>
    <cellStyle name="셀 확인 3 2" xfId="1291"/>
    <cellStyle name="셀 확인 3 2 2" xfId="3700"/>
    <cellStyle name="셀 확인 3 2 2 2" xfId="3816"/>
    <cellStyle name="셀 확인 3 2 2 3" xfId="4966"/>
    <cellStyle name="셀 확인 3 2 3" xfId="3484"/>
    <cellStyle name="셀 확인 3 2 3 2" xfId="4687"/>
    <cellStyle name="셀 확인 3 3" xfId="1395"/>
    <cellStyle name="셀 확인 3 3 2" xfId="3817"/>
    <cellStyle name="셀 확인 3 3 3" xfId="3660"/>
    <cellStyle name="셀 확인 3 4" xfId="3162"/>
    <cellStyle name="셀 확인 4" xfId="1417"/>
    <cellStyle name="셀 확인 4 2" xfId="3706"/>
    <cellStyle name="셀 확인 4 2 2" xfId="3818"/>
    <cellStyle name="셀 확인 4 3" xfId="3638"/>
    <cellStyle name="셀 확인 4 4" xfId="4164"/>
    <cellStyle name="셀 확인 5" xfId="3640"/>
    <cellStyle name="셀 확인 5 2" xfId="3707"/>
    <cellStyle name="셀 확인 5 2 2" xfId="3819"/>
    <cellStyle name="셀 확인 6" xfId="3678"/>
    <cellStyle name="셀 확인 6 2" xfId="3820"/>
    <cellStyle name="숫자(R)" xfId="3485"/>
    <cellStyle name="쉼표 [0]" xfId="1" builtinId="6"/>
    <cellStyle name="쉼표 [0] 10" xfId="446"/>
    <cellStyle name="쉼표 [0] 10 2" xfId="447"/>
    <cellStyle name="쉼표 [0] 10 2 2" xfId="448"/>
    <cellStyle name="쉼표 [0] 10 2 2 2" xfId="449"/>
    <cellStyle name="쉼표 [0] 10 2 3" xfId="450"/>
    <cellStyle name="쉼표 [0] 10 2 4" xfId="3486"/>
    <cellStyle name="쉼표 [0] 10 3" xfId="451"/>
    <cellStyle name="쉼표 [0] 10 3 2" xfId="452"/>
    <cellStyle name="쉼표 [0] 11" xfId="453"/>
    <cellStyle name="쉼표 [0] 11 2" xfId="454"/>
    <cellStyle name="쉼표 [0] 11 2 2" xfId="455"/>
    <cellStyle name="쉼표 [0] 11 2 2 2" xfId="456"/>
    <cellStyle name="쉼표 [0] 11 2 3" xfId="457"/>
    <cellStyle name="쉼표 [0] 11 2 4" xfId="3487"/>
    <cellStyle name="쉼표 [0] 11 3" xfId="458"/>
    <cellStyle name="쉼표 [0] 11 3 2" xfId="459"/>
    <cellStyle name="쉼표 [0] 12" xfId="460"/>
    <cellStyle name="쉼표 [0] 12 2" xfId="461"/>
    <cellStyle name="쉼표 [0] 12 2 2" xfId="462"/>
    <cellStyle name="쉼표 [0] 12 2 2 2" xfId="463"/>
    <cellStyle name="쉼표 [0] 12 2 3" xfId="464"/>
    <cellStyle name="쉼표 [0] 12 3" xfId="465"/>
    <cellStyle name="쉼표 [0] 12 3 2" xfId="466"/>
    <cellStyle name="쉼표 [0] 12 4" xfId="1396"/>
    <cellStyle name="쉼표 [0] 13" xfId="467"/>
    <cellStyle name="쉼표 [0] 14" xfId="468"/>
    <cellStyle name="쉼표 [0] 15" xfId="469"/>
    <cellStyle name="쉼표 [0] 16" xfId="470"/>
    <cellStyle name="쉼표 [0] 17" xfId="471"/>
    <cellStyle name="쉼표 [0] 18" xfId="472"/>
    <cellStyle name="쉼표 [0] 19" xfId="473"/>
    <cellStyle name="쉼표 [0] 2" xfId="474"/>
    <cellStyle name="쉼표 [0] 2 2" xfId="475"/>
    <cellStyle name="쉼표 [0] 2 2 2" xfId="476"/>
    <cellStyle name="쉼표 [0] 2 2 2 2" xfId="1357"/>
    <cellStyle name="쉼표 [0] 2 2 3" xfId="477"/>
    <cellStyle name="쉼표 [0] 2 2 4" xfId="478"/>
    <cellStyle name="쉼표 [0] 2 2 5" xfId="4179"/>
    <cellStyle name="쉼표 [0] 2 2 6" xfId="4180"/>
    <cellStyle name="쉼표 [0] 2 3" xfId="479"/>
    <cellStyle name="쉼표 [0] 2 3 2" xfId="480"/>
    <cellStyle name="쉼표 [0] 2 3 2 2" xfId="3489"/>
    <cellStyle name="쉼표 [0] 2 3 3" xfId="4181"/>
    <cellStyle name="쉼표 [0] 2 3 4" xfId="4182"/>
    <cellStyle name="쉼표 [0] 2 4" xfId="481"/>
    <cellStyle name="쉼표 [0] 2 4 2" xfId="482"/>
    <cellStyle name="쉼표 [0] 2 4 3" xfId="3328"/>
    <cellStyle name="쉼표 [0] 2 5" xfId="3351"/>
    <cellStyle name="쉼표 [0] 2 5 2" xfId="4183"/>
    <cellStyle name="쉼표 [0] 2 6" xfId="3488"/>
    <cellStyle name="쉼표 [0] 2 7" xfId="3639"/>
    <cellStyle name="쉼표 [0] 20" xfId="483"/>
    <cellStyle name="쉼표 [0] 21" xfId="484"/>
    <cellStyle name="쉼표 [0] 22" xfId="485"/>
    <cellStyle name="쉼표 [0] 23" xfId="486"/>
    <cellStyle name="쉼표 [0] 24" xfId="487"/>
    <cellStyle name="쉼표 [0] 25" xfId="488"/>
    <cellStyle name="쉼표 [0] 26" xfId="489"/>
    <cellStyle name="쉼표 [0] 27" xfId="490"/>
    <cellStyle name="쉼표 [0] 28" xfId="491"/>
    <cellStyle name="쉼표 [0] 28 2" xfId="3490"/>
    <cellStyle name="쉼표 [0] 29" xfId="492"/>
    <cellStyle name="쉼표 [0] 3" xfId="493"/>
    <cellStyle name="쉼표 [0] 3 10" xfId="2736"/>
    <cellStyle name="쉼표 [0] 3 10 2" xfId="6429"/>
    <cellStyle name="쉼표 [0] 3 10 3" xfId="8929"/>
    <cellStyle name="쉼표 [0] 3 10 4" xfId="11995"/>
    <cellStyle name="쉼표 [0] 3 10 5" xfId="15158"/>
    <cellStyle name="쉼표 [0] 3 2" xfId="494"/>
    <cellStyle name="쉼표 [0] 3 2 2" xfId="1404"/>
    <cellStyle name="쉼표 [0] 3 2 2 2" xfId="2521"/>
    <cellStyle name="쉼표 [0] 3 2 2 3" xfId="5311"/>
    <cellStyle name="쉼표 [0] 3 2 2 4" xfId="7695"/>
    <cellStyle name="쉼표 [0] 3 2 2 5" xfId="11996"/>
    <cellStyle name="쉼표 [0] 3 2 2 6" xfId="15159"/>
    <cellStyle name="쉼표 [0] 3 2 3" xfId="2516"/>
    <cellStyle name="쉼표 [0] 3 2 3 2" xfId="2539"/>
    <cellStyle name="쉼표 [0] 3 2 3 2 2" xfId="2630"/>
    <cellStyle name="쉼표 [0] 3 2 3 2 2 2" xfId="2903"/>
    <cellStyle name="쉼표 [0] 3 2 3 2 2 2 2" xfId="6595"/>
    <cellStyle name="쉼표 [0] 3 2 3 2 2 2 3" xfId="9092"/>
    <cellStyle name="쉼표 [0] 3 2 3 2 2 2 4" xfId="12000"/>
    <cellStyle name="쉼표 [0] 3 2 3 2 2 2 5" xfId="15163"/>
    <cellStyle name="쉼표 [0] 3 2 3 2 2 3" xfId="6353"/>
    <cellStyle name="쉼표 [0] 3 2 3 2 2 4" xfId="8826"/>
    <cellStyle name="쉼표 [0] 3 2 3 2 2 5" xfId="11999"/>
    <cellStyle name="쉼표 [0] 3 2 3 2 2 6" xfId="15162"/>
    <cellStyle name="쉼표 [0] 3 2 3 2 3" xfId="2793"/>
    <cellStyle name="쉼표 [0] 3 2 3 2 3 2" xfId="6485"/>
    <cellStyle name="쉼표 [0] 3 2 3 2 3 3" xfId="8984"/>
    <cellStyle name="쉼표 [0] 3 2 3 2 3 4" xfId="12001"/>
    <cellStyle name="쉼표 [0] 3 2 3 2 3 5" xfId="15164"/>
    <cellStyle name="쉼표 [0] 3 2 3 2 4" xfId="6264"/>
    <cellStyle name="쉼표 [0] 3 2 3 2 5" xfId="8737"/>
    <cellStyle name="쉼표 [0] 3 2 3 2 6" xfId="11998"/>
    <cellStyle name="쉼표 [0] 3 2 3 2 7" xfId="15161"/>
    <cellStyle name="쉼표 [0] 3 2 3 3" xfId="2610"/>
    <cellStyle name="쉼표 [0] 3 2 3 3 2" xfId="2877"/>
    <cellStyle name="쉼표 [0] 3 2 3 3 2 2" xfId="6569"/>
    <cellStyle name="쉼표 [0] 3 2 3 3 2 3" xfId="9066"/>
    <cellStyle name="쉼표 [0] 3 2 3 3 2 4" xfId="12003"/>
    <cellStyle name="쉼표 [0] 3 2 3 3 2 5" xfId="15166"/>
    <cellStyle name="쉼표 [0] 3 2 3 3 3" xfId="6335"/>
    <cellStyle name="쉼표 [0] 3 2 3 3 4" xfId="8807"/>
    <cellStyle name="쉼표 [0] 3 2 3 3 5" xfId="12002"/>
    <cellStyle name="쉼표 [0] 3 2 3 3 6" xfId="15165"/>
    <cellStyle name="쉼표 [0] 3 2 3 4" xfId="2711"/>
    <cellStyle name="쉼표 [0] 3 2 3 4 2" xfId="2967"/>
    <cellStyle name="쉼표 [0] 3 2 3 4 2 2" xfId="6659"/>
    <cellStyle name="쉼표 [0] 3 2 3 4 2 3" xfId="9155"/>
    <cellStyle name="쉼표 [0] 3 2 3 4 2 4" xfId="12005"/>
    <cellStyle name="쉼표 [0] 3 2 3 4 2 5" xfId="15168"/>
    <cellStyle name="쉼표 [0] 3 2 3 4 3" xfId="6405"/>
    <cellStyle name="쉼표 [0] 3 2 3 4 4" xfId="8906"/>
    <cellStyle name="쉼표 [0] 3 2 3 4 5" xfId="12004"/>
    <cellStyle name="쉼표 [0] 3 2 3 4 6" xfId="15167"/>
    <cellStyle name="쉼표 [0] 3 2 3 5" xfId="2775"/>
    <cellStyle name="쉼표 [0] 3 2 3 5 2" xfId="6467"/>
    <cellStyle name="쉼표 [0] 3 2 3 5 3" xfId="8966"/>
    <cellStyle name="쉼표 [0] 3 2 3 5 4" xfId="12006"/>
    <cellStyle name="쉼표 [0] 3 2 3 5 5" xfId="15169"/>
    <cellStyle name="쉼표 [0] 3 2 3 6" xfId="6246"/>
    <cellStyle name="쉼표 [0] 3 2 3 7" xfId="8717"/>
    <cellStyle name="쉼표 [0] 3 2 3 8" xfId="11997"/>
    <cellStyle name="쉼표 [0] 3 2 3 9" xfId="15160"/>
    <cellStyle name="쉼표 [0] 3 2 4" xfId="2538"/>
    <cellStyle name="쉼표 [0] 3 2 4 2" xfId="2629"/>
    <cellStyle name="쉼표 [0] 3 2 4 2 2" xfId="2902"/>
    <cellStyle name="쉼표 [0] 3 2 4 2 2 2" xfId="6594"/>
    <cellStyle name="쉼표 [0] 3 2 4 2 2 3" xfId="9091"/>
    <cellStyle name="쉼표 [0] 3 2 4 2 2 4" xfId="12009"/>
    <cellStyle name="쉼표 [0] 3 2 4 2 2 5" xfId="15172"/>
    <cellStyle name="쉼표 [0] 3 2 4 2 3" xfId="6352"/>
    <cellStyle name="쉼표 [0] 3 2 4 2 4" xfId="8825"/>
    <cellStyle name="쉼표 [0] 3 2 4 2 5" xfId="12008"/>
    <cellStyle name="쉼표 [0] 3 2 4 2 6" xfId="15171"/>
    <cellStyle name="쉼표 [0] 3 2 4 3" xfId="2792"/>
    <cellStyle name="쉼표 [0] 3 2 4 3 2" xfId="6484"/>
    <cellStyle name="쉼표 [0] 3 2 4 3 3" xfId="8983"/>
    <cellStyle name="쉼표 [0] 3 2 4 3 4" xfId="12010"/>
    <cellStyle name="쉼표 [0] 3 2 4 3 5" xfId="15173"/>
    <cellStyle name="쉼표 [0] 3 2 4 4" xfId="6263"/>
    <cellStyle name="쉼표 [0] 3 2 4 5" xfId="8736"/>
    <cellStyle name="쉼표 [0] 3 2 4 6" xfId="12007"/>
    <cellStyle name="쉼표 [0] 3 2 4 7" xfId="15170"/>
    <cellStyle name="쉼표 [0] 3 2 5" xfId="2571"/>
    <cellStyle name="쉼표 [0] 3 2 5 2" xfId="2826"/>
    <cellStyle name="쉼표 [0] 3 2 5 2 2" xfId="6518"/>
    <cellStyle name="쉼표 [0] 3 2 5 2 3" xfId="9016"/>
    <cellStyle name="쉼표 [0] 3 2 5 2 4" xfId="12012"/>
    <cellStyle name="쉼표 [0] 3 2 5 2 5" xfId="15175"/>
    <cellStyle name="쉼표 [0] 3 2 5 3" xfId="6296"/>
    <cellStyle name="쉼표 [0] 3 2 5 4" xfId="8768"/>
    <cellStyle name="쉼표 [0] 3 2 5 5" xfId="12011"/>
    <cellStyle name="쉼표 [0] 3 2 5 6" xfId="15174"/>
    <cellStyle name="쉼표 [0] 3 2 6" xfId="2685"/>
    <cellStyle name="쉼표 [0] 3 2 6 2" xfId="2929"/>
    <cellStyle name="쉼표 [0] 3 2 6 2 2" xfId="6621"/>
    <cellStyle name="쉼표 [0] 3 2 6 2 3" xfId="9117"/>
    <cellStyle name="쉼표 [0] 3 2 6 2 4" xfId="12014"/>
    <cellStyle name="쉼표 [0] 3 2 6 2 5" xfId="15177"/>
    <cellStyle name="쉼표 [0] 3 2 6 3" xfId="6379"/>
    <cellStyle name="쉼표 [0] 3 2 6 4" xfId="8880"/>
    <cellStyle name="쉼표 [0] 3 2 6 5" xfId="12013"/>
    <cellStyle name="쉼표 [0] 3 2 6 6" xfId="15176"/>
    <cellStyle name="쉼표 [0] 3 2 7" xfId="3492"/>
    <cellStyle name="쉼표 [0] 3 2 8" xfId="2746"/>
    <cellStyle name="쉼표 [0] 3 2 8 2" xfId="6438"/>
    <cellStyle name="쉼표 [0] 3 2 8 3" xfId="8939"/>
    <cellStyle name="쉼표 [0] 3 2 8 4" xfId="12015"/>
    <cellStyle name="쉼표 [0] 3 2 8 5" xfId="15178"/>
    <cellStyle name="쉼표 [0] 3 2 9" xfId="4545"/>
    <cellStyle name="쉼표 [0] 3 3" xfId="495"/>
    <cellStyle name="쉼표 [0] 3 3 10" xfId="7634"/>
    <cellStyle name="쉼표 [0] 3 3 11" xfId="12016"/>
    <cellStyle name="쉼표 [0] 3 3 12" xfId="15179"/>
    <cellStyle name="쉼표 [0] 3 3 2" xfId="1937"/>
    <cellStyle name="쉼표 [0] 3 3 2 2" xfId="2631"/>
    <cellStyle name="쉼표 [0] 3 3 2 2 2" xfId="2904"/>
    <cellStyle name="쉼표 [0] 3 3 2 2 2 2" xfId="6596"/>
    <cellStyle name="쉼표 [0] 3 3 2 2 2 3" xfId="9093"/>
    <cellStyle name="쉼표 [0] 3 3 2 2 2 4" xfId="12018"/>
    <cellStyle name="쉼표 [0] 3 3 2 2 2 5" xfId="15181"/>
    <cellStyle name="쉼표 [0] 3 3 2 2 3" xfId="6354"/>
    <cellStyle name="쉼표 [0] 3 3 2 2 4" xfId="8827"/>
    <cellStyle name="쉼표 [0] 3 3 2 2 5" xfId="12017"/>
    <cellStyle name="쉼표 [0] 3 3 2 2 6" xfId="15180"/>
    <cellStyle name="쉼표 [0] 3 3 2 3" xfId="2794"/>
    <cellStyle name="쉼표 [0] 3 3 2 3 2" xfId="6486"/>
    <cellStyle name="쉼표 [0] 3 3 2 3 3" xfId="8985"/>
    <cellStyle name="쉼표 [0] 3 3 2 3 4" xfId="12019"/>
    <cellStyle name="쉼표 [0] 3 3 2 3 5" xfId="15182"/>
    <cellStyle name="쉼표 [0] 3 3 2 4" xfId="2540"/>
    <cellStyle name="쉼표 [0] 3 3 2 4 2" xfId="6265"/>
    <cellStyle name="쉼표 [0] 3 3 2 4 3" xfId="8738"/>
    <cellStyle name="쉼표 [0] 3 3 2 4 4" xfId="12020"/>
    <cellStyle name="쉼표 [0] 3 3 2 4 5" xfId="15183"/>
    <cellStyle name="쉼표 [0] 3 3 3" xfId="2592"/>
    <cellStyle name="쉼표 [0] 3 3 3 2" xfId="2848"/>
    <cellStyle name="쉼표 [0] 3 3 3 2 2" xfId="6540"/>
    <cellStyle name="쉼표 [0] 3 3 3 2 3" xfId="9038"/>
    <cellStyle name="쉼표 [0] 3 3 3 2 4" xfId="12022"/>
    <cellStyle name="쉼표 [0] 3 3 3 2 5" xfId="15185"/>
    <cellStyle name="쉼표 [0] 3 3 3 3" xfId="6317"/>
    <cellStyle name="쉼표 [0] 3 3 3 4" xfId="8789"/>
    <cellStyle name="쉼표 [0] 3 3 3 5" xfId="12021"/>
    <cellStyle name="쉼표 [0] 3 3 3 6" xfId="15184"/>
    <cellStyle name="쉼표 [0] 3 3 4" xfId="2691"/>
    <cellStyle name="쉼표 [0] 3 3 4 2" xfId="2947"/>
    <cellStyle name="쉼표 [0] 3 3 4 2 2" xfId="6639"/>
    <cellStyle name="쉼표 [0] 3 3 4 2 3" xfId="9135"/>
    <cellStyle name="쉼표 [0] 3 3 4 2 4" xfId="12024"/>
    <cellStyle name="쉼표 [0] 3 3 4 2 5" xfId="15187"/>
    <cellStyle name="쉼표 [0] 3 3 4 3" xfId="6385"/>
    <cellStyle name="쉼표 [0] 3 3 4 4" xfId="8886"/>
    <cellStyle name="쉼표 [0] 3 3 4 5" xfId="12023"/>
    <cellStyle name="쉼표 [0] 3 3 4 6" xfId="15186"/>
    <cellStyle name="쉼표 [0] 3 3 5" xfId="2752"/>
    <cellStyle name="쉼표 [0] 3 3 5 2" xfId="6444"/>
    <cellStyle name="쉼표 [0] 3 3 5 3" xfId="8945"/>
    <cellStyle name="쉼표 [0] 3 3 5 4" xfId="12025"/>
    <cellStyle name="쉼표 [0] 3 3 5 5" xfId="15188"/>
    <cellStyle name="쉼표 [0] 3 3 6" xfId="4114"/>
    <cellStyle name="쉼표 [0] 3 3 7" xfId="4184"/>
    <cellStyle name="쉼표 [0] 3 3 8" xfId="1338"/>
    <cellStyle name="쉼표 [0] 3 3 9" xfId="5283"/>
    <cellStyle name="쉼표 [0] 3 4" xfId="2498"/>
    <cellStyle name="쉼표 [0] 3 4 2" xfId="2628"/>
    <cellStyle name="쉼표 [0] 3 4 2 2" xfId="2901"/>
    <cellStyle name="쉼표 [0] 3 4 2 2 2" xfId="6593"/>
    <cellStyle name="쉼표 [0] 3 4 2 2 3" xfId="9090"/>
    <cellStyle name="쉼표 [0] 3 4 2 2 4" xfId="12027"/>
    <cellStyle name="쉼표 [0] 3 4 2 2 5" xfId="15190"/>
    <cellStyle name="쉼표 [0] 3 4 2 3" xfId="6351"/>
    <cellStyle name="쉼표 [0] 3 4 2 4" xfId="8824"/>
    <cellStyle name="쉼표 [0] 3 4 2 5" xfId="12026"/>
    <cellStyle name="쉼표 [0] 3 4 2 6" xfId="15189"/>
    <cellStyle name="쉼표 [0] 3 4 3" xfId="2791"/>
    <cellStyle name="쉼표 [0] 3 4 3 2" xfId="6483"/>
    <cellStyle name="쉼표 [0] 3 4 3 3" xfId="8982"/>
    <cellStyle name="쉼표 [0] 3 4 3 4" xfId="12028"/>
    <cellStyle name="쉼표 [0] 3 4 3 5" xfId="15191"/>
    <cellStyle name="쉼표 [0] 3 4 4" xfId="2537"/>
    <cellStyle name="쉼표 [0] 3 4 4 2" xfId="6262"/>
    <cellStyle name="쉼표 [0] 3 4 4 3" xfId="8735"/>
    <cellStyle name="쉼표 [0] 3 4 4 4" xfId="12029"/>
    <cellStyle name="쉼표 [0] 3 4 4 5" xfId="15192"/>
    <cellStyle name="쉼표 [0] 3 4 5" xfId="4185"/>
    <cellStyle name="쉼표 [0] 3 4 6" xfId="4544"/>
    <cellStyle name="쉼표 [0] 3 5" xfId="2560"/>
    <cellStyle name="쉼표 [0] 3 5 2" xfId="2816"/>
    <cellStyle name="쉼표 [0] 3 5 2 2" xfId="6508"/>
    <cellStyle name="쉼표 [0] 3 5 2 3" xfId="9007"/>
    <cellStyle name="쉼표 [0] 3 5 2 4" xfId="12031"/>
    <cellStyle name="쉼표 [0] 3 5 2 5" xfId="15194"/>
    <cellStyle name="쉼표 [0] 3 5 3" xfId="6285"/>
    <cellStyle name="쉼표 [0] 3 5 4" xfId="8758"/>
    <cellStyle name="쉼표 [0] 3 5 5" xfId="12030"/>
    <cellStyle name="쉼표 [0] 3 5 6" xfId="15193"/>
    <cellStyle name="쉼표 [0] 3 6" xfId="2681"/>
    <cellStyle name="쉼표 [0] 3 6 2" xfId="2925"/>
    <cellStyle name="쉼표 [0] 3 6 2 2" xfId="6617"/>
    <cellStyle name="쉼표 [0] 3 6 2 3" xfId="9113"/>
    <cellStyle name="쉼표 [0] 3 6 2 4" xfId="12033"/>
    <cellStyle name="쉼표 [0] 3 6 2 5" xfId="15196"/>
    <cellStyle name="쉼표 [0] 3 6 3" xfId="6375"/>
    <cellStyle name="쉼표 [0] 3 6 4" xfId="8876"/>
    <cellStyle name="쉼표 [0] 3 6 5" xfId="12032"/>
    <cellStyle name="쉼표 [0] 3 6 6" xfId="15195"/>
    <cellStyle name="쉼표 [0] 3 7" xfId="3339"/>
    <cellStyle name="쉼표 [0] 3 8" xfId="3491"/>
    <cellStyle name="쉼표 [0] 3 9" xfId="3641"/>
    <cellStyle name="쉼표 [0] 30" xfId="496"/>
    <cellStyle name="쉼표 [0] 31" xfId="497"/>
    <cellStyle name="쉼표 [0] 32" xfId="498"/>
    <cellStyle name="쉼표 [0] 33" xfId="499"/>
    <cellStyle name="쉼표 [0] 34" xfId="500"/>
    <cellStyle name="쉼표 [0] 35" xfId="501"/>
    <cellStyle name="쉼표 [0] 36" xfId="502"/>
    <cellStyle name="쉼표 [0] 37" xfId="503"/>
    <cellStyle name="쉼표 [0] 38" xfId="504"/>
    <cellStyle name="쉼표 [0] 39" xfId="505"/>
    <cellStyle name="쉼표 [0] 4" xfId="506"/>
    <cellStyle name="쉼표 [0] 4 2" xfId="507"/>
    <cellStyle name="쉼표 [0] 4 2 2" xfId="508"/>
    <cellStyle name="쉼표 [0] 4 2 2 2" xfId="3493"/>
    <cellStyle name="쉼표 [0] 4 3" xfId="509"/>
    <cellStyle name="쉼표 [0] 4 4" xfId="510"/>
    <cellStyle name="쉼표 [0] 4 4 2" xfId="511"/>
    <cellStyle name="쉼표 [0] 4 4 2 2" xfId="4882"/>
    <cellStyle name="쉼표 [0] 4 4 2 3" xfId="4689"/>
    <cellStyle name="쉼표 [0] 4 4 3" xfId="512"/>
    <cellStyle name="쉼표 [0] 4 4 3 2" xfId="4883"/>
    <cellStyle name="쉼표 [0] 4 4 3 3" xfId="4690"/>
    <cellStyle name="쉼표 [0] 4 4 4" xfId="4881"/>
    <cellStyle name="쉼표 [0] 4 4 5" xfId="4688"/>
    <cellStyle name="쉼표 [0] 4 5" xfId="513"/>
    <cellStyle name="쉼표 [0] 4 5 2" xfId="514"/>
    <cellStyle name="쉼표 [0] 4 5 2 2" xfId="515"/>
    <cellStyle name="쉼표 [0] 4 5 2 3" xfId="516"/>
    <cellStyle name="쉼표 [0] 4 5 2 4" xfId="517"/>
    <cellStyle name="쉼표 [0] 4 5 2 5" xfId="518"/>
    <cellStyle name="쉼표 [0] 4 5 3" xfId="519"/>
    <cellStyle name="쉼표 [0] 4 5 3 2" xfId="4691"/>
    <cellStyle name="쉼표 [0] 4 5 4" xfId="520"/>
    <cellStyle name="쉼표 [0] 4 5 5" xfId="521"/>
    <cellStyle name="쉼표 [0] 4 6" xfId="522"/>
    <cellStyle name="쉼표 [0] 4 7" xfId="4186"/>
    <cellStyle name="쉼표 [0] 4 7 2" xfId="4512"/>
    <cellStyle name="쉼표 [0] 4 8" xfId="4187"/>
    <cellStyle name="쉼표 [0] 40" xfId="523"/>
    <cellStyle name="쉼표 [0] 41" xfId="524"/>
    <cellStyle name="쉼표 [0] 42" xfId="525"/>
    <cellStyle name="쉼표 [0] 43" xfId="526"/>
    <cellStyle name="쉼표 [0] 44" xfId="527"/>
    <cellStyle name="쉼표 [0] 45" xfId="528"/>
    <cellStyle name="쉼표 [0] 46" xfId="529"/>
    <cellStyle name="쉼표 [0] 47" xfId="530"/>
    <cellStyle name="쉼표 [0] 48" xfId="531"/>
    <cellStyle name="쉼표 [0] 49" xfId="532"/>
    <cellStyle name="쉼표 [0] 5" xfId="533"/>
    <cellStyle name="쉼표 [0] 5 2" xfId="534"/>
    <cellStyle name="쉼표 [0] 5 2 2" xfId="535"/>
    <cellStyle name="쉼표 [0] 5 2 2 2" xfId="536"/>
    <cellStyle name="쉼표 [0] 5 2 3" xfId="537"/>
    <cellStyle name="쉼표 [0] 5 2 3 2" xfId="538"/>
    <cellStyle name="쉼표 [0] 5 2 4" xfId="539"/>
    <cellStyle name="쉼표 [0] 5 2 4 2" xfId="4594"/>
    <cellStyle name="쉼표 [0] 5 2 4 3" xfId="1358"/>
    <cellStyle name="쉼표 [0] 5 3" xfId="540"/>
    <cellStyle name="쉼표 [0] 5 3 2" xfId="3340"/>
    <cellStyle name="쉼표 [0] 5 4" xfId="541"/>
    <cellStyle name="쉼표 [0] 5 4 2" xfId="542"/>
    <cellStyle name="쉼표 [0] 5 4 2 2" xfId="3494"/>
    <cellStyle name="쉼표 [0] 5 4 3" xfId="543"/>
    <cellStyle name="쉼표 [0] 5 4 4" xfId="544"/>
    <cellStyle name="쉼표 [0] 5 4 5" xfId="1292"/>
    <cellStyle name="쉼표 [0] 5 5" xfId="545"/>
    <cellStyle name="쉼표 [0] 5 5 2" xfId="546"/>
    <cellStyle name="쉼표 [0] 5 5 2 2" xfId="4188"/>
    <cellStyle name="쉼표 [0] 5 5 3" xfId="547"/>
    <cellStyle name="쉼표 [0] 5 5 4" xfId="548"/>
    <cellStyle name="쉼표 [0] 5 5 5" xfId="549"/>
    <cellStyle name="쉼표 [0] 5 5 6" xfId="1340"/>
    <cellStyle name="쉼표 [0] 5 6" xfId="550"/>
    <cellStyle name="쉼표 [0] 5 6 2" xfId="2497"/>
    <cellStyle name="쉼표 [0] 50" xfId="551"/>
    <cellStyle name="쉼표 [0] 51" xfId="552"/>
    <cellStyle name="쉼표 [0] 51 2" xfId="3495"/>
    <cellStyle name="쉼표 [0] 52" xfId="553"/>
    <cellStyle name="쉼표 [0] 53" xfId="554"/>
    <cellStyle name="쉼표 [0] 54" xfId="555"/>
    <cellStyle name="쉼표 [0] 54 2" xfId="556"/>
    <cellStyle name="쉼표 [0] 54 2 2" xfId="557"/>
    <cellStyle name="쉼표 [0] 54 3" xfId="558"/>
    <cellStyle name="쉼표 [0] 55" xfId="559"/>
    <cellStyle name="쉼표 [0] 55 2" xfId="560"/>
    <cellStyle name="쉼표 [0] 56" xfId="561"/>
    <cellStyle name="쉼표 [0] 57" xfId="562"/>
    <cellStyle name="쉼표 [0] 57 2" xfId="2513"/>
    <cellStyle name="쉼표 [0] 58" xfId="563"/>
    <cellStyle name="쉼표 [0] 58 2" xfId="4116"/>
    <cellStyle name="쉼표 [0] 58 2 2" xfId="7193"/>
    <cellStyle name="쉼표 [0] 58 2 3" xfId="9790"/>
    <cellStyle name="쉼표 [0] 58 3" xfId="4132"/>
    <cellStyle name="쉼표 [0] 58 4" xfId="2742"/>
    <cellStyle name="쉼표 [0] 59" xfId="3352"/>
    <cellStyle name="쉼표 [0] 59 2" xfId="4127"/>
    <cellStyle name="쉼표 [0] 59 2 2" xfId="7203"/>
    <cellStyle name="쉼표 [0] 59 2 3" xfId="9800"/>
    <cellStyle name="쉼표 [0] 59 2 4" xfId="13404"/>
    <cellStyle name="쉼표 [0] 59 2 5" xfId="16099"/>
    <cellStyle name="쉼표 [0] 6" xfId="564"/>
    <cellStyle name="쉼표 [0] 6 2" xfId="565"/>
    <cellStyle name="쉼표 [0] 6 2 2" xfId="566"/>
    <cellStyle name="쉼표 [0] 6 3" xfId="567"/>
    <cellStyle name="쉼표 [0] 6 3 2" xfId="568"/>
    <cellStyle name="쉼표 [0] 6 3 2 2" xfId="569"/>
    <cellStyle name="쉼표 [0] 6 3 2 2 2" xfId="570"/>
    <cellStyle name="쉼표 [0] 6 3 2 2 2 2" xfId="571"/>
    <cellStyle name="쉼표 [0] 6 3 2 2 3" xfId="572"/>
    <cellStyle name="쉼표 [0] 6 3 2 2 3 2" xfId="573"/>
    <cellStyle name="쉼표 [0] 6 3 2 2 3 2 2" xfId="574"/>
    <cellStyle name="쉼표 [0] 6 3 2 2 3 2 3" xfId="575"/>
    <cellStyle name="쉼표 [0] 6 3 2 2 3 2 4" xfId="576"/>
    <cellStyle name="쉼표 [0] 6 3 2 2 3 2 5" xfId="577"/>
    <cellStyle name="쉼표 [0] 6 3 2 2 3 3" xfId="578"/>
    <cellStyle name="쉼표 [0] 6 3 2 2 3 4" xfId="579"/>
    <cellStyle name="쉼표 [0] 6 3 2 2 3 5" xfId="580"/>
    <cellStyle name="쉼표 [0] 6 3 2 2 4" xfId="581"/>
    <cellStyle name="쉼표 [0] 6 3 2 3" xfId="582"/>
    <cellStyle name="쉼표 [0] 6 3 2 3 2" xfId="583"/>
    <cellStyle name="쉼표 [0] 6 3 2 4" xfId="584"/>
    <cellStyle name="쉼표 [0] 6 3 2 5" xfId="585"/>
    <cellStyle name="쉼표 [0] 6 3 3" xfId="586"/>
    <cellStyle name="쉼표 [0] 6 3 3 2" xfId="587"/>
    <cellStyle name="쉼표 [0] 6 3 4" xfId="588"/>
    <cellStyle name="쉼표 [0] 6 3 4 2" xfId="589"/>
    <cellStyle name="쉼표 [0] 6 3 5" xfId="590"/>
    <cellStyle name="쉼표 [0] 6 4" xfId="591"/>
    <cellStyle name="쉼표 [0] 6 5" xfId="592"/>
    <cellStyle name="쉼표 [0] 6 6" xfId="593"/>
    <cellStyle name="쉼표 [0] 60" xfId="4976"/>
    <cellStyle name="쉼표 [0] 60 2" xfId="10089"/>
    <cellStyle name="쉼표 [0] 60 3" xfId="13405"/>
    <cellStyle name="쉼표 [0] 60 4" xfId="16100"/>
    <cellStyle name="쉼표 [0] 61" xfId="7249"/>
    <cellStyle name="쉼표 [0] 7" xfId="594"/>
    <cellStyle name="쉼표 [0] 7 2" xfId="595"/>
    <cellStyle name="쉼표 [0] 7 2 2" xfId="596"/>
    <cellStyle name="쉼표 [0] 7 2 2 2" xfId="597"/>
    <cellStyle name="쉼표 [0] 7 2 3" xfId="598"/>
    <cellStyle name="쉼표 [0] 7 2 4" xfId="599"/>
    <cellStyle name="쉼표 [0] 7 3" xfId="600"/>
    <cellStyle name="쉼표 [0] 7 4" xfId="601"/>
    <cellStyle name="쉼표 [0] 7 5" xfId="602"/>
    <cellStyle name="쉼표 [0] 7 5 2" xfId="1293"/>
    <cellStyle name="쉼표 [0] 75" xfId="3496"/>
    <cellStyle name="쉼표 [0] 76" xfId="3497"/>
    <cellStyle name="쉼표 [0] 78" xfId="3498"/>
    <cellStyle name="쉼표 [0] 79" xfId="3499"/>
    <cellStyle name="쉼표 [0] 8" xfId="603"/>
    <cellStyle name="쉼표 [0] 8 2" xfId="604"/>
    <cellStyle name="쉼표 [0] 8 3" xfId="605"/>
    <cellStyle name="쉼표 [0] 8 4" xfId="606"/>
    <cellStyle name="쉼표 [0] 8 4 2" xfId="4546"/>
    <cellStyle name="쉼표 [0] 8 4 2 2" xfId="7213"/>
    <cellStyle name="쉼표 [0] 8 4 2 3" xfId="9878"/>
    <cellStyle name="쉼표 [0] 80" xfId="3500"/>
    <cellStyle name="쉼표 [0] 81" xfId="3501"/>
    <cellStyle name="쉼표 [0] 82" xfId="3502"/>
    <cellStyle name="쉼표 [0] 84" xfId="3503"/>
    <cellStyle name="쉼표 [0] 85" xfId="3504"/>
    <cellStyle name="쉼표 [0] 9" xfId="607"/>
    <cellStyle name="쉼표 [0] 9 2" xfId="608"/>
    <cellStyle name="쉼표 [0] 9 2 2" xfId="609"/>
    <cellStyle name="쉼표 [0] 9 2 2 2" xfId="610"/>
    <cellStyle name="쉼표 [0] 9 2 2 2 2" xfId="2522"/>
    <cellStyle name="쉼표 [0] 9 2 3" xfId="611"/>
    <cellStyle name="쉼표 [0] 9 2 3 2" xfId="2515"/>
    <cellStyle name="쉼표 [0] 9 2 3 2 2" xfId="2634"/>
    <cellStyle name="쉼표 [0] 9 2 3 2 2 2" xfId="2907"/>
    <cellStyle name="쉼표 [0] 9 2 3 2 2 2 2" xfId="6599"/>
    <cellStyle name="쉼표 [0] 9 2 3 2 2 2 3" xfId="9096"/>
    <cellStyle name="쉼표 [0] 9 2 3 2 2 2 4" xfId="12098"/>
    <cellStyle name="쉼표 [0] 9 2 3 2 2 2 5" xfId="15199"/>
    <cellStyle name="쉼표 [0] 9 2 3 2 2 3" xfId="6357"/>
    <cellStyle name="쉼표 [0] 9 2 3 2 2 4" xfId="8830"/>
    <cellStyle name="쉼표 [0] 9 2 3 2 2 5" xfId="12097"/>
    <cellStyle name="쉼표 [0] 9 2 3 2 2 6" xfId="15198"/>
    <cellStyle name="쉼표 [0] 9 2 3 2 3" xfId="2797"/>
    <cellStyle name="쉼표 [0] 9 2 3 2 3 2" xfId="6489"/>
    <cellStyle name="쉼표 [0] 9 2 3 2 3 3" xfId="8988"/>
    <cellStyle name="쉼표 [0] 9 2 3 2 3 4" xfId="12099"/>
    <cellStyle name="쉼표 [0] 9 2 3 2 3 5" xfId="15200"/>
    <cellStyle name="쉼표 [0] 9 2 3 2 4" xfId="6245"/>
    <cellStyle name="쉼표 [0] 9 2 3 2 5" xfId="8716"/>
    <cellStyle name="쉼표 [0] 9 2 3 2 6" xfId="12096"/>
    <cellStyle name="쉼표 [0] 9 2 3 2 7" xfId="15197"/>
    <cellStyle name="쉼표 [0] 9 2 3 3" xfId="2608"/>
    <cellStyle name="쉼표 [0] 9 2 3 3 2" xfId="2875"/>
    <cellStyle name="쉼표 [0] 9 2 3 3 2 2" xfId="6567"/>
    <cellStyle name="쉼표 [0] 9 2 3 3 2 3" xfId="9064"/>
    <cellStyle name="쉼표 [0] 9 2 3 3 2 4" xfId="12101"/>
    <cellStyle name="쉼표 [0] 9 2 3 3 2 5" xfId="15202"/>
    <cellStyle name="쉼표 [0] 9 2 3 3 3" xfId="6333"/>
    <cellStyle name="쉼표 [0] 9 2 3 3 4" xfId="8805"/>
    <cellStyle name="쉼표 [0] 9 2 3 3 5" xfId="12100"/>
    <cellStyle name="쉼표 [0] 9 2 3 3 6" xfId="15201"/>
    <cellStyle name="쉼표 [0] 9 2 3 4" xfId="2709"/>
    <cellStyle name="쉼표 [0] 9 2 3 4 2" xfId="2965"/>
    <cellStyle name="쉼표 [0] 9 2 3 4 2 2" xfId="6657"/>
    <cellStyle name="쉼표 [0] 9 2 3 4 2 3" xfId="9153"/>
    <cellStyle name="쉼표 [0] 9 2 3 4 2 4" xfId="12103"/>
    <cellStyle name="쉼표 [0] 9 2 3 4 2 5" xfId="15204"/>
    <cellStyle name="쉼표 [0] 9 2 3 4 3" xfId="6403"/>
    <cellStyle name="쉼표 [0] 9 2 3 4 4" xfId="8904"/>
    <cellStyle name="쉼표 [0] 9 2 3 4 5" xfId="12102"/>
    <cellStyle name="쉼표 [0] 9 2 3 4 6" xfId="15203"/>
    <cellStyle name="쉼표 [0] 9 2 3 5" xfId="2773"/>
    <cellStyle name="쉼표 [0] 9 2 3 5 2" xfId="6465"/>
    <cellStyle name="쉼표 [0] 9 2 3 5 3" xfId="8964"/>
    <cellStyle name="쉼표 [0] 9 2 3 5 4" xfId="12104"/>
    <cellStyle name="쉼표 [0] 9 2 3 5 5" xfId="15205"/>
    <cellStyle name="쉼표 [0] 9 2 4" xfId="612"/>
    <cellStyle name="쉼표 [0] 9 2 4 2" xfId="2633"/>
    <cellStyle name="쉼표 [0] 9 2 4 2 2" xfId="2906"/>
    <cellStyle name="쉼표 [0] 9 2 4 2 2 2" xfId="6598"/>
    <cellStyle name="쉼표 [0] 9 2 4 2 2 3" xfId="9095"/>
    <cellStyle name="쉼표 [0] 9 2 4 2 2 4" xfId="12107"/>
    <cellStyle name="쉼표 [0] 9 2 4 2 2 5" xfId="15208"/>
    <cellStyle name="쉼표 [0] 9 2 4 2 3" xfId="6356"/>
    <cellStyle name="쉼표 [0] 9 2 4 2 4" xfId="8829"/>
    <cellStyle name="쉼표 [0] 9 2 4 2 5" xfId="12106"/>
    <cellStyle name="쉼표 [0] 9 2 4 2 6" xfId="15207"/>
    <cellStyle name="쉼표 [0] 9 2 4 3" xfId="2796"/>
    <cellStyle name="쉼표 [0] 9 2 4 3 2" xfId="6488"/>
    <cellStyle name="쉼표 [0] 9 2 4 3 3" xfId="8987"/>
    <cellStyle name="쉼표 [0] 9 2 4 3 4" xfId="12108"/>
    <cellStyle name="쉼표 [0] 9 2 4 3 5" xfId="15209"/>
    <cellStyle name="쉼표 [0] 9 2 4 4" xfId="1402"/>
    <cellStyle name="쉼표 [0] 9 2 4 5" xfId="5309"/>
    <cellStyle name="쉼표 [0] 9 2 4 6" xfId="7693"/>
    <cellStyle name="쉼표 [0] 9 2 4 7" xfId="12105"/>
    <cellStyle name="쉼표 [0] 9 2 4 8" xfId="15206"/>
    <cellStyle name="쉼표 [0] 9 2 5" xfId="2569"/>
    <cellStyle name="쉼표 [0] 9 2 5 2" xfId="2824"/>
    <cellStyle name="쉼표 [0] 9 2 5 2 2" xfId="6516"/>
    <cellStyle name="쉼표 [0] 9 2 5 2 3" xfId="9014"/>
    <cellStyle name="쉼표 [0] 9 2 5 2 4" xfId="12110"/>
    <cellStyle name="쉼표 [0] 9 2 5 2 5" xfId="15211"/>
    <cellStyle name="쉼표 [0] 9 2 5 3" xfId="6294"/>
    <cellStyle name="쉼표 [0] 9 2 5 4" xfId="8766"/>
    <cellStyle name="쉼표 [0] 9 2 5 5" xfId="12109"/>
    <cellStyle name="쉼표 [0] 9 2 5 6" xfId="15210"/>
    <cellStyle name="쉼표 [0] 9 2 6" xfId="2683"/>
    <cellStyle name="쉼표 [0] 9 2 6 2" xfId="2927"/>
    <cellStyle name="쉼표 [0] 9 2 6 2 2" xfId="6619"/>
    <cellStyle name="쉼표 [0] 9 2 6 2 3" xfId="9115"/>
    <cellStyle name="쉼표 [0] 9 2 6 2 4" xfId="12112"/>
    <cellStyle name="쉼표 [0] 9 2 6 2 5" xfId="15213"/>
    <cellStyle name="쉼표 [0] 9 2 6 3" xfId="6377"/>
    <cellStyle name="쉼표 [0] 9 2 6 4" xfId="8878"/>
    <cellStyle name="쉼표 [0] 9 2 6 5" xfId="12111"/>
    <cellStyle name="쉼표 [0] 9 2 6 6" xfId="15212"/>
    <cellStyle name="쉼표 [0] 9 2 7" xfId="2744"/>
    <cellStyle name="쉼표 [0] 9 2 7 2" xfId="6436"/>
    <cellStyle name="쉼표 [0] 9 2 7 3" xfId="8937"/>
    <cellStyle name="쉼표 [0] 9 2 7 4" xfId="12113"/>
    <cellStyle name="쉼표 [0] 9 2 7 5" xfId="15214"/>
    <cellStyle name="쉼표 [0] 9 3" xfId="613"/>
    <cellStyle name="쉼표 [0] 9 3 2" xfId="614"/>
    <cellStyle name="쉼표 [0] 9 3 2 2" xfId="2635"/>
    <cellStyle name="쉼표 [0] 9 3 2 2 2" xfId="2908"/>
    <cellStyle name="쉼표 [0] 9 3 2 2 2 2" xfId="6600"/>
    <cellStyle name="쉼표 [0] 9 3 2 2 2 3" xfId="9097"/>
    <cellStyle name="쉼표 [0] 9 3 2 2 2 4" xfId="12117"/>
    <cellStyle name="쉼표 [0] 9 3 2 2 2 5" xfId="15216"/>
    <cellStyle name="쉼표 [0] 9 3 2 2 3" xfId="6358"/>
    <cellStyle name="쉼표 [0] 9 3 2 2 4" xfId="8831"/>
    <cellStyle name="쉼표 [0] 9 3 2 2 5" xfId="12116"/>
    <cellStyle name="쉼표 [0] 9 3 2 2 6" xfId="15215"/>
    <cellStyle name="쉼표 [0] 9 3 2 3" xfId="2798"/>
    <cellStyle name="쉼표 [0] 9 3 2 3 2" xfId="6490"/>
    <cellStyle name="쉼표 [0] 9 3 2 3 3" xfId="8989"/>
    <cellStyle name="쉼표 [0] 9 3 2 3 4" xfId="12118"/>
    <cellStyle name="쉼표 [0] 9 3 2 3 5" xfId="15217"/>
    <cellStyle name="쉼표 [0] 9 3 2 4" xfId="2541"/>
    <cellStyle name="쉼표 [0] 9 3 2 4 2" xfId="6266"/>
    <cellStyle name="쉼표 [0] 9 3 2 4 3" xfId="8739"/>
    <cellStyle name="쉼표 [0] 9 3 2 4 4" xfId="12119"/>
    <cellStyle name="쉼표 [0] 9 3 2 4 5" xfId="15218"/>
    <cellStyle name="쉼표 [0] 9 3 2 5" xfId="1938"/>
    <cellStyle name="쉼표 [0] 9 3 3" xfId="2520"/>
    <cellStyle name="쉼표 [0] 9 3 3 2" xfId="2846"/>
    <cellStyle name="쉼표 [0] 9 3 3 2 2" xfId="6538"/>
    <cellStyle name="쉼표 [0] 9 3 3 2 3" xfId="9036"/>
    <cellStyle name="쉼표 [0] 9 3 3 2 4" xfId="12121"/>
    <cellStyle name="쉼표 [0] 9 3 3 2 5" xfId="15220"/>
    <cellStyle name="쉼표 [0] 9 3 3 3" xfId="6250"/>
    <cellStyle name="쉼표 [0] 9 3 3 4" xfId="8721"/>
    <cellStyle name="쉼표 [0] 9 3 3 5" xfId="12120"/>
    <cellStyle name="쉼표 [0] 9 3 3 6" xfId="15219"/>
    <cellStyle name="쉼표 [0] 9 3 4" xfId="2689"/>
    <cellStyle name="쉼표 [0] 9 3 4 2" xfId="2945"/>
    <cellStyle name="쉼표 [0] 9 3 4 2 2" xfId="6637"/>
    <cellStyle name="쉼표 [0] 9 3 4 2 3" xfId="9133"/>
    <cellStyle name="쉼표 [0] 9 3 4 2 4" xfId="12123"/>
    <cellStyle name="쉼표 [0] 9 3 4 2 5" xfId="15222"/>
    <cellStyle name="쉼표 [0] 9 3 4 3" xfId="6383"/>
    <cellStyle name="쉼표 [0] 9 3 4 4" xfId="8884"/>
    <cellStyle name="쉼표 [0] 9 3 4 5" xfId="12122"/>
    <cellStyle name="쉼표 [0] 9 3 4 6" xfId="15221"/>
    <cellStyle name="쉼표 [0] 9 3 5" xfId="2750"/>
    <cellStyle name="쉼표 [0] 9 3 5 2" xfId="6442"/>
    <cellStyle name="쉼표 [0] 9 3 5 3" xfId="8943"/>
    <cellStyle name="쉼표 [0] 9 3 5 4" xfId="12124"/>
    <cellStyle name="쉼표 [0] 9 3 5 5" xfId="15223"/>
    <cellStyle name="쉼표 [0] 9 4" xfId="1336"/>
    <cellStyle name="쉼표 [0] 9 4 2" xfId="2632"/>
    <cellStyle name="쉼표 [0] 9 4 2 2" xfId="2905"/>
    <cellStyle name="쉼표 [0] 9 4 2 2 2" xfId="6597"/>
    <cellStyle name="쉼표 [0] 9 4 2 2 3" xfId="9094"/>
    <cellStyle name="쉼표 [0] 9 4 2 2 4" xfId="12127"/>
    <cellStyle name="쉼표 [0] 9 4 2 2 5" xfId="15226"/>
    <cellStyle name="쉼표 [0] 9 4 2 3" xfId="6355"/>
    <cellStyle name="쉼표 [0] 9 4 2 4" xfId="8828"/>
    <cellStyle name="쉼표 [0] 9 4 2 5" xfId="12126"/>
    <cellStyle name="쉼표 [0] 9 4 2 6" xfId="15225"/>
    <cellStyle name="쉼표 [0] 9 4 3" xfId="2795"/>
    <cellStyle name="쉼표 [0] 9 4 3 2" xfId="6487"/>
    <cellStyle name="쉼표 [0] 9 4 3 3" xfId="8986"/>
    <cellStyle name="쉼표 [0] 9 4 3 4" xfId="12128"/>
    <cellStyle name="쉼표 [0] 9 4 3 5" xfId="15227"/>
    <cellStyle name="쉼표 [0] 9 4 4" xfId="4165"/>
    <cellStyle name="쉼표 [0] 9 4 5" xfId="5281"/>
    <cellStyle name="쉼표 [0] 9 4 6" xfId="7632"/>
    <cellStyle name="쉼표 [0] 9 4 7" xfId="12125"/>
    <cellStyle name="쉼표 [0] 9 4 8" xfId="15224"/>
    <cellStyle name="쉼표 [0] 9 5" xfId="2557"/>
    <cellStyle name="쉼표 [0] 9 5 2" xfId="2814"/>
    <cellStyle name="쉼표 [0] 9 5 2 2" xfId="6506"/>
    <cellStyle name="쉼표 [0] 9 5 2 3" xfId="9005"/>
    <cellStyle name="쉼표 [0] 9 5 2 4" xfId="12130"/>
    <cellStyle name="쉼표 [0] 9 5 2 5" xfId="15229"/>
    <cellStyle name="쉼표 [0] 9 5 3" xfId="6282"/>
    <cellStyle name="쉼표 [0] 9 5 4" xfId="8755"/>
    <cellStyle name="쉼표 [0] 9 5 5" xfId="12129"/>
    <cellStyle name="쉼표 [0] 9 5 6" xfId="15228"/>
    <cellStyle name="쉼표 [0] 9 6" xfId="2679"/>
    <cellStyle name="쉼표 [0] 9 6 2" xfId="2923"/>
    <cellStyle name="쉼표 [0] 9 6 2 2" xfId="6615"/>
    <cellStyle name="쉼표 [0] 9 6 2 3" xfId="9111"/>
    <cellStyle name="쉼표 [0] 9 6 2 4" xfId="12132"/>
    <cellStyle name="쉼표 [0] 9 6 2 5" xfId="15231"/>
    <cellStyle name="쉼표 [0] 9 6 3" xfId="6373"/>
    <cellStyle name="쉼표 [0] 9 6 4" xfId="8874"/>
    <cellStyle name="쉼표 [0] 9 6 5" xfId="12131"/>
    <cellStyle name="쉼표 [0] 9 6 6" xfId="15230"/>
    <cellStyle name="쉼표 [0] 9 7" xfId="3505"/>
    <cellStyle name="쉼표 [0] 9 8" xfId="2733"/>
    <cellStyle name="쉼표 [0] 9 8 2" xfId="6426"/>
    <cellStyle name="쉼표 [0] 9 8 3" xfId="8926"/>
    <cellStyle name="쉼표 [0] 9 8 4" xfId="12134"/>
    <cellStyle name="쉼표 [0] 9 8 5" xfId="15232"/>
    <cellStyle name="쉼표 10" xfId="2648"/>
    <cellStyle name="쉼표 11" xfId="2659"/>
    <cellStyle name="쉼표 12" xfId="2663"/>
    <cellStyle name="쉼표 13" xfId="2658"/>
    <cellStyle name="쉼표 14" xfId="2662"/>
    <cellStyle name="쉼표 15" xfId="2653"/>
    <cellStyle name="쉼표 16" xfId="2672"/>
    <cellStyle name="쉼표 17" xfId="2654"/>
    <cellStyle name="쉼표 18" xfId="2671"/>
    <cellStyle name="쉼표 19" xfId="2674"/>
    <cellStyle name="쉼표 2" xfId="615"/>
    <cellStyle name="쉼표 2 2" xfId="1295"/>
    <cellStyle name="쉼표 2 3" xfId="4692"/>
    <cellStyle name="쉼표 2 4" xfId="1294"/>
    <cellStyle name="쉼표 20" xfId="2670"/>
    <cellStyle name="쉼표 21" xfId="2673"/>
    <cellStyle name="쉼표 22" xfId="2669"/>
    <cellStyle name="쉼표 23" xfId="2656"/>
    <cellStyle name="쉼표 24" xfId="2668"/>
    <cellStyle name="쉼표 25" xfId="2655"/>
    <cellStyle name="쉼표 26" xfId="2667"/>
    <cellStyle name="쉼표 27" xfId="2652"/>
    <cellStyle name="쉼표 28" xfId="2666"/>
    <cellStyle name="쉼표 29" xfId="2651"/>
    <cellStyle name="쉼표 3" xfId="616"/>
    <cellStyle name="쉼표 3 2" xfId="1297"/>
    <cellStyle name="쉼표 3 3" xfId="4693"/>
    <cellStyle name="쉼표 3 4" xfId="1296"/>
    <cellStyle name="쉼표 30" xfId="2665"/>
    <cellStyle name="쉼표 31" xfId="2650"/>
    <cellStyle name="쉼표 32" xfId="2664"/>
    <cellStyle name="쉼표 33" xfId="2675"/>
    <cellStyle name="쉼표 34" xfId="2661"/>
    <cellStyle name="쉼표 35" xfId="2649"/>
    <cellStyle name="쉼표 36" xfId="4034"/>
    <cellStyle name="쉼표 37" xfId="4036"/>
    <cellStyle name="쉼표 38" xfId="4037"/>
    <cellStyle name="쉼표 39" xfId="4035"/>
    <cellStyle name="쉼표 4" xfId="1298"/>
    <cellStyle name="쉼표 5" xfId="1361"/>
    <cellStyle name="쉼표 6" xfId="1943"/>
    <cellStyle name="쉼표 7" xfId="2657"/>
    <cellStyle name="쉼표 8" xfId="2647"/>
    <cellStyle name="쉼표 9" xfId="2660"/>
    <cellStyle name="스타일 1" xfId="617"/>
    <cellStyle name="스타일 1 2" xfId="1299"/>
    <cellStyle name="스타일 1 2 2" xfId="3506"/>
    <cellStyle name="스타일 1 2 3" xfId="3033"/>
    <cellStyle name="스타일 1 3" xfId="2430"/>
    <cellStyle name="스타일 1 3 2" xfId="3330"/>
    <cellStyle name="스타일 1 3 3" xfId="4507"/>
    <cellStyle name="스타일 1 4" xfId="3681"/>
    <cellStyle name="스타일 10" xfId="2431"/>
    <cellStyle name="스타일 11" xfId="2432"/>
    <cellStyle name="스타일 12" xfId="2433"/>
    <cellStyle name="스타일 13" xfId="2434"/>
    <cellStyle name="스타일 14" xfId="2435"/>
    <cellStyle name="스타일 15" xfId="2436"/>
    <cellStyle name="스타일 16" xfId="2437"/>
    <cellStyle name="스타일 17" xfId="2438"/>
    <cellStyle name="스타일 18" xfId="2439"/>
    <cellStyle name="스타일 2" xfId="2440"/>
    <cellStyle name="스타일 3" xfId="2441"/>
    <cellStyle name="스타일 4" xfId="2442"/>
    <cellStyle name="스타일 5" xfId="2443"/>
    <cellStyle name="스타일 6" xfId="2444"/>
    <cellStyle name="스타일 7" xfId="2445"/>
    <cellStyle name="스타일 8" xfId="2446"/>
    <cellStyle name="스타일 9" xfId="2447"/>
    <cellStyle name="안건회계법인" xfId="618"/>
    <cellStyle name="없" xfId="2448"/>
    <cellStyle name="없 2" xfId="2532"/>
    <cellStyle name="없 2 2" xfId="6258"/>
    <cellStyle name="없 2 3" xfId="8731"/>
    <cellStyle name="없 2 4" xfId="9648"/>
    <cellStyle name="없 2 5" xfId="12199"/>
    <cellStyle name="없 2 6" xfId="13485"/>
    <cellStyle name="없 2 7" xfId="15234"/>
    <cellStyle name="없 3" xfId="6233"/>
    <cellStyle name="없 4" xfId="8684"/>
    <cellStyle name="없 5" xfId="8794"/>
    <cellStyle name="없 6" xfId="12198"/>
    <cellStyle name="없 7" xfId="13486"/>
    <cellStyle name="없 8" xfId="15233"/>
    <cellStyle name="연결된 셀" xfId="13" builtinId="24" customBuiltin="1"/>
    <cellStyle name="연결된 셀 2" xfId="619"/>
    <cellStyle name="연결된 셀 2 2" xfId="620"/>
    <cellStyle name="연결된 셀 2 2 2" xfId="3508"/>
    <cellStyle name="연결된 셀 2 2 2 2" xfId="4885"/>
    <cellStyle name="연결된 셀 2 2 3" xfId="4695"/>
    <cellStyle name="연결된 셀 2 3" xfId="621"/>
    <cellStyle name="연결된 셀 2 3 2" xfId="3507"/>
    <cellStyle name="연결된 셀 2 3 2 2" xfId="4886"/>
    <cellStyle name="연결된 셀 2 3 3" xfId="4696"/>
    <cellStyle name="연결된 셀 2 4" xfId="622"/>
    <cellStyle name="연결된 셀 2 4 2" xfId="4884"/>
    <cellStyle name="연결된 셀 2 5" xfId="4694"/>
    <cellStyle name="연결된 셀 3" xfId="623"/>
    <cellStyle name="연결된 셀 3 2" xfId="1416"/>
    <cellStyle name="연결된 셀 3 2 2" xfId="3509"/>
    <cellStyle name="연결된 셀 3 3" xfId="3053"/>
    <cellStyle name="연결된 셀 4" xfId="4166"/>
    <cellStyle name="요약" xfId="17" builtinId="25" customBuiltin="1"/>
    <cellStyle name="요약 2" xfId="624"/>
    <cellStyle name="요약 2 10" xfId="1713"/>
    <cellStyle name="요약 2 10 2" xfId="2196"/>
    <cellStyle name="요약 2 10 2 2" xfId="6006"/>
    <cellStyle name="요약 2 10 2 3" xfId="8433"/>
    <cellStyle name="요약 2 10 2 4" xfId="9385"/>
    <cellStyle name="요약 2 10 2 5" xfId="12212"/>
    <cellStyle name="요약 2 10 2 6" xfId="10777"/>
    <cellStyle name="요약 2 10 2 7" xfId="15236"/>
    <cellStyle name="요약 2 10 3" xfId="3730"/>
    <cellStyle name="요약 2 10 3 2" xfId="6881"/>
    <cellStyle name="요약 2 10 3 3" xfId="9514"/>
    <cellStyle name="요약 2 10 3 4" xfId="10187"/>
    <cellStyle name="요약 2 10 3 5" xfId="12213"/>
    <cellStyle name="요약 2 10 3 6" xfId="10776"/>
    <cellStyle name="요약 2 10 3 7" xfId="15237"/>
    <cellStyle name="요약 2 10 4" xfId="5561"/>
    <cellStyle name="요약 2 10 5" xfId="7972"/>
    <cellStyle name="요약 2 10 6" xfId="7550"/>
    <cellStyle name="요약 2 10 7" xfId="12211"/>
    <cellStyle name="요약 2 10 8" xfId="13484"/>
    <cellStyle name="요약 2 10 9" xfId="15235"/>
    <cellStyle name="요약 2 11" xfId="1714"/>
    <cellStyle name="요약 2 11 2" xfId="2197"/>
    <cellStyle name="요약 2 11 2 2" xfId="6007"/>
    <cellStyle name="요약 2 11 2 3" xfId="8434"/>
    <cellStyle name="요약 2 11 2 4" xfId="7422"/>
    <cellStyle name="요약 2 11 2 5" xfId="12215"/>
    <cellStyle name="요약 2 11 2 6" xfId="10775"/>
    <cellStyle name="요약 2 11 2 7" xfId="15239"/>
    <cellStyle name="요약 2 11 3" xfId="5562"/>
    <cellStyle name="요약 2 11 4" xfId="7973"/>
    <cellStyle name="요약 2 11 5" xfId="9952"/>
    <cellStyle name="요약 2 11 6" xfId="12214"/>
    <cellStyle name="요약 2 11 7" xfId="13483"/>
    <cellStyle name="요약 2 11 8" xfId="15238"/>
    <cellStyle name="요약 2 12" xfId="1715"/>
    <cellStyle name="요약 2 12 2" xfId="2198"/>
    <cellStyle name="요약 2 12 2 2" xfId="6008"/>
    <cellStyle name="요약 2 12 2 3" xfId="8435"/>
    <cellStyle name="요약 2 12 2 4" xfId="7421"/>
    <cellStyle name="요약 2 12 2 5" xfId="12217"/>
    <cellStyle name="요약 2 12 2 6" xfId="13481"/>
    <cellStyle name="요약 2 12 2 7" xfId="15241"/>
    <cellStyle name="요약 2 12 3" xfId="5563"/>
    <cellStyle name="요약 2 12 4" xfId="7974"/>
    <cellStyle name="요약 2 12 5" xfId="10021"/>
    <cellStyle name="요약 2 12 6" xfId="12216"/>
    <cellStyle name="요약 2 12 7" xfId="13482"/>
    <cellStyle name="요약 2 12 8" xfId="15240"/>
    <cellStyle name="요약 2 13" xfId="1716"/>
    <cellStyle name="요약 2 13 2" xfId="2199"/>
    <cellStyle name="요약 2 13 2 2" xfId="6009"/>
    <cellStyle name="요약 2 13 2 3" xfId="8436"/>
    <cellStyle name="요약 2 13 2 4" xfId="9898"/>
    <cellStyle name="요약 2 13 2 5" xfId="12219"/>
    <cellStyle name="요약 2 13 2 6" xfId="10773"/>
    <cellStyle name="요약 2 13 2 7" xfId="15243"/>
    <cellStyle name="요약 2 13 3" xfId="5564"/>
    <cellStyle name="요약 2 13 4" xfId="7975"/>
    <cellStyle name="요약 2 13 5" xfId="7549"/>
    <cellStyle name="요약 2 13 6" xfId="12218"/>
    <cellStyle name="요약 2 13 7" xfId="10774"/>
    <cellStyle name="요약 2 13 8" xfId="15242"/>
    <cellStyle name="요약 2 14" xfId="1717"/>
    <cellStyle name="요약 2 14 2" xfId="2200"/>
    <cellStyle name="요약 2 14 2 2" xfId="6010"/>
    <cellStyle name="요약 2 14 2 3" xfId="8437"/>
    <cellStyle name="요약 2 14 2 4" xfId="8692"/>
    <cellStyle name="요약 2 14 2 5" xfId="12221"/>
    <cellStyle name="요약 2 14 2 6" xfId="10770"/>
    <cellStyle name="요약 2 14 2 7" xfId="15245"/>
    <cellStyle name="요약 2 14 3" xfId="5565"/>
    <cellStyle name="요약 2 14 4" xfId="7976"/>
    <cellStyle name="요약 2 14 5" xfId="9949"/>
    <cellStyle name="요약 2 14 6" xfId="12220"/>
    <cellStyle name="요약 2 14 7" xfId="10772"/>
    <cellStyle name="요약 2 14 8" xfId="15244"/>
    <cellStyle name="요약 2 15" xfId="1718"/>
    <cellStyle name="요약 2 15 2" xfId="2201"/>
    <cellStyle name="요약 2 15 2 2" xfId="6011"/>
    <cellStyle name="요약 2 15 2 3" xfId="8438"/>
    <cellStyle name="요약 2 15 2 4" xfId="9977"/>
    <cellStyle name="요약 2 15 2 5" xfId="12223"/>
    <cellStyle name="요약 2 15 2 6" xfId="10764"/>
    <cellStyle name="요약 2 15 2 7" xfId="15247"/>
    <cellStyle name="요약 2 15 3" xfId="5566"/>
    <cellStyle name="요약 2 15 4" xfId="7977"/>
    <cellStyle name="요약 2 15 5" xfId="10018"/>
    <cellStyle name="요약 2 15 6" xfId="12222"/>
    <cellStyle name="요약 2 15 7" xfId="10769"/>
    <cellStyle name="요약 2 15 8" xfId="15246"/>
    <cellStyle name="요약 2 16" xfId="1719"/>
    <cellStyle name="요약 2 16 2" xfId="2202"/>
    <cellStyle name="요약 2 16 2 2" xfId="6012"/>
    <cellStyle name="요약 2 16 2 3" xfId="8439"/>
    <cellStyle name="요약 2 16 2 4" xfId="7639"/>
    <cellStyle name="요약 2 16 2 5" xfId="12225"/>
    <cellStyle name="요약 2 16 2 6" xfId="10754"/>
    <cellStyle name="요약 2 16 2 7" xfId="15249"/>
    <cellStyle name="요약 2 16 3" xfId="5567"/>
    <cellStyle name="요약 2 16 4" xfId="7978"/>
    <cellStyle name="요약 2 16 5" xfId="9951"/>
    <cellStyle name="요약 2 16 6" xfId="12224"/>
    <cellStyle name="요약 2 16 7" xfId="10762"/>
    <cellStyle name="요약 2 16 8" xfId="15248"/>
    <cellStyle name="요약 2 17" xfId="1720"/>
    <cellStyle name="요약 2 17 2" xfId="2203"/>
    <cellStyle name="요약 2 17 2 2" xfId="6013"/>
    <cellStyle name="요약 2 17 2 3" xfId="8440"/>
    <cellStyle name="요약 2 17 2 4" xfId="9900"/>
    <cellStyle name="요약 2 17 2 5" xfId="12227"/>
    <cellStyle name="요약 2 17 2 6" xfId="10752"/>
    <cellStyle name="요약 2 17 2 7" xfId="15251"/>
    <cellStyle name="요약 2 17 3" xfId="5568"/>
    <cellStyle name="요약 2 17 4" xfId="7979"/>
    <cellStyle name="요약 2 17 5" xfId="10020"/>
    <cellStyle name="요약 2 17 6" xfId="12226"/>
    <cellStyle name="요약 2 17 7" xfId="10753"/>
    <cellStyle name="요약 2 17 8" xfId="15250"/>
    <cellStyle name="요약 2 18" xfId="1721"/>
    <cellStyle name="요약 2 18 2" xfId="2204"/>
    <cellStyle name="요약 2 18 2 2" xfId="6014"/>
    <cellStyle name="요약 2 18 2 3" xfId="8441"/>
    <cellStyle name="요약 2 18 2 4" xfId="9979"/>
    <cellStyle name="요약 2 18 2 5" xfId="12229"/>
    <cellStyle name="요약 2 18 2 6" xfId="13480"/>
    <cellStyle name="요약 2 18 2 7" xfId="15253"/>
    <cellStyle name="요약 2 18 3" xfId="5569"/>
    <cellStyle name="요약 2 18 4" xfId="7980"/>
    <cellStyle name="요약 2 18 5" xfId="7548"/>
    <cellStyle name="요약 2 18 6" xfId="12228"/>
    <cellStyle name="요약 2 18 7" xfId="10751"/>
    <cellStyle name="요약 2 18 8" xfId="15252"/>
    <cellStyle name="요약 2 19" xfId="1722"/>
    <cellStyle name="요약 2 19 2" xfId="2205"/>
    <cellStyle name="요약 2 19 2 2" xfId="6015"/>
    <cellStyle name="요약 2 19 2 3" xfId="8442"/>
    <cellStyle name="요약 2 19 2 4" xfId="9383"/>
    <cellStyle name="요약 2 19 2 5" xfId="12231"/>
    <cellStyle name="요약 2 19 2 6" xfId="10749"/>
    <cellStyle name="요약 2 19 2 7" xfId="15255"/>
    <cellStyle name="요약 2 19 3" xfId="5570"/>
    <cellStyle name="요약 2 19 4" xfId="7981"/>
    <cellStyle name="요약 2 19 5" xfId="9950"/>
    <cellStyle name="요약 2 19 6" xfId="12230"/>
    <cellStyle name="요약 2 19 7" xfId="10750"/>
    <cellStyle name="요약 2 19 8" xfId="15254"/>
    <cellStyle name="요약 2 2" xfId="625"/>
    <cellStyle name="요약 2 2 10" xfId="4984"/>
    <cellStyle name="요약 2 2 10 2" xfId="7257"/>
    <cellStyle name="요약 2 2 10 3" xfId="10052"/>
    <cellStyle name="요약 2 2 10 4" xfId="10472"/>
    <cellStyle name="요약 2 2 11" xfId="5268"/>
    <cellStyle name="요약 2 2 11 2" xfId="10074"/>
    <cellStyle name="요약 2 2 11 3" xfId="10494"/>
    <cellStyle name="요약 2 2 12" xfId="9836"/>
    <cellStyle name="요약 2 2 13" xfId="12232"/>
    <cellStyle name="요약 2 2 14" xfId="13479"/>
    <cellStyle name="요약 2 2 15" xfId="15256"/>
    <cellStyle name="요약 2 2 2" xfId="1723"/>
    <cellStyle name="요약 2 2 2 10" xfId="10019"/>
    <cellStyle name="요약 2 2 2 11" xfId="12233"/>
    <cellStyle name="요약 2 2 2 12" xfId="10748"/>
    <cellStyle name="요약 2 2 2 13" xfId="15257"/>
    <cellStyle name="요약 2 2 2 2" xfId="3104"/>
    <cellStyle name="요약 2 2 2 2 10" xfId="15258"/>
    <cellStyle name="요약 2 2 2 2 2" xfId="3237"/>
    <cellStyle name="요약 2 2 2 2 2 2" xfId="3821"/>
    <cellStyle name="요약 2 2 2 2 2 2 2" xfId="6961"/>
    <cellStyle name="요약 2 2 2 2 2 2 3" xfId="9593"/>
    <cellStyle name="요약 2 2 2 2 2 2 4" xfId="10254"/>
    <cellStyle name="요약 2 2 2 2 2 2 5" xfId="12236"/>
    <cellStyle name="요약 2 2 2 2 2 2 6" xfId="10747"/>
    <cellStyle name="요약 2 2 2 2 2 2 7" xfId="15260"/>
    <cellStyle name="요약 2 2 2 2 2 3" xfId="6780"/>
    <cellStyle name="요약 2 2 2 2 2 4" xfId="9276"/>
    <cellStyle name="요약 2 2 2 2 2 5" xfId="8685"/>
    <cellStyle name="요약 2 2 2 2 2 6" xfId="12235"/>
    <cellStyle name="요약 2 2 2 2 2 7" xfId="13477"/>
    <cellStyle name="요약 2 2 2 2 2 8" xfId="15259"/>
    <cellStyle name="요약 2 2 2 2 3" xfId="3733"/>
    <cellStyle name="요약 2 2 2 2 3 2" xfId="6884"/>
    <cellStyle name="요약 2 2 2 2 3 3" xfId="9517"/>
    <cellStyle name="요약 2 2 2 2 3 4" xfId="10190"/>
    <cellStyle name="요약 2 2 2 2 3 5" xfId="12237"/>
    <cellStyle name="요약 2 2 2 2 3 6" xfId="10746"/>
    <cellStyle name="요약 2 2 2 2 3 7" xfId="15261"/>
    <cellStyle name="요약 2 2 2 2 4" xfId="3916"/>
    <cellStyle name="요약 2 2 2 2 4 2" xfId="7043"/>
    <cellStyle name="요약 2 2 2 2 4 3" xfId="9673"/>
    <cellStyle name="요약 2 2 2 2 4 4" xfId="10326"/>
    <cellStyle name="요약 2 2 2 2 4 5" xfId="12238"/>
    <cellStyle name="요약 2 2 2 2 4 6" xfId="10745"/>
    <cellStyle name="요약 2 2 2 2 4 7" xfId="15262"/>
    <cellStyle name="요약 2 2 2 2 5" xfId="6694"/>
    <cellStyle name="요약 2 2 2 2 6" xfId="9198"/>
    <cellStyle name="요약 2 2 2 2 7" xfId="7315"/>
    <cellStyle name="요약 2 2 2 2 8" xfId="12234"/>
    <cellStyle name="요약 2 2 2 2 9" xfId="13478"/>
    <cellStyle name="요약 2 2 2 3" xfId="3236"/>
    <cellStyle name="요약 2 2 2 3 2" xfId="3822"/>
    <cellStyle name="요약 2 2 2 3 2 2" xfId="6962"/>
    <cellStyle name="요약 2 2 2 3 2 3" xfId="9594"/>
    <cellStyle name="요약 2 2 2 3 2 4" xfId="10255"/>
    <cellStyle name="요약 2 2 2 3 2 5" xfId="12240"/>
    <cellStyle name="요약 2 2 2 3 2 6" xfId="10743"/>
    <cellStyle name="요약 2 2 2 3 2 7" xfId="15264"/>
    <cellStyle name="요약 2 2 2 3 3" xfId="6779"/>
    <cellStyle name="요약 2 2 2 3 4" xfId="9275"/>
    <cellStyle name="요약 2 2 2 3 5" xfId="9476"/>
    <cellStyle name="요약 2 2 2 3 6" xfId="12239"/>
    <cellStyle name="요약 2 2 2 3 7" xfId="10744"/>
    <cellStyle name="요약 2 2 2 3 8" xfId="15263"/>
    <cellStyle name="요약 2 2 2 4" xfId="3732"/>
    <cellStyle name="요약 2 2 2 4 2" xfId="6883"/>
    <cellStyle name="요약 2 2 2 4 3" xfId="9516"/>
    <cellStyle name="요약 2 2 2 4 4" xfId="10189"/>
    <cellStyle name="요약 2 2 2 4 5" xfId="12241"/>
    <cellStyle name="요약 2 2 2 4 6" xfId="10742"/>
    <cellStyle name="요약 2 2 2 4 7" xfId="15265"/>
    <cellStyle name="요약 2 2 2 5" xfId="2867"/>
    <cellStyle name="요약 2 2 2 5 2" xfId="6559"/>
    <cellStyle name="요약 2 2 2 5 3" xfId="9056"/>
    <cellStyle name="요약 2 2 2 5 4" xfId="9966"/>
    <cellStyle name="요약 2 2 2 5 5" xfId="12242"/>
    <cellStyle name="요약 2 2 2 5 6" xfId="10741"/>
    <cellStyle name="요약 2 2 2 5 7" xfId="15266"/>
    <cellStyle name="요약 2 2 2 6" xfId="2598"/>
    <cellStyle name="요약 2 2 2 6 2" xfId="6323"/>
    <cellStyle name="요약 2 2 2 6 3" xfId="8795"/>
    <cellStyle name="요약 2 2 2 6 4" xfId="7748"/>
    <cellStyle name="요약 2 2 2 6 5" xfId="12243"/>
    <cellStyle name="요약 2 2 2 6 6" xfId="10740"/>
    <cellStyle name="요약 2 2 2 6 7" xfId="15267"/>
    <cellStyle name="요약 2 2 2 7" xfId="4548"/>
    <cellStyle name="요약 2 2 2 7 2" xfId="5202"/>
    <cellStyle name="요약 2 2 2 7 3" xfId="7215"/>
    <cellStyle name="요약 2 2 2 7 4" xfId="10440"/>
    <cellStyle name="요약 2 2 2 8" xfId="4888"/>
    <cellStyle name="요약 2 2 2 8 2" xfId="5226"/>
    <cellStyle name="요약 2 2 2 8 3" xfId="7242"/>
    <cellStyle name="요약 2 2 2 8 4" xfId="10460"/>
    <cellStyle name="요약 2 2 2 9" xfId="5571"/>
    <cellStyle name="요약 2 2 3" xfId="2206"/>
    <cellStyle name="요약 2 2 3 10" xfId="7420"/>
    <cellStyle name="요약 2 2 3 11" xfId="12244"/>
    <cellStyle name="요약 2 2 3 12" xfId="10739"/>
    <cellStyle name="요약 2 2 3 13" xfId="15268"/>
    <cellStyle name="요약 2 2 3 2" xfId="3117"/>
    <cellStyle name="요약 2 2 3 2 10" xfId="15269"/>
    <cellStyle name="요약 2 2 3 2 2" xfId="3239"/>
    <cellStyle name="요약 2 2 3 2 2 2" xfId="3823"/>
    <cellStyle name="요약 2 2 3 2 2 2 2" xfId="6963"/>
    <cellStyle name="요약 2 2 3 2 2 2 3" xfId="9595"/>
    <cellStyle name="요약 2 2 3 2 2 2 4" xfId="10256"/>
    <cellStyle name="요약 2 2 3 2 2 2 5" xfId="12247"/>
    <cellStyle name="요약 2 2 3 2 2 2 6" xfId="10731"/>
    <cellStyle name="요약 2 2 3 2 2 2 7" xfId="15271"/>
    <cellStyle name="요약 2 2 3 2 2 3" xfId="6782"/>
    <cellStyle name="요약 2 2 3 2 2 4" xfId="9278"/>
    <cellStyle name="요약 2 2 3 2 2 5" xfId="10097"/>
    <cellStyle name="요약 2 2 3 2 2 6" xfId="12246"/>
    <cellStyle name="요약 2 2 3 2 2 7" xfId="10736"/>
    <cellStyle name="요약 2 2 3 2 2 8" xfId="15270"/>
    <cellStyle name="요약 2 2 3 2 3" xfId="3735"/>
    <cellStyle name="요약 2 2 3 2 3 2" xfId="6886"/>
    <cellStyle name="요약 2 2 3 2 3 3" xfId="9519"/>
    <cellStyle name="요약 2 2 3 2 3 4" xfId="10192"/>
    <cellStyle name="요약 2 2 3 2 3 5" xfId="12248"/>
    <cellStyle name="요약 2 2 3 2 3 6" xfId="10729"/>
    <cellStyle name="요약 2 2 3 2 3 7" xfId="15272"/>
    <cellStyle name="요약 2 2 3 2 4" xfId="3875"/>
    <cellStyle name="요약 2 2 3 2 4 2" xfId="7002"/>
    <cellStyle name="요약 2 2 3 2 4 3" xfId="9640"/>
    <cellStyle name="요약 2 2 3 2 4 4" xfId="10295"/>
    <cellStyle name="요약 2 2 3 2 4 5" xfId="12249"/>
    <cellStyle name="요약 2 2 3 2 4 6" xfId="10721"/>
    <cellStyle name="요약 2 2 3 2 4 7" xfId="15273"/>
    <cellStyle name="요약 2 2 3 2 5" xfId="6706"/>
    <cellStyle name="요약 2 2 3 2 6" xfId="9211"/>
    <cellStyle name="요약 2 2 3 2 7" xfId="9974"/>
    <cellStyle name="요약 2 2 3 2 8" xfId="12245"/>
    <cellStyle name="요약 2 2 3 2 9" xfId="10737"/>
    <cellStyle name="요약 2 2 3 3" xfId="3238"/>
    <cellStyle name="요약 2 2 3 3 2" xfId="3824"/>
    <cellStyle name="요약 2 2 3 3 2 2" xfId="6964"/>
    <cellStyle name="요약 2 2 3 3 2 3" xfId="9596"/>
    <cellStyle name="요약 2 2 3 3 2 4" xfId="10257"/>
    <cellStyle name="요약 2 2 3 3 2 5" xfId="12251"/>
    <cellStyle name="요약 2 2 3 3 2 6" xfId="10719"/>
    <cellStyle name="요약 2 2 3 3 2 7" xfId="15275"/>
    <cellStyle name="요약 2 2 3 3 3" xfId="6781"/>
    <cellStyle name="요약 2 2 3 3 4" xfId="9277"/>
    <cellStyle name="요약 2 2 3 3 5" xfId="10096"/>
    <cellStyle name="요약 2 2 3 3 6" xfId="12250"/>
    <cellStyle name="요약 2 2 3 3 7" xfId="10720"/>
    <cellStyle name="요약 2 2 3 3 8" xfId="15274"/>
    <cellStyle name="요약 2 2 3 4" xfId="3734"/>
    <cellStyle name="요약 2 2 3 4 2" xfId="6885"/>
    <cellStyle name="요약 2 2 3 4 3" xfId="9518"/>
    <cellStyle name="요약 2 2 3 4 4" xfId="10191"/>
    <cellStyle name="요약 2 2 3 4 5" xfId="12252"/>
    <cellStyle name="요약 2 2 3 4 6" xfId="10718"/>
    <cellStyle name="요약 2 2 3 4 7" xfId="15276"/>
    <cellStyle name="요약 2 2 3 5" xfId="2881"/>
    <cellStyle name="요약 2 2 3 5 2" xfId="6573"/>
    <cellStyle name="요약 2 2 3 5 3" xfId="9070"/>
    <cellStyle name="요약 2 2 3 5 4" xfId="7325"/>
    <cellStyle name="요약 2 2 3 5 5" xfId="12253"/>
    <cellStyle name="요약 2 2 3 5 6" xfId="13476"/>
    <cellStyle name="요약 2 2 3 5 7" xfId="15277"/>
    <cellStyle name="요약 2 2 3 6" xfId="2614"/>
    <cellStyle name="요약 2 2 3 6 2" xfId="6339"/>
    <cellStyle name="요약 2 2 3 6 3" xfId="8811"/>
    <cellStyle name="요약 2 2 3 6 4" xfId="7742"/>
    <cellStyle name="요약 2 2 3 6 5" xfId="12254"/>
    <cellStyle name="요약 2 2 3 6 6" xfId="10717"/>
    <cellStyle name="요약 2 2 3 6 7" xfId="15278"/>
    <cellStyle name="요약 2 2 3 7" xfId="4698"/>
    <cellStyle name="요약 2 2 3 7 2" xfId="5216"/>
    <cellStyle name="요약 2 2 3 7 3" xfId="7234"/>
    <cellStyle name="요약 2 2 3 7 4" xfId="10452"/>
    <cellStyle name="요약 2 2 3 8" xfId="6016"/>
    <cellStyle name="요약 2 2 3 9" xfId="8443"/>
    <cellStyle name="요약 2 2 4" xfId="2561"/>
    <cellStyle name="요약 2 2 4 10" xfId="15279"/>
    <cellStyle name="요약 2 2 4 2" xfId="3081"/>
    <cellStyle name="요약 2 2 4 2 10" xfId="15280"/>
    <cellStyle name="요약 2 2 4 2 2" xfId="3241"/>
    <cellStyle name="요약 2 2 4 2 2 2" xfId="3825"/>
    <cellStyle name="요약 2 2 4 2 2 2 2" xfId="6965"/>
    <cellStyle name="요약 2 2 4 2 2 2 3" xfId="9597"/>
    <cellStyle name="요약 2 2 4 2 2 2 4" xfId="10258"/>
    <cellStyle name="요약 2 2 4 2 2 2 5" xfId="12258"/>
    <cellStyle name="요약 2 2 4 2 2 2 6" xfId="13474"/>
    <cellStyle name="요약 2 2 4 2 2 2 7" xfId="15282"/>
    <cellStyle name="요약 2 2 4 2 2 3" xfId="6784"/>
    <cellStyle name="요약 2 2 4 2 2 4" xfId="9280"/>
    <cellStyle name="요약 2 2 4 2 2 5" xfId="10099"/>
    <cellStyle name="요약 2 2 4 2 2 6" xfId="12257"/>
    <cellStyle name="요약 2 2 4 2 2 7" xfId="10715"/>
    <cellStyle name="요약 2 2 4 2 2 8" xfId="15281"/>
    <cellStyle name="요약 2 2 4 2 3" xfId="3737"/>
    <cellStyle name="요약 2 2 4 2 3 2" xfId="6888"/>
    <cellStyle name="요약 2 2 4 2 3 3" xfId="9521"/>
    <cellStyle name="요약 2 2 4 2 3 4" xfId="10194"/>
    <cellStyle name="요약 2 2 4 2 3 5" xfId="12259"/>
    <cellStyle name="요약 2 2 4 2 3 6" xfId="13473"/>
    <cellStyle name="요약 2 2 4 2 3 7" xfId="15283"/>
    <cellStyle name="요약 2 2 4 2 4" xfId="3880"/>
    <cellStyle name="요약 2 2 4 2 4 2" xfId="7007"/>
    <cellStyle name="요약 2 2 4 2 4 3" xfId="9644"/>
    <cellStyle name="요약 2 2 4 2 4 4" xfId="10299"/>
    <cellStyle name="요약 2 2 4 2 4 5" xfId="12260"/>
    <cellStyle name="요약 2 2 4 2 4 6" xfId="10714"/>
    <cellStyle name="요약 2 2 4 2 4 7" xfId="15284"/>
    <cellStyle name="요약 2 2 4 2 5" xfId="6680"/>
    <cellStyle name="요약 2 2 4 2 6" xfId="9186"/>
    <cellStyle name="요약 2 2 4 2 7" xfId="7317"/>
    <cellStyle name="요약 2 2 4 2 8" xfId="12256"/>
    <cellStyle name="요약 2 2 4 2 9" xfId="13475"/>
    <cellStyle name="요약 2 2 4 3" xfId="3240"/>
    <cellStyle name="요약 2 2 4 3 2" xfId="3826"/>
    <cellStyle name="요약 2 2 4 3 2 2" xfId="6966"/>
    <cellStyle name="요약 2 2 4 3 2 3" xfId="9598"/>
    <cellStyle name="요약 2 2 4 3 2 4" xfId="10259"/>
    <cellStyle name="요약 2 2 4 3 2 5" xfId="12262"/>
    <cellStyle name="요약 2 2 4 3 2 6" xfId="10712"/>
    <cellStyle name="요약 2 2 4 3 2 7" xfId="15286"/>
    <cellStyle name="요약 2 2 4 3 3" xfId="6783"/>
    <cellStyle name="요약 2 2 4 3 4" xfId="9279"/>
    <cellStyle name="요약 2 2 4 3 5" xfId="10098"/>
    <cellStyle name="요약 2 2 4 3 6" xfId="12261"/>
    <cellStyle name="요약 2 2 4 3 7" xfId="10713"/>
    <cellStyle name="요약 2 2 4 3 8" xfId="15285"/>
    <cellStyle name="요약 2 2 4 4" xfId="3736"/>
    <cellStyle name="요약 2 2 4 4 2" xfId="6887"/>
    <cellStyle name="요약 2 2 4 4 3" xfId="9520"/>
    <cellStyle name="요약 2 2 4 4 4" xfId="10193"/>
    <cellStyle name="요약 2 2 4 4 5" xfId="12263"/>
    <cellStyle name="요약 2 2 4 4 6" xfId="10710"/>
    <cellStyle name="요약 2 2 4 4 7" xfId="15287"/>
    <cellStyle name="요약 2 2 4 5" xfId="6286"/>
    <cellStyle name="요약 2 2 4 6" xfId="8759"/>
    <cellStyle name="요약 2 2 4 7" xfId="8212"/>
    <cellStyle name="요약 2 2 4 8" xfId="12255"/>
    <cellStyle name="요약 2 2 4 9" xfId="10716"/>
    <cellStyle name="요약 2 2 5" xfId="3122"/>
    <cellStyle name="요약 2 2 5 10" xfId="15288"/>
    <cellStyle name="요약 2 2 5 2" xfId="3242"/>
    <cellStyle name="요약 2 2 5 2 2" xfId="3827"/>
    <cellStyle name="요약 2 2 5 2 2 2" xfId="6967"/>
    <cellStyle name="요약 2 2 5 2 2 3" xfId="9599"/>
    <cellStyle name="요약 2 2 5 2 2 4" xfId="10260"/>
    <cellStyle name="요약 2 2 5 2 2 5" xfId="12266"/>
    <cellStyle name="요약 2 2 5 2 2 6" xfId="10702"/>
    <cellStyle name="요약 2 2 5 2 2 7" xfId="15290"/>
    <cellStyle name="요약 2 2 5 2 3" xfId="6785"/>
    <cellStyle name="요약 2 2 5 2 4" xfId="9281"/>
    <cellStyle name="요약 2 2 5 2 5" xfId="10100"/>
    <cellStyle name="요약 2 2 5 2 6" xfId="12265"/>
    <cellStyle name="요약 2 2 5 2 7" xfId="10704"/>
    <cellStyle name="요약 2 2 5 2 8" xfId="15289"/>
    <cellStyle name="요약 2 2 5 3" xfId="3738"/>
    <cellStyle name="요약 2 2 5 3 2" xfId="6889"/>
    <cellStyle name="요약 2 2 5 3 3" xfId="9522"/>
    <cellStyle name="요약 2 2 5 3 4" xfId="10195"/>
    <cellStyle name="요약 2 2 5 3 5" xfId="12267"/>
    <cellStyle name="요약 2 2 5 3 6" xfId="10694"/>
    <cellStyle name="요약 2 2 5 3 7" xfId="15291"/>
    <cellStyle name="요약 2 2 5 4" xfId="3909"/>
    <cellStyle name="요약 2 2 5 4 2" xfId="7036"/>
    <cellStyle name="요약 2 2 5 4 3" xfId="9669"/>
    <cellStyle name="요약 2 2 5 4 4" xfId="10323"/>
    <cellStyle name="요약 2 2 5 4 5" xfId="12268"/>
    <cellStyle name="요약 2 2 5 4 6" xfId="10693"/>
    <cellStyle name="요약 2 2 5 4 7" xfId="15292"/>
    <cellStyle name="요약 2 2 5 5" xfId="6710"/>
    <cellStyle name="요약 2 2 5 6" xfId="9216"/>
    <cellStyle name="요약 2 2 5 7" xfId="9222"/>
    <cellStyle name="요약 2 2 5 8" xfId="12264"/>
    <cellStyle name="요약 2 2 5 9" xfId="10709"/>
    <cellStyle name="요약 2 2 6" xfId="3235"/>
    <cellStyle name="요약 2 2 6 2" xfId="3828"/>
    <cellStyle name="요약 2 2 6 2 2" xfId="6968"/>
    <cellStyle name="요약 2 2 6 2 3" xfId="9600"/>
    <cellStyle name="요약 2 2 6 2 4" xfId="10261"/>
    <cellStyle name="요약 2 2 6 2 5" xfId="12270"/>
    <cellStyle name="요약 2 2 6 2 6" xfId="10691"/>
    <cellStyle name="요약 2 2 6 2 7" xfId="15294"/>
    <cellStyle name="요약 2 2 6 3" xfId="6778"/>
    <cellStyle name="요약 2 2 6 4" xfId="9274"/>
    <cellStyle name="요약 2 2 6 5" xfId="9356"/>
    <cellStyle name="요약 2 2 6 6" xfId="12269"/>
    <cellStyle name="요약 2 2 6 7" xfId="10692"/>
    <cellStyle name="요약 2 2 6 8" xfId="15293"/>
    <cellStyle name="요약 2 2 7" xfId="3731"/>
    <cellStyle name="요약 2 2 7 2" xfId="6882"/>
    <cellStyle name="요약 2 2 7 3" xfId="9515"/>
    <cellStyle name="요약 2 2 7 4" xfId="10188"/>
    <cellStyle name="요약 2 2 7 5" xfId="12271"/>
    <cellStyle name="요약 2 2 7 6" xfId="13472"/>
    <cellStyle name="요약 2 2 7 7" xfId="15295"/>
    <cellStyle name="요약 2 2 8" xfId="2620"/>
    <cellStyle name="요약 2 2 8 2" xfId="6343"/>
    <cellStyle name="요약 2 2 8 3" xfId="8816"/>
    <cellStyle name="요약 2 2 8 4" xfId="7338"/>
    <cellStyle name="요약 2 2 8 5" xfId="12272"/>
    <cellStyle name="요약 2 2 8 6" xfId="10690"/>
    <cellStyle name="요약 2 2 8 7" xfId="15296"/>
    <cellStyle name="요약 2 2 9" xfId="4073"/>
    <cellStyle name="요약 2 2 9 2" xfId="5164"/>
    <cellStyle name="요약 2 2 9 3" xfId="7170"/>
    <cellStyle name="요약 2 2 9 4" xfId="10409"/>
    <cellStyle name="요약 2 20" xfId="1724"/>
    <cellStyle name="요약 2 20 2" xfId="2207"/>
    <cellStyle name="요약 2 20 2 2" xfId="6017"/>
    <cellStyle name="요약 2 20 2 3" xfId="8444"/>
    <cellStyle name="요약 2 20 2 4" xfId="9899"/>
    <cellStyle name="요약 2 20 2 5" xfId="12274"/>
    <cellStyle name="요약 2 20 2 6" xfId="13471"/>
    <cellStyle name="요약 2 20 2 7" xfId="15298"/>
    <cellStyle name="요약 2 20 3" xfId="5572"/>
    <cellStyle name="요약 2 20 4" xfId="7983"/>
    <cellStyle name="요약 2 20 5" xfId="7547"/>
    <cellStyle name="요약 2 20 6" xfId="12273"/>
    <cellStyle name="요약 2 20 7" xfId="10689"/>
    <cellStyle name="요약 2 20 8" xfId="15297"/>
    <cellStyle name="요약 2 21" xfId="1725"/>
    <cellStyle name="요약 2 21 2" xfId="2208"/>
    <cellStyle name="요약 2 21 2 2" xfId="6018"/>
    <cellStyle name="요약 2 21 2 3" xfId="8445"/>
    <cellStyle name="요약 2 21 2 4" xfId="9978"/>
    <cellStyle name="요약 2 21 2 5" xfId="12276"/>
    <cellStyle name="요약 2 21 2 6" xfId="13470"/>
    <cellStyle name="요약 2 21 2 7" xfId="15300"/>
    <cellStyle name="요약 2 21 3" xfId="5573"/>
    <cellStyle name="요약 2 21 4" xfId="7984"/>
    <cellStyle name="요약 2 21 5" xfId="7546"/>
    <cellStyle name="요약 2 21 6" xfId="12275"/>
    <cellStyle name="요약 2 21 7" xfId="10688"/>
    <cellStyle name="요약 2 21 8" xfId="15299"/>
    <cellStyle name="요약 2 22" xfId="1726"/>
    <cellStyle name="요약 2 22 2" xfId="2209"/>
    <cellStyle name="요약 2 22 2 2" xfId="6019"/>
    <cellStyle name="요약 2 22 2 3" xfId="8446"/>
    <cellStyle name="요약 2 22 2 4" xfId="9384"/>
    <cellStyle name="요약 2 22 2 5" xfId="12278"/>
    <cellStyle name="요약 2 22 2 6" xfId="10687"/>
    <cellStyle name="요약 2 22 2 7" xfId="15302"/>
    <cellStyle name="요약 2 22 3" xfId="5574"/>
    <cellStyle name="요약 2 22 4" xfId="7985"/>
    <cellStyle name="요약 2 22 5" xfId="7545"/>
    <cellStyle name="요약 2 22 6" xfId="12277"/>
    <cellStyle name="요약 2 22 7" xfId="13469"/>
    <cellStyle name="요약 2 22 8" xfId="15301"/>
    <cellStyle name="요약 2 23" xfId="1727"/>
    <cellStyle name="요약 2 23 2" xfId="2210"/>
    <cellStyle name="요약 2 23 2 2" xfId="6020"/>
    <cellStyle name="요약 2 23 2 3" xfId="8447"/>
    <cellStyle name="요약 2 23 2 4" xfId="7419"/>
    <cellStyle name="요약 2 23 2 5" xfId="12280"/>
    <cellStyle name="요약 2 23 2 6" xfId="10685"/>
    <cellStyle name="요약 2 23 2 7" xfId="15304"/>
    <cellStyle name="요약 2 23 3" xfId="5575"/>
    <cellStyle name="요약 2 23 4" xfId="7986"/>
    <cellStyle name="요약 2 23 5" xfId="9432"/>
    <cellStyle name="요약 2 23 6" xfId="12279"/>
    <cellStyle name="요약 2 23 7" xfId="10686"/>
    <cellStyle name="요약 2 23 8" xfId="15303"/>
    <cellStyle name="요약 2 24" xfId="1728"/>
    <cellStyle name="요약 2 24 2" xfId="2211"/>
    <cellStyle name="요약 2 24 2 2" xfId="6021"/>
    <cellStyle name="요약 2 24 2 3" xfId="8448"/>
    <cellStyle name="요약 2 24 2 4" xfId="7418"/>
    <cellStyle name="요약 2 24 2 5" xfId="12282"/>
    <cellStyle name="요약 2 24 2 6" xfId="10682"/>
    <cellStyle name="요약 2 24 2 7" xfId="15306"/>
    <cellStyle name="요약 2 24 3" xfId="5576"/>
    <cellStyle name="요약 2 24 4" xfId="7987"/>
    <cellStyle name="요약 2 24 5" xfId="7544"/>
    <cellStyle name="요약 2 24 6" xfId="12281"/>
    <cellStyle name="요약 2 24 7" xfId="10683"/>
    <cellStyle name="요약 2 24 8" xfId="15305"/>
    <cellStyle name="요약 2 25" xfId="1729"/>
    <cellStyle name="요약 2 25 2" xfId="2212"/>
    <cellStyle name="요약 2 25 2 2" xfId="6022"/>
    <cellStyle name="요약 2 25 2 3" xfId="8449"/>
    <cellStyle name="요약 2 25 2 4" xfId="7283"/>
    <cellStyle name="요약 2 25 2 5" xfId="12284"/>
    <cellStyle name="요약 2 25 2 6" xfId="10675"/>
    <cellStyle name="요약 2 25 2 7" xfId="15308"/>
    <cellStyle name="요약 2 25 3" xfId="5577"/>
    <cellStyle name="요약 2 25 4" xfId="7988"/>
    <cellStyle name="요약 2 25 5" xfId="7543"/>
    <cellStyle name="요약 2 25 6" xfId="12283"/>
    <cellStyle name="요약 2 25 7" xfId="10677"/>
    <cellStyle name="요약 2 25 8" xfId="15307"/>
    <cellStyle name="요약 2 26" xfId="2510"/>
    <cellStyle name="요약 2 26 2" xfId="6241"/>
    <cellStyle name="요약 2 26 3" xfId="8711"/>
    <cellStyle name="요약 2 26 4" xfId="7755"/>
    <cellStyle name="요약 2 26 5" xfId="12285"/>
    <cellStyle name="요약 2 26 6" xfId="10667"/>
    <cellStyle name="요약 2 26 7" xfId="15309"/>
    <cellStyle name="요약 2 3" xfId="626"/>
    <cellStyle name="요약 2 3 2" xfId="1730"/>
    <cellStyle name="요약 2 3 2 10" xfId="12287"/>
    <cellStyle name="요약 2 3 2 11" xfId="10666"/>
    <cellStyle name="요약 2 3 2 12" xfId="15310"/>
    <cellStyle name="요약 2 3 2 2" xfId="3244"/>
    <cellStyle name="요약 2 3 2 2 2" xfId="3829"/>
    <cellStyle name="요약 2 3 2 2 2 2" xfId="6969"/>
    <cellStyle name="요약 2 3 2 2 2 3" xfId="9601"/>
    <cellStyle name="요약 2 3 2 2 2 4" xfId="10262"/>
    <cellStyle name="요약 2 3 2 2 2 5" xfId="12289"/>
    <cellStyle name="요약 2 3 2 2 2 6" xfId="13468"/>
    <cellStyle name="요약 2 3 2 2 2 7" xfId="15312"/>
    <cellStyle name="요약 2 3 2 2 3" xfId="6787"/>
    <cellStyle name="요약 2 3 2 2 4" xfId="9283"/>
    <cellStyle name="요약 2 3 2 2 5" xfId="10102"/>
    <cellStyle name="요약 2 3 2 2 6" xfId="12288"/>
    <cellStyle name="요약 2 3 2 2 7" xfId="10665"/>
    <cellStyle name="요약 2 3 2 2 8" xfId="15311"/>
    <cellStyle name="요약 2 3 2 3" xfId="3740"/>
    <cellStyle name="요약 2 3 2 3 2" xfId="6891"/>
    <cellStyle name="요약 2 3 2 3 3" xfId="9524"/>
    <cellStyle name="요약 2 3 2 3 4" xfId="10197"/>
    <cellStyle name="요약 2 3 2 3 5" xfId="12290"/>
    <cellStyle name="요약 2 3 2 3 6" xfId="10664"/>
    <cellStyle name="요약 2 3 2 3 7" xfId="15313"/>
    <cellStyle name="요약 2 3 2 4" xfId="3918"/>
    <cellStyle name="요약 2 3 2 4 2" xfId="7045"/>
    <cellStyle name="요약 2 3 2 4 3" xfId="9675"/>
    <cellStyle name="요약 2 3 2 4 4" xfId="10327"/>
    <cellStyle name="요약 2 3 2 4 5" xfId="12291"/>
    <cellStyle name="요약 2 3 2 4 6" xfId="10663"/>
    <cellStyle name="요약 2 3 2 4 7" xfId="15314"/>
    <cellStyle name="요약 2 3 2 5" xfId="3102"/>
    <cellStyle name="요약 2 3 2 5 2" xfId="6692"/>
    <cellStyle name="요약 2 3 2 5 3" xfId="9197"/>
    <cellStyle name="요약 2 3 2 5 4" xfId="9366"/>
    <cellStyle name="요약 2 3 2 5 5" xfId="12292"/>
    <cellStyle name="요약 2 3 2 5 6" xfId="13467"/>
    <cellStyle name="요약 2 3 2 5 7" xfId="15315"/>
    <cellStyle name="요약 2 3 2 6" xfId="4889"/>
    <cellStyle name="요약 2 3 2 7" xfId="5578"/>
    <cellStyle name="요약 2 3 2 8" xfId="7989"/>
    <cellStyle name="요약 2 3 2 9" xfId="7542"/>
    <cellStyle name="요약 2 3 3" xfId="2213"/>
    <cellStyle name="요약 2 3 3 10" xfId="15316"/>
    <cellStyle name="요약 2 3 3 2" xfId="3830"/>
    <cellStyle name="요약 2 3 3 2 2" xfId="6970"/>
    <cellStyle name="요약 2 3 3 2 3" xfId="9602"/>
    <cellStyle name="요약 2 3 3 2 4" xfId="10263"/>
    <cellStyle name="요약 2 3 3 2 5" xfId="12294"/>
    <cellStyle name="요약 2 3 3 2 6" xfId="13466"/>
    <cellStyle name="요약 2 3 3 2 7" xfId="15317"/>
    <cellStyle name="요약 2 3 3 3" xfId="3243"/>
    <cellStyle name="요약 2 3 3 3 2" xfId="6786"/>
    <cellStyle name="요약 2 3 3 3 3" xfId="9282"/>
    <cellStyle name="요약 2 3 3 3 4" xfId="10101"/>
    <cellStyle name="요약 2 3 3 3 5" xfId="12295"/>
    <cellStyle name="요약 2 3 3 3 6" xfId="13465"/>
    <cellStyle name="요약 2 3 3 3 7" xfId="15318"/>
    <cellStyle name="요약 2 3 3 4" xfId="4699"/>
    <cellStyle name="요약 2 3 3 5" xfId="6023"/>
    <cellStyle name="요약 2 3 3 6" xfId="8450"/>
    <cellStyle name="요약 2 3 3 7" xfId="7417"/>
    <cellStyle name="요약 2 3 3 8" xfId="12293"/>
    <cellStyle name="요약 2 3 3 9" xfId="10662"/>
    <cellStyle name="요약 2 3 4" xfId="3739"/>
    <cellStyle name="요약 2 3 4 2" xfId="6890"/>
    <cellStyle name="요약 2 3 4 3" xfId="9523"/>
    <cellStyle name="요약 2 3 4 4" xfId="10196"/>
    <cellStyle name="요약 2 3 4 5" xfId="12296"/>
    <cellStyle name="요약 2 3 4 6" xfId="10661"/>
    <cellStyle name="요약 2 3 4 7" xfId="15319"/>
    <cellStyle name="요약 2 3 5" xfId="2865"/>
    <cellStyle name="요약 2 3 5 2" xfId="6557"/>
    <cellStyle name="요약 2 3 5 3" xfId="9055"/>
    <cellStyle name="요약 2 3 5 4" xfId="9891"/>
    <cellStyle name="요약 2 3 5 5" xfId="12297"/>
    <cellStyle name="요약 2 3 5 6" xfId="10660"/>
    <cellStyle name="요약 2 3 5 7" xfId="15320"/>
    <cellStyle name="요약 2 3 6" xfId="2596"/>
    <cellStyle name="요약 2 3 6 2" xfId="6321"/>
    <cellStyle name="요약 2 3 6 3" xfId="8793"/>
    <cellStyle name="요약 2 3 6 4" xfId="7341"/>
    <cellStyle name="요약 2 3 6 5" xfId="12298"/>
    <cellStyle name="요약 2 3 6 6" xfId="10659"/>
    <cellStyle name="요약 2 3 6 7" xfId="15321"/>
    <cellStyle name="요약 2 4" xfId="627"/>
    <cellStyle name="요약 2 4 10" xfId="10033"/>
    <cellStyle name="요약 2 4 11" xfId="12299"/>
    <cellStyle name="요약 2 4 12" xfId="10657"/>
    <cellStyle name="요약 2 4 13" xfId="15322"/>
    <cellStyle name="요약 2 4 2" xfId="1731"/>
    <cellStyle name="요약 2 4 2 10" xfId="10656"/>
    <cellStyle name="요약 2 4 2 11" xfId="15323"/>
    <cellStyle name="요약 2 4 2 2" xfId="3246"/>
    <cellStyle name="요약 2 4 2 2 2" xfId="3831"/>
    <cellStyle name="요약 2 4 2 2 2 2" xfId="6971"/>
    <cellStyle name="요약 2 4 2 2 2 3" xfId="9603"/>
    <cellStyle name="요약 2 4 2 2 2 4" xfId="10264"/>
    <cellStyle name="요약 2 4 2 2 2 5" xfId="12302"/>
    <cellStyle name="요약 2 4 2 2 2 6" xfId="10649"/>
    <cellStyle name="요약 2 4 2 2 2 7" xfId="15325"/>
    <cellStyle name="요약 2 4 2 2 3" xfId="6789"/>
    <cellStyle name="요약 2 4 2 2 4" xfId="9285"/>
    <cellStyle name="요약 2 4 2 2 5" xfId="10104"/>
    <cellStyle name="요약 2 4 2 2 6" xfId="12301"/>
    <cellStyle name="요약 2 4 2 2 7" xfId="10651"/>
    <cellStyle name="요약 2 4 2 2 8" xfId="15324"/>
    <cellStyle name="요약 2 4 2 3" xfId="3742"/>
    <cellStyle name="요약 2 4 2 3 2" xfId="6893"/>
    <cellStyle name="요약 2 4 2 3 3" xfId="9526"/>
    <cellStyle name="요약 2 4 2 3 4" xfId="10199"/>
    <cellStyle name="요약 2 4 2 3 5" xfId="12303"/>
    <cellStyle name="요약 2 4 2 3 6" xfId="10641"/>
    <cellStyle name="요약 2 4 2 3 7" xfId="15326"/>
    <cellStyle name="요약 2 4 2 4" xfId="3973"/>
    <cellStyle name="요약 2 4 2 4 2" xfId="7098"/>
    <cellStyle name="요약 2 4 2 4 3" xfId="9720"/>
    <cellStyle name="요약 2 4 2 4 4" xfId="10367"/>
    <cellStyle name="요약 2 4 2 4 5" xfId="12304"/>
    <cellStyle name="요약 2 4 2 4 6" xfId="10640"/>
    <cellStyle name="요약 2 4 2 4 7" xfId="15327"/>
    <cellStyle name="요약 2 4 2 5" xfId="3090"/>
    <cellStyle name="요약 2 4 2 5 2" xfId="6689"/>
    <cellStyle name="요약 2 4 2 5 3" xfId="9193"/>
    <cellStyle name="요약 2 4 2 5 4" xfId="9766"/>
    <cellStyle name="요약 2 4 2 5 5" xfId="12305"/>
    <cellStyle name="요약 2 4 2 5 6" xfId="10639"/>
    <cellStyle name="요약 2 4 2 5 7" xfId="15328"/>
    <cellStyle name="요약 2 4 2 6" xfId="5579"/>
    <cellStyle name="요약 2 4 2 7" xfId="7990"/>
    <cellStyle name="요약 2 4 2 8" xfId="7541"/>
    <cellStyle name="요약 2 4 2 9" xfId="12300"/>
    <cellStyle name="요약 2 4 3" xfId="2214"/>
    <cellStyle name="요약 2 4 3 2" xfId="3832"/>
    <cellStyle name="요약 2 4 3 2 2" xfId="6972"/>
    <cellStyle name="요약 2 4 3 2 3" xfId="9604"/>
    <cellStyle name="요약 2 4 3 2 4" xfId="10265"/>
    <cellStyle name="요약 2 4 3 2 5" xfId="12307"/>
    <cellStyle name="요약 2 4 3 2 6" xfId="13464"/>
    <cellStyle name="요약 2 4 3 2 7" xfId="15330"/>
    <cellStyle name="요약 2 4 3 3" xfId="3245"/>
    <cellStyle name="요약 2 4 3 3 2" xfId="6788"/>
    <cellStyle name="요약 2 4 3 3 3" xfId="9284"/>
    <cellStyle name="요약 2 4 3 3 4" xfId="10103"/>
    <cellStyle name="요약 2 4 3 3 5" xfId="12308"/>
    <cellStyle name="요약 2 4 3 3 6" xfId="10637"/>
    <cellStyle name="요약 2 4 3 3 7" xfId="15331"/>
    <cellStyle name="요약 2 4 3 4" xfId="6024"/>
    <cellStyle name="요약 2 4 3 5" xfId="8451"/>
    <cellStyle name="요약 2 4 3 6" xfId="9382"/>
    <cellStyle name="요약 2 4 3 7" xfId="12306"/>
    <cellStyle name="요약 2 4 3 8" xfId="10638"/>
    <cellStyle name="요약 2 4 3 9" xfId="15329"/>
    <cellStyle name="요약 2 4 4" xfId="3741"/>
    <cellStyle name="요약 2 4 4 2" xfId="6892"/>
    <cellStyle name="요약 2 4 4 3" xfId="9525"/>
    <cellStyle name="요약 2 4 4 4" xfId="10198"/>
    <cellStyle name="요약 2 4 4 5" xfId="12309"/>
    <cellStyle name="요약 2 4 4 6" xfId="10636"/>
    <cellStyle name="요약 2 4 4 7" xfId="15332"/>
    <cellStyle name="요약 2 4 5" xfId="2828"/>
    <cellStyle name="요약 2 4 5 2" xfId="6520"/>
    <cellStyle name="요약 2 4 5 3" xfId="9018"/>
    <cellStyle name="요약 2 4 5 4" xfId="7330"/>
    <cellStyle name="요약 2 4 5 5" xfId="12310"/>
    <cellStyle name="요약 2 4 5 6" xfId="13463"/>
    <cellStyle name="요약 2 4 5 7" xfId="15333"/>
    <cellStyle name="요약 2 4 6" xfId="2574"/>
    <cellStyle name="요약 2 4 6 2" xfId="6299"/>
    <cellStyle name="요약 2 4 6 3" xfId="8771"/>
    <cellStyle name="요약 2 4 6 4" xfId="9676"/>
    <cellStyle name="요약 2 4 6 5" xfId="12311"/>
    <cellStyle name="요약 2 4 6 6" xfId="10635"/>
    <cellStyle name="요약 2 4 6 7" xfId="15334"/>
    <cellStyle name="요약 2 4 7" xfId="4547"/>
    <cellStyle name="요약 2 4 7 2" xfId="5201"/>
    <cellStyle name="요약 2 4 7 3" xfId="7214"/>
    <cellStyle name="요약 2 4 7 4" xfId="10439"/>
    <cellStyle name="요약 2 4 8" xfId="4887"/>
    <cellStyle name="요약 2 4 9" xfId="5285"/>
    <cellStyle name="요약 2 5" xfId="1732"/>
    <cellStyle name="요약 2 5 10" xfId="7540"/>
    <cellStyle name="요약 2 5 11" xfId="12312"/>
    <cellStyle name="요약 2 5 12" xfId="13462"/>
    <cellStyle name="요약 2 5 13" xfId="15335"/>
    <cellStyle name="요약 2 5 2" xfId="2215"/>
    <cellStyle name="요약 2 5 2 10" xfId="13461"/>
    <cellStyle name="요약 2 5 2 11" xfId="15336"/>
    <cellStyle name="요약 2 5 2 2" xfId="3248"/>
    <cellStyle name="요약 2 5 2 2 2" xfId="3833"/>
    <cellStyle name="요약 2 5 2 2 2 2" xfId="6973"/>
    <cellStyle name="요약 2 5 2 2 2 3" xfId="9605"/>
    <cellStyle name="요약 2 5 2 2 2 4" xfId="10266"/>
    <cellStyle name="요약 2 5 2 2 2 5" xfId="12315"/>
    <cellStyle name="요약 2 5 2 2 2 6" xfId="10633"/>
    <cellStyle name="요약 2 5 2 2 2 7" xfId="15338"/>
    <cellStyle name="요약 2 5 2 2 3" xfId="6791"/>
    <cellStyle name="요약 2 5 2 2 4" xfId="9287"/>
    <cellStyle name="요약 2 5 2 2 5" xfId="10106"/>
    <cellStyle name="요약 2 5 2 2 6" xfId="12314"/>
    <cellStyle name="요약 2 5 2 2 7" xfId="10634"/>
    <cellStyle name="요약 2 5 2 2 8" xfId="15337"/>
    <cellStyle name="요약 2 5 2 3" xfId="3744"/>
    <cellStyle name="요약 2 5 2 3 2" xfId="6895"/>
    <cellStyle name="요약 2 5 2 3 3" xfId="9528"/>
    <cellStyle name="요약 2 5 2 3 4" xfId="10201"/>
    <cellStyle name="요약 2 5 2 3 5" xfId="12316"/>
    <cellStyle name="요약 2 5 2 3 6" xfId="10632"/>
    <cellStyle name="요약 2 5 2 3 7" xfId="15339"/>
    <cellStyle name="요약 2 5 2 4" xfId="3996"/>
    <cellStyle name="요약 2 5 2 4 2" xfId="7122"/>
    <cellStyle name="요약 2 5 2 4 3" xfId="9737"/>
    <cellStyle name="요약 2 5 2 4 4" xfId="10383"/>
    <cellStyle name="요약 2 5 2 4 5" xfId="12317"/>
    <cellStyle name="요약 2 5 2 4 6" xfId="10630"/>
    <cellStyle name="요약 2 5 2 4 7" xfId="15340"/>
    <cellStyle name="요약 2 5 2 5" xfId="3076"/>
    <cellStyle name="요약 2 5 2 5 2" xfId="6675"/>
    <cellStyle name="요약 2 5 2 5 3" xfId="9181"/>
    <cellStyle name="요약 2 5 2 5 4" xfId="9207"/>
    <cellStyle name="요약 2 5 2 5 5" xfId="12318"/>
    <cellStyle name="요약 2 5 2 5 6" xfId="10629"/>
    <cellStyle name="요약 2 5 2 5 7" xfId="15341"/>
    <cellStyle name="요약 2 5 2 6" xfId="6025"/>
    <cellStyle name="요약 2 5 2 7" xfId="8452"/>
    <cellStyle name="요약 2 5 2 8" xfId="9867"/>
    <cellStyle name="요약 2 5 2 9" xfId="12313"/>
    <cellStyle name="요약 2 5 3" xfId="3247"/>
    <cellStyle name="요약 2 5 3 2" xfId="3834"/>
    <cellStyle name="요약 2 5 3 2 2" xfId="6974"/>
    <cellStyle name="요약 2 5 3 2 3" xfId="9606"/>
    <cellStyle name="요약 2 5 3 2 4" xfId="10267"/>
    <cellStyle name="요약 2 5 3 2 5" xfId="12320"/>
    <cellStyle name="요약 2 5 3 2 6" xfId="10622"/>
    <cellStyle name="요약 2 5 3 2 7" xfId="15343"/>
    <cellStyle name="요약 2 5 3 3" xfId="6790"/>
    <cellStyle name="요약 2 5 3 4" xfId="9286"/>
    <cellStyle name="요약 2 5 3 5" xfId="10105"/>
    <cellStyle name="요약 2 5 3 6" xfId="12319"/>
    <cellStyle name="요약 2 5 3 7" xfId="10624"/>
    <cellStyle name="요약 2 5 3 8" xfId="15342"/>
    <cellStyle name="요약 2 5 4" xfId="3743"/>
    <cellStyle name="요약 2 5 4 2" xfId="6894"/>
    <cellStyle name="요약 2 5 4 3" xfId="9527"/>
    <cellStyle name="요약 2 5 4 4" xfId="10200"/>
    <cellStyle name="요약 2 5 4 5" xfId="12321"/>
    <cellStyle name="요약 2 5 4 6" xfId="10614"/>
    <cellStyle name="요약 2 5 4 7" xfId="15344"/>
    <cellStyle name="요약 2 5 5" xfId="2811"/>
    <cellStyle name="요약 2 5 5 2" xfId="6503"/>
    <cellStyle name="요약 2 5 5 3" xfId="9002"/>
    <cellStyle name="요약 2 5 5 4" xfId="7676"/>
    <cellStyle name="요약 2 5 5 5" xfId="12322"/>
    <cellStyle name="요약 2 5 5 6" xfId="10613"/>
    <cellStyle name="요약 2 5 5 7" xfId="15345"/>
    <cellStyle name="요약 2 5 6" xfId="2553"/>
    <cellStyle name="요약 2 5 6 2" xfId="6278"/>
    <cellStyle name="요약 2 5 6 3" xfId="8751"/>
    <cellStyle name="요약 2 5 6 4" xfId="8214"/>
    <cellStyle name="요약 2 5 6 5" xfId="12323"/>
    <cellStyle name="요약 2 5 6 6" xfId="10612"/>
    <cellStyle name="요약 2 5 6 7" xfId="15346"/>
    <cellStyle name="요약 2 5 7" xfId="4697"/>
    <cellStyle name="요약 2 5 8" xfId="5580"/>
    <cellStyle name="요약 2 5 9" xfId="7991"/>
    <cellStyle name="요약 2 6" xfId="1733"/>
    <cellStyle name="요약 2 6 10" xfId="10611"/>
    <cellStyle name="요약 2 6 11" xfId="15347"/>
    <cellStyle name="요약 2 6 2" xfId="2216"/>
    <cellStyle name="요약 2 6 2 10" xfId="13460"/>
    <cellStyle name="요약 2 6 2 11" xfId="15348"/>
    <cellStyle name="요약 2 6 2 2" xfId="3250"/>
    <cellStyle name="요약 2 6 2 2 2" xfId="3835"/>
    <cellStyle name="요약 2 6 2 2 2 2" xfId="6975"/>
    <cellStyle name="요약 2 6 2 2 2 3" xfId="9607"/>
    <cellStyle name="요약 2 6 2 2 2 4" xfId="10268"/>
    <cellStyle name="요약 2 6 2 2 2 5" xfId="12327"/>
    <cellStyle name="요약 2 6 2 2 2 6" xfId="10609"/>
    <cellStyle name="요약 2 6 2 2 2 7" xfId="15350"/>
    <cellStyle name="요약 2 6 2 2 3" xfId="6793"/>
    <cellStyle name="요약 2 6 2 2 4" xfId="9289"/>
    <cellStyle name="요약 2 6 2 2 5" xfId="10108"/>
    <cellStyle name="요약 2 6 2 2 6" xfId="12326"/>
    <cellStyle name="요약 2 6 2 2 7" xfId="10610"/>
    <cellStyle name="요약 2 6 2 2 8" xfId="15349"/>
    <cellStyle name="요약 2 6 2 3" xfId="3746"/>
    <cellStyle name="요약 2 6 2 3 2" xfId="6897"/>
    <cellStyle name="요약 2 6 2 3 3" xfId="9530"/>
    <cellStyle name="요약 2 6 2 3 4" xfId="10203"/>
    <cellStyle name="요약 2 6 2 3 5" xfId="12328"/>
    <cellStyle name="요약 2 6 2 3 6" xfId="13459"/>
    <cellStyle name="요약 2 6 2 3 7" xfId="15351"/>
    <cellStyle name="요약 2 6 2 4" xfId="2737"/>
    <cellStyle name="요약 2 6 2 4 2" xfId="6430"/>
    <cellStyle name="요약 2 6 2 4 3" xfId="8930"/>
    <cellStyle name="요약 2 6 2 4 4" xfId="7720"/>
    <cellStyle name="요약 2 6 2 4 5" xfId="12329"/>
    <cellStyle name="요약 2 6 2 4 6" xfId="10608"/>
    <cellStyle name="요약 2 6 2 4 7" xfId="15352"/>
    <cellStyle name="요약 2 6 2 5" xfId="3086"/>
    <cellStyle name="요약 2 6 2 5 2" xfId="6685"/>
    <cellStyle name="요약 2 6 2 5 3" xfId="9189"/>
    <cellStyle name="요약 2 6 2 5 4" xfId="9856"/>
    <cellStyle name="요약 2 6 2 5 5" xfId="12330"/>
    <cellStyle name="요약 2 6 2 5 6" xfId="13458"/>
    <cellStyle name="요약 2 6 2 5 7" xfId="15353"/>
    <cellStyle name="요약 2 6 2 6" xfId="6026"/>
    <cellStyle name="요약 2 6 2 7" xfId="8453"/>
    <cellStyle name="요약 2 6 2 8" xfId="9852"/>
    <cellStyle name="요약 2 6 2 9" xfId="12325"/>
    <cellStyle name="요약 2 6 3" xfId="3249"/>
    <cellStyle name="요약 2 6 3 2" xfId="3836"/>
    <cellStyle name="요약 2 6 3 2 2" xfId="6976"/>
    <cellStyle name="요약 2 6 3 2 3" xfId="9608"/>
    <cellStyle name="요약 2 6 3 2 4" xfId="10269"/>
    <cellStyle name="요약 2 6 3 2 5" xfId="12332"/>
    <cellStyle name="요약 2 6 3 2 6" xfId="10607"/>
    <cellStyle name="요약 2 6 3 2 7" xfId="15355"/>
    <cellStyle name="요약 2 6 3 3" xfId="6792"/>
    <cellStyle name="요약 2 6 3 4" xfId="9288"/>
    <cellStyle name="요약 2 6 3 5" xfId="10107"/>
    <cellStyle name="요약 2 6 3 6" xfId="12331"/>
    <cellStyle name="요약 2 6 3 7" xfId="13457"/>
    <cellStyle name="요약 2 6 3 8" xfId="15354"/>
    <cellStyle name="요약 2 6 4" xfId="3745"/>
    <cellStyle name="요약 2 6 4 2" xfId="6896"/>
    <cellStyle name="요약 2 6 4 3" xfId="9529"/>
    <cellStyle name="요약 2 6 4 4" xfId="10202"/>
    <cellStyle name="요약 2 6 4 5" xfId="12333"/>
    <cellStyle name="요약 2 6 4 6" xfId="10606"/>
    <cellStyle name="요약 2 6 4 7" xfId="15356"/>
    <cellStyle name="요약 2 6 5" xfId="2566"/>
    <cellStyle name="요약 2 6 5 2" xfId="6291"/>
    <cellStyle name="요약 2 6 5 3" xfId="8763"/>
    <cellStyle name="요약 2 6 5 4" xfId="7749"/>
    <cellStyle name="요약 2 6 5 5" xfId="12334"/>
    <cellStyle name="요약 2 6 5 6" xfId="10605"/>
    <cellStyle name="요약 2 6 5 7" xfId="15357"/>
    <cellStyle name="요약 2 6 6" xfId="5581"/>
    <cellStyle name="요약 2 6 7" xfId="7992"/>
    <cellStyle name="요약 2 6 8" xfId="7539"/>
    <cellStyle name="요약 2 6 9" xfId="12324"/>
    <cellStyle name="요약 2 7" xfId="1734"/>
    <cellStyle name="요약 2 7 10" xfId="10603"/>
    <cellStyle name="요약 2 7 11" xfId="15358"/>
    <cellStyle name="요약 2 7 2" xfId="2217"/>
    <cellStyle name="요약 2 7 2 2" xfId="3837"/>
    <cellStyle name="요약 2 7 2 2 2" xfId="6977"/>
    <cellStyle name="요약 2 7 2 2 3" xfId="9609"/>
    <cellStyle name="요약 2 7 2 2 4" xfId="10270"/>
    <cellStyle name="요약 2 7 2 2 5" xfId="12337"/>
    <cellStyle name="요약 2 7 2 2 6" xfId="10597"/>
    <cellStyle name="요약 2 7 2 2 7" xfId="15360"/>
    <cellStyle name="요약 2 7 2 3" xfId="3251"/>
    <cellStyle name="요약 2 7 2 3 2" xfId="6794"/>
    <cellStyle name="요약 2 7 2 3 3" xfId="9290"/>
    <cellStyle name="요약 2 7 2 3 4" xfId="10109"/>
    <cellStyle name="요약 2 7 2 3 5" xfId="12338"/>
    <cellStyle name="요약 2 7 2 3 6" xfId="10595"/>
    <cellStyle name="요약 2 7 2 3 7" xfId="15361"/>
    <cellStyle name="요약 2 7 2 4" xfId="6027"/>
    <cellStyle name="요약 2 7 2 5" xfId="8454"/>
    <cellStyle name="요약 2 7 2 6" xfId="9471"/>
    <cellStyle name="요약 2 7 2 7" xfId="12336"/>
    <cellStyle name="요약 2 7 2 8" xfId="10602"/>
    <cellStyle name="요약 2 7 2 9" xfId="15359"/>
    <cellStyle name="요약 2 7 3" xfId="3747"/>
    <cellStyle name="요약 2 7 3 2" xfId="6898"/>
    <cellStyle name="요약 2 7 3 3" xfId="9531"/>
    <cellStyle name="요약 2 7 3 4" xfId="10204"/>
    <cellStyle name="요약 2 7 3 5" xfId="12339"/>
    <cellStyle name="요약 2 7 3 6" xfId="10587"/>
    <cellStyle name="요약 2 7 3 7" xfId="15362"/>
    <cellStyle name="요약 2 7 4" xfId="2741"/>
    <cellStyle name="요약 2 7 4 2" xfId="6434"/>
    <cellStyle name="요약 2 7 4 3" xfId="8934"/>
    <cellStyle name="요약 2 7 4 4" xfId="10035"/>
    <cellStyle name="요약 2 7 4 5" xfId="12340"/>
    <cellStyle name="요약 2 7 4 6" xfId="10586"/>
    <cellStyle name="요약 2 7 4 7" xfId="15363"/>
    <cellStyle name="요약 2 7 5" xfId="3019"/>
    <cellStyle name="요약 2 7 5 2" xfId="6669"/>
    <cellStyle name="요약 2 7 5 3" xfId="9169"/>
    <cellStyle name="요약 2 7 5 4" xfId="9970"/>
    <cellStyle name="요약 2 7 5 5" xfId="12341"/>
    <cellStyle name="요약 2 7 5 6" xfId="10585"/>
    <cellStyle name="요약 2 7 5 7" xfId="15364"/>
    <cellStyle name="요약 2 7 6" xfId="5582"/>
    <cellStyle name="요약 2 7 7" xfId="7993"/>
    <cellStyle name="요약 2 7 8" xfId="7538"/>
    <cellStyle name="요약 2 7 9" xfId="12335"/>
    <cellStyle name="요약 2 8" xfId="1735"/>
    <cellStyle name="요약 2 8 2" xfId="2218"/>
    <cellStyle name="요약 2 8 2 2" xfId="3773"/>
    <cellStyle name="요약 2 8 2 2 2" xfId="6925"/>
    <cellStyle name="요약 2 8 2 2 3" xfId="9558"/>
    <cellStyle name="요약 2 8 2 2 4" xfId="10231"/>
    <cellStyle name="요약 2 8 2 2 5" xfId="12344"/>
    <cellStyle name="요약 2 8 2 2 6" xfId="10583"/>
    <cellStyle name="요약 2 8 2 2 7" xfId="15367"/>
    <cellStyle name="요약 2 8 2 3" xfId="6028"/>
    <cellStyle name="요약 2 8 2 4" xfId="8455"/>
    <cellStyle name="요약 2 8 2 5" xfId="9779"/>
    <cellStyle name="요약 2 8 2 6" xfId="12343"/>
    <cellStyle name="요약 2 8 2 7" xfId="13456"/>
    <cellStyle name="요약 2 8 2 8" xfId="15366"/>
    <cellStyle name="요약 2 8 3" xfId="3510"/>
    <cellStyle name="요약 2 8 3 2" xfId="6850"/>
    <cellStyle name="요약 2 8 3 3" xfId="9449"/>
    <cellStyle name="요약 2 8 3 4" xfId="10159"/>
    <cellStyle name="요약 2 8 3 5" xfId="12345"/>
    <cellStyle name="요약 2 8 3 6" xfId="10582"/>
    <cellStyle name="요약 2 8 3 7" xfId="15368"/>
    <cellStyle name="요약 2 8 4" xfId="5583"/>
    <cellStyle name="요약 2 8 5" xfId="7994"/>
    <cellStyle name="요약 2 8 6" xfId="7537"/>
    <cellStyle name="요약 2 8 7" xfId="12342"/>
    <cellStyle name="요약 2 8 8" xfId="10584"/>
    <cellStyle name="요약 2 8 9" xfId="15365"/>
    <cellStyle name="요약 2 9" xfId="1736"/>
    <cellStyle name="요약 2 9 2" xfId="2219"/>
    <cellStyle name="요약 2 9 2 2" xfId="3838"/>
    <cellStyle name="요약 2 9 2 2 2" xfId="6978"/>
    <cellStyle name="요약 2 9 2 2 3" xfId="9610"/>
    <cellStyle name="요약 2 9 2 2 4" xfId="10271"/>
    <cellStyle name="요약 2 9 2 2 5" xfId="12348"/>
    <cellStyle name="요약 2 9 2 2 6" xfId="13454"/>
    <cellStyle name="요약 2 9 2 2 7" xfId="15371"/>
    <cellStyle name="요약 2 9 2 3" xfId="6029"/>
    <cellStyle name="요약 2 9 2 4" xfId="8456"/>
    <cellStyle name="요약 2 9 2 5" xfId="9172"/>
    <cellStyle name="요약 2 9 2 6" xfId="12347"/>
    <cellStyle name="요약 2 9 2 7" xfId="10581"/>
    <cellStyle name="요약 2 9 2 8" xfId="15370"/>
    <cellStyle name="요약 2 9 3" xfId="3234"/>
    <cellStyle name="요약 2 9 3 2" xfId="6777"/>
    <cellStyle name="요약 2 9 3 3" xfId="9273"/>
    <cellStyle name="요약 2 9 3 4" xfId="9801"/>
    <cellStyle name="요약 2 9 3 5" xfId="12349"/>
    <cellStyle name="요약 2 9 3 6" xfId="13453"/>
    <cellStyle name="요약 2 9 3 7" xfId="15372"/>
    <cellStyle name="요약 2 9 4" xfId="5584"/>
    <cellStyle name="요약 2 9 5" xfId="7995"/>
    <cellStyle name="요약 2 9 6" xfId="7536"/>
    <cellStyle name="요약 2 9 7" xfId="12346"/>
    <cellStyle name="요약 2 9 8" xfId="13455"/>
    <cellStyle name="요약 2 9 9" xfId="15369"/>
    <cellStyle name="요약 3" xfId="628"/>
    <cellStyle name="요약 3 2" xfId="1420"/>
    <cellStyle name="요약 3 2 2" xfId="3774"/>
    <cellStyle name="요약 3 2 2 2" xfId="6926"/>
    <cellStyle name="요약 3 2 2 3" xfId="9559"/>
    <cellStyle name="요약 3 2 2 4" xfId="10232"/>
    <cellStyle name="요약 3 2 2 5" xfId="12352"/>
    <cellStyle name="요약 3 2 2 6" xfId="10580"/>
    <cellStyle name="요약 3 2 2 7" xfId="15373"/>
    <cellStyle name="요약 3 2 3" xfId="3511"/>
    <cellStyle name="요약 3 2 3 2" xfId="6851"/>
    <cellStyle name="요약 3 2 3 3" xfId="9450"/>
    <cellStyle name="요약 3 2 3 4" xfId="10160"/>
    <cellStyle name="요약 3 2 3 5" xfId="12353"/>
    <cellStyle name="요약 3 2 3 6" xfId="10579"/>
    <cellStyle name="요약 3 2 3 7" xfId="15374"/>
    <cellStyle name="요약 3 2 4" xfId="4550"/>
    <cellStyle name="요약 3 2 4 2" xfId="5204"/>
    <cellStyle name="요약 3 2 4 3" xfId="7217"/>
    <cellStyle name="요약 3 2 4 4" xfId="10442"/>
    <cellStyle name="요약 3 3" xfId="3252"/>
    <cellStyle name="요약 3 3 2" xfId="3839"/>
    <cellStyle name="요약 3 3 2 2" xfId="6979"/>
    <cellStyle name="요약 3 3 2 3" xfId="9611"/>
    <cellStyle name="요약 3 3 2 4" xfId="10272"/>
    <cellStyle name="요약 3 3 2 5" xfId="12355"/>
    <cellStyle name="요약 3 3 2 6" xfId="10577"/>
    <cellStyle name="요약 3 3 2 7" xfId="15376"/>
    <cellStyle name="요약 3 3 3" xfId="4549"/>
    <cellStyle name="요약 3 3 3 2" xfId="5203"/>
    <cellStyle name="요약 3 3 3 3" xfId="7216"/>
    <cellStyle name="요약 3 3 3 4" xfId="10441"/>
    <cellStyle name="요약 3 3 4" xfId="6795"/>
    <cellStyle name="요약 3 3 5" xfId="9291"/>
    <cellStyle name="요약 3 3 6" xfId="10110"/>
    <cellStyle name="요약 3 3 7" xfId="12354"/>
    <cellStyle name="요약 3 3 8" xfId="10578"/>
    <cellStyle name="요약 3 3 9" xfId="15375"/>
    <cellStyle name="요약 3 4" xfId="3748"/>
    <cellStyle name="요약 3 4 2" xfId="6899"/>
    <cellStyle name="요약 3 4 3" xfId="9532"/>
    <cellStyle name="요약 3 4 4" xfId="10205"/>
    <cellStyle name="요약 3 4 5" xfId="12356"/>
    <cellStyle name="요약 3 4 6" xfId="10576"/>
    <cellStyle name="요약 3 4 7" xfId="15377"/>
    <cellStyle name="요약 3 5" xfId="3998"/>
    <cellStyle name="요약 3 5 2" xfId="7124"/>
    <cellStyle name="요약 3 5 3" xfId="9738"/>
    <cellStyle name="요약 3 5 4" xfId="10384"/>
    <cellStyle name="요약 3 5 5" xfId="12357"/>
    <cellStyle name="요약 3 5 6" xfId="10575"/>
    <cellStyle name="요약 3 5 7" xfId="15378"/>
    <cellStyle name="요약 3 6" xfId="3052"/>
    <cellStyle name="요약 3 6 2" xfId="6672"/>
    <cellStyle name="요약 3 6 3" xfId="9177"/>
    <cellStyle name="요약 3 6 4" xfId="9474"/>
    <cellStyle name="요약 3 6 5" xfId="12358"/>
    <cellStyle name="요약 3 6 6" xfId="10574"/>
    <cellStyle name="요약 3 6 7" xfId="15379"/>
    <cellStyle name="요약 4" xfId="1463"/>
    <cellStyle name="요약 4 10" xfId="1737"/>
    <cellStyle name="요약 4 10 2" xfId="2220"/>
    <cellStyle name="요약 4 10 2 2" xfId="6030"/>
    <cellStyle name="요약 4 10 2 3" xfId="8457"/>
    <cellStyle name="요약 4 10 2 4" xfId="9637"/>
    <cellStyle name="요약 4 10 2 5" xfId="12361"/>
    <cellStyle name="요약 4 10 2 6" xfId="10571"/>
    <cellStyle name="요약 4 10 2 7" xfId="15382"/>
    <cellStyle name="요약 4 10 3" xfId="5585"/>
    <cellStyle name="요약 4 10 4" xfId="7996"/>
    <cellStyle name="요약 4 10 5" xfId="7535"/>
    <cellStyle name="요약 4 10 6" xfId="12360"/>
    <cellStyle name="요약 4 10 7" xfId="10572"/>
    <cellStyle name="요약 4 10 8" xfId="15381"/>
    <cellStyle name="요약 4 11" xfId="1738"/>
    <cellStyle name="요약 4 11 2" xfId="2221"/>
    <cellStyle name="요약 4 11 2 2" xfId="6031"/>
    <cellStyle name="요약 4 11 2 3" xfId="8458"/>
    <cellStyle name="요약 4 11 2 4" xfId="9626"/>
    <cellStyle name="요약 4 11 2 5" xfId="12363"/>
    <cellStyle name="요약 4 11 2 6" xfId="10569"/>
    <cellStyle name="요약 4 11 2 7" xfId="15384"/>
    <cellStyle name="요약 4 11 3" xfId="5586"/>
    <cellStyle name="요약 4 11 4" xfId="7997"/>
    <cellStyle name="요약 4 11 5" xfId="7534"/>
    <cellStyle name="요약 4 11 6" xfId="12362"/>
    <cellStyle name="요약 4 11 7" xfId="10570"/>
    <cellStyle name="요약 4 11 8" xfId="15383"/>
    <cellStyle name="요약 4 12" xfId="1739"/>
    <cellStyle name="요약 4 12 2" xfId="2222"/>
    <cellStyle name="요약 4 12 2 2" xfId="6032"/>
    <cellStyle name="요약 4 12 2 3" xfId="8459"/>
    <cellStyle name="요약 4 12 2 4" xfId="9866"/>
    <cellStyle name="요약 4 12 2 5" xfId="12365"/>
    <cellStyle name="요약 4 12 2 6" xfId="10567"/>
    <cellStyle name="요약 4 12 2 7" xfId="15386"/>
    <cellStyle name="요약 4 12 3" xfId="5587"/>
    <cellStyle name="요약 4 12 4" xfId="7998"/>
    <cellStyle name="요약 4 12 5" xfId="7533"/>
    <cellStyle name="요약 4 12 6" xfId="12364"/>
    <cellStyle name="요약 4 12 7" xfId="10568"/>
    <cellStyle name="요약 4 12 8" xfId="15385"/>
    <cellStyle name="요약 4 13" xfId="1740"/>
    <cellStyle name="요약 4 13 2" xfId="2223"/>
    <cellStyle name="요약 4 13 2 2" xfId="6033"/>
    <cellStyle name="요약 4 13 2 3" xfId="8460"/>
    <cellStyle name="요약 4 13 2 4" xfId="9635"/>
    <cellStyle name="요약 4 13 2 5" xfId="12367"/>
    <cellStyle name="요약 4 13 2 6" xfId="10565"/>
    <cellStyle name="요약 4 13 2 7" xfId="15388"/>
    <cellStyle name="요약 4 13 3" xfId="5588"/>
    <cellStyle name="요약 4 13 4" xfId="7999"/>
    <cellStyle name="요약 4 13 5" xfId="9462"/>
    <cellStyle name="요약 4 13 6" xfId="12366"/>
    <cellStyle name="요약 4 13 7" xfId="10566"/>
    <cellStyle name="요약 4 13 8" xfId="15387"/>
    <cellStyle name="요약 4 14" xfId="1741"/>
    <cellStyle name="요약 4 14 2" xfId="2224"/>
    <cellStyle name="요약 4 14 2 2" xfId="6034"/>
    <cellStyle name="요약 4 14 2 3" xfId="8461"/>
    <cellStyle name="요약 4 14 2 4" xfId="9623"/>
    <cellStyle name="요약 4 14 2 5" xfId="12369"/>
    <cellStyle name="요약 4 14 2 6" xfId="10563"/>
    <cellStyle name="요약 4 14 2 7" xfId="15390"/>
    <cellStyle name="요약 4 14 3" xfId="5589"/>
    <cellStyle name="요약 4 14 4" xfId="8000"/>
    <cellStyle name="요약 4 14 5" xfId="9430"/>
    <cellStyle name="요약 4 14 6" xfId="12368"/>
    <cellStyle name="요약 4 14 7" xfId="10564"/>
    <cellStyle name="요약 4 14 8" xfId="15389"/>
    <cellStyle name="요약 4 15" xfId="1742"/>
    <cellStyle name="요약 4 15 2" xfId="2225"/>
    <cellStyle name="요약 4 15 2 2" xfId="6035"/>
    <cellStyle name="요약 4 15 2 3" xfId="8462"/>
    <cellStyle name="요약 4 15 2 4" xfId="9488"/>
    <cellStyle name="요약 4 15 2 5" xfId="12371"/>
    <cellStyle name="요약 4 15 2 6" xfId="10561"/>
    <cellStyle name="요약 4 15 2 7" xfId="15392"/>
    <cellStyle name="요약 4 15 3" xfId="5590"/>
    <cellStyle name="요약 4 15 4" xfId="8001"/>
    <cellStyle name="요약 4 15 5" xfId="9357"/>
    <cellStyle name="요약 4 15 6" xfId="12370"/>
    <cellStyle name="요약 4 15 7" xfId="10562"/>
    <cellStyle name="요약 4 15 8" xfId="15391"/>
    <cellStyle name="요약 4 16" xfId="1743"/>
    <cellStyle name="요약 4 16 2" xfId="2226"/>
    <cellStyle name="요약 4 16 2 2" xfId="6036"/>
    <cellStyle name="요약 4 16 2 3" xfId="8463"/>
    <cellStyle name="요약 4 16 2 4" xfId="9272"/>
    <cellStyle name="요약 4 16 2 5" xfId="12373"/>
    <cellStyle name="요약 4 16 2 6" xfId="10559"/>
    <cellStyle name="요약 4 16 2 7" xfId="15394"/>
    <cellStyle name="요약 4 16 3" xfId="5591"/>
    <cellStyle name="요약 4 16 4" xfId="8002"/>
    <cellStyle name="요약 4 16 5" xfId="9876"/>
    <cellStyle name="요약 4 16 6" xfId="12372"/>
    <cellStyle name="요약 4 16 7" xfId="10560"/>
    <cellStyle name="요약 4 16 8" xfId="15393"/>
    <cellStyle name="요약 4 17" xfId="1744"/>
    <cellStyle name="요약 4 17 2" xfId="2227"/>
    <cellStyle name="요약 4 17 2 2" xfId="6037"/>
    <cellStyle name="요약 4 17 2 3" xfId="8464"/>
    <cellStyle name="요약 4 17 2 4" xfId="9636"/>
    <cellStyle name="요약 4 17 2 5" xfId="12375"/>
    <cellStyle name="요약 4 17 2 6" xfId="10557"/>
    <cellStyle name="요약 4 17 2 7" xfId="15396"/>
    <cellStyle name="요약 4 17 3" xfId="5592"/>
    <cellStyle name="요약 4 17 4" xfId="8003"/>
    <cellStyle name="요약 4 17 5" xfId="9827"/>
    <cellStyle name="요약 4 17 6" xfId="12374"/>
    <cellStyle name="요약 4 17 7" xfId="10558"/>
    <cellStyle name="요약 4 17 8" xfId="15395"/>
    <cellStyle name="요약 4 18" xfId="1745"/>
    <cellStyle name="요약 4 18 2" xfId="2228"/>
    <cellStyle name="요약 4 18 2 2" xfId="6038"/>
    <cellStyle name="요약 4 18 2 3" xfId="8465"/>
    <cellStyle name="요약 4 18 2 4" xfId="9625"/>
    <cellStyle name="요약 4 18 2 5" xfId="12377"/>
    <cellStyle name="요약 4 18 2 6" xfId="10555"/>
    <cellStyle name="요약 4 18 2 7" xfId="15398"/>
    <cellStyle name="요약 4 18 3" xfId="5593"/>
    <cellStyle name="요약 4 18 4" xfId="8004"/>
    <cellStyle name="요약 4 18 5" xfId="8705"/>
    <cellStyle name="요약 4 18 6" xfId="12376"/>
    <cellStyle name="요약 4 18 7" xfId="10556"/>
    <cellStyle name="요약 4 18 8" xfId="15397"/>
    <cellStyle name="요약 4 19" xfId="1746"/>
    <cellStyle name="요약 4 19 2" xfId="2229"/>
    <cellStyle name="요약 4 19 2 2" xfId="6039"/>
    <cellStyle name="요약 4 19 2 3" xfId="8466"/>
    <cellStyle name="요약 4 19 2 4" xfId="9565"/>
    <cellStyle name="요약 4 19 2 5" xfId="12379"/>
    <cellStyle name="요약 4 19 2 6" xfId="10553"/>
    <cellStyle name="요약 4 19 2 7" xfId="15400"/>
    <cellStyle name="요약 4 19 3" xfId="5594"/>
    <cellStyle name="요약 4 19 4" xfId="8005"/>
    <cellStyle name="요약 4 19 5" xfId="9826"/>
    <cellStyle name="요약 4 19 6" xfId="12378"/>
    <cellStyle name="요약 4 19 7" xfId="10554"/>
    <cellStyle name="요약 4 19 8" xfId="15399"/>
    <cellStyle name="요약 4 2" xfId="1747"/>
    <cellStyle name="요약 4 2 2" xfId="2230"/>
    <cellStyle name="요약 4 2 2 2" xfId="6040"/>
    <cellStyle name="요약 4 2 2 3" xfId="8467"/>
    <cellStyle name="요약 4 2 2 4" xfId="7416"/>
    <cellStyle name="요약 4 2 2 5" xfId="12381"/>
    <cellStyle name="요약 4 2 2 6" xfId="10551"/>
    <cellStyle name="요약 4 2 2 7" xfId="15402"/>
    <cellStyle name="요약 4 2 3" xfId="5595"/>
    <cellStyle name="요약 4 2 4" xfId="8006"/>
    <cellStyle name="요약 4 2 5" xfId="9789"/>
    <cellStyle name="요약 4 2 6" xfId="12380"/>
    <cellStyle name="요약 4 2 7" xfId="10552"/>
    <cellStyle name="요약 4 2 8" xfId="15401"/>
    <cellStyle name="요약 4 20" xfId="1748"/>
    <cellStyle name="요약 4 20 2" xfId="2231"/>
    <cellStyle name="요약 4 20 2 2" xfId="6041"/>
    <cellStyle name="요약 4 20 2 3" xfId="8468"/>
    <cellStyle name="요약 4 20 2 4" xfId="7415"/>
    <cellStyle name="요약 4 20 2 5" xfId="12383"/>
    <cellStyle name="요약 4 20 2 6" xfId="10549"/>
    <cellStyle name="요약 4 20 2 7" xfId="15404"/>
    <cellStyle name="요약 4 20 3" xfId="5596"/>
    <cellStyle name="요약 4 20 4" xfId="8007"/>
    <cellStyle name="요약 4 20 5" xfId="8195"/>
    <cellStyle name="요약 4 20 6" xfId="12382"/>
    <cellStyle name="요약 4 20 7" xfId="10550"/>
    <cellStyle name="요약 4 20 8" xfId="15403"/>
    <cellStyle name="요약 4 21" xfId="1749"/>
    <cellStyle name="요약 4 21 2" xfId="2232"/>
    <cellStyle name="요약 4 21 2 2" xfId="6042"/>
    <cellStyle name="요약 4 21 2 3" xfId="8469"/>
    <cellStyle name="요약 4 21 2 4" xfId="7414"/>
    <cellStyle name="요약 4 21 2 5" xfId="12385"/>
    <cellStyle name="요약 4 21 2 6" xfId="10547"/>
    <cellStyle name="요약 4 21 2 7" xfId="15406"/>
    <cellStyle name="요약 4 21 3" xfId="5597"/>
    <cellStyle name="요약 4 21 4" xfId="8008"/>
    <cellStyle name="요약 4 21 5" xfId="9877"/>
    <cellStyle name="요약 4 21 6" xfId="12384"/>
    <cellStyle name="요약 4 21 7" xfId="10548"/>
    <cellStyle name="요약 4 21 8" xfId="15405"/>
    <cellStyle name="요약 4 22" xfId="1750"/>
    <cellStyle name="요약 4 22 2" xfId="2233"/>
    <cellStyle name="요약 4 22 2 2" xfId="6043"/>
    <cellStyle name="요약 4 22 2 3" xfId="8470"/>
    <cellStyle name="요약 4 22 2 4" xfId="7413"/>
    <cellStyle name="요약 4 22 2 5" xfId="12387"/>
    <cellStyle name="요약 4 22 2 6" xfId="10545"/>
    <cellStyle name="요약 4 22 2 7" xfId="15408"/>
    <cellStyle name="요약 4 22 3" xfId="5598"/>
    <cellStyle name="요약 4 22 4" xfId="8009"/>
    <cellStyle name="요약 4 22 5" xfId="9431"/>
    <cellStyle name="요약 4 22 6" xfId="12386"/>
    <cellStyle name="요약 4 22 7" xfId="10546"/>
    <cellStyle name="요약 4 22 8" xfId="15407"/>
    <cellStyle name="요약 4 23" xfId="1751"/>
    <cellStyle name="요약 4 23 2" xfId="2234"/>
    <cellStyle name="요약 4 23 2 2" xfId="6044"/>
    <cellStyle name="요약 4 23 2 3" xfId="8471"/>
    <cellStyle name="요약 4 23 2 4" xfId="7412"/>
    <cellStyle name="요약 4 23 2 5" xfId="12389"/>
    <cellStyle name="요약 4 23 2 6" xfId="10543"/>
    <cellStyle name="요약 4 23 2 7" xfId="15410"/>
    <cellStyle name="요약 4 23 3" xfId="5599"/>
    <cellStyle name="요약 4 23 4" xfId="8010"/>
    <cellStyle name="요약 4 23 5" xfId="8722"/>
    <cellStyle name="요약 4 23 6" xfId="12388"/>
    <cellStyle name="요약 4 23 7" xfId="10544"/>
    <cellStyle name="요약 4 23 8" xfId="15409"/>
    <cellStyle name="요약 4 24" xfId="1752"/>
    <cellStyle name="요약 4 24 2" xfId="2235"/>
    <cellStyle name="요약 4 24 2 2" xfId="6045"/>
    <cellStyle name="요약 4 24 2 3" xfId="8472"/>
    <cellStyle name="요약 4 24 2 4" xfId="7411"/>
    <cellStyle name="요약 4 24 2 5" xfId="12391"/>
    <cellStyle name="요약 4 24 2 6" xfId="10541"/>
    <cellStyle name="요약 4 24 2 7" xfId="15412"/>
    <cellStyle name="요약 4 24 3" xfId="5600"/>
    <cellStyle name="요약 4 24 4" xfId="8011"/>
    <cellStyle name="요약 4 24 5" xfId="7671"/>
    <cellStyle name="요약 4 24 6" xfId="12390"/>
    <cellStyle name="요약 4 24 7" xfId="10542"/>
    <cellStyle name="요약 4 24 8" xfId="15411"/>
    <cellStyle name="요약 4 25" xfId="1753"/>
    <cellStyle name="요약 4 25 2" xfId="2236"/>
    <cellStyle name="요약 4 25 2 2" xfId="6046"/>
    <cellStyle name="요약 4 25 2 3" xfId="8473"/>
    <cellStyle name="요약 4 25 2 4" xfId="7410"/>
    <cellStyle name="요약 4 25 2 5" xfId="12393"/>
    <cellStyle name="요약 4 25 2 6" xfId="10539"/>
    <cellStyle name="요약 4 25 2 7" xfId="15414"/>
    <cellStyle name="요약 4 25 3" xfId="5601"/>
    <cellStyle name="요약 4 25 4" xfId="8012"/>
    <cellStyle name="요약 4 25 5" xfId="7532"/>
    <cellStyle name="요약 4 25 6" xfId="12392"/>
    <cellStyle name="요약 4 25 7" xfId="10540"/>
    <cellStyle name="요약 4 25 8" xfId="15413"/>
    <cellStyle name="요약 4 26" xfId="1754"/>
    <cellStyle name="요약 4 26 2" xfId="2237"/>
    <cellStyle name="요약 4 26 2 2" xfId="6047"/>
    <cellStyle name="요약 4 26 2 3" xfId="8474"/>
    <cellStyle name="요약 4 26 2 4" xfId="7409"/>
    <cellStyle name="요약 4 26 2 5" xfId="12395"/>
    <cellStyle name="요약 4 26 2 6" xfId="10537"/>
    <cellStyle name="요약 4 26 2 7" xfId="15416"/>
    <cellStyle name="요약 4 26 3" xfId="5602"/>
    <cellStyle name="요약 4 26 4" xfId="8013"/>
    <cellStyle name="요약 4 26 5" xfId="7531"/>
    <cellStyle name="요약 4 26 6" xfId="12394"/>
    <cellStyle name="요약 4 26 7" xfId="10538"/>
    <cellStyle name="요약 4 26 8" xfId="15415"/>
    <cellStyle name="요약 4 27" xfId="1755"/>
    <cellStyle name="요약 4 27 2" xfId="2238"/>
    <cellStyle name="요약 4 27 2 2" xfId="6048"/>
    <cellStyle name="요약 4 27 2 3" xfId="8475"/>
    <cellStyle name="요약 4 27 2 4" xfId="9851"/>
    <cellStyle name="요약 4 27 2 5" xfId="12397"/>
    <cellStyle name="요약 4 27 2 6" xfId="10535"/>
    <cellStyle name="요약 4 27 2 7" xfId="15418"/>
    <cellStyle name="요약 4 27 3" xfId="5603"/>
    <cellStyle name="요약 4 27 4" xfId="8014"/>
    <cellStyle name="요약 4 27 5" xfId="9429"/>
    <cellStyle name="요약 4 27 6" xfId="12396"/>
    <cellStyle name="요약 4 27 7" xfId="10536"/>
    <cellStyle name="요약 4 27 8" xfId="15417"/>
    <cellStyle name="요약 4 28" xfId="1756"/>
    <cellStyle name="요약 4 28 2" xfId="2239"/>
    <cellStyle name="요약 4 28 2 2" xfId="6049"/>
    <cellStyle name="요약 4 28 2 3" xfId="8476"/>
    <cellStyle name="요약 4 28 2 4" xfId="7408"/>
    <cellStyle name="요약 4 28 2 5" xfId="12399"/>
    <cellStyle name="요약 4 28 2 6" xfId="10533"/>
    <cellStyle name="요약 4 28 2 7" xfId="15420"/>
    <cellStyle name="요약 4 28 3" xfId="5604"/>
    <cellStyle name="요약 4 28 4" xfId="8015"/>
    <cellStyle name="요약 4 28 5" xfId="7530"/>
    <cellStyle name="요약 4 28 6" xfId="12398"/>
    <cellStyle name="요약 4 28 7" xfId="10534"/>
    <cellStyle name="요약 4 28 8" xfId="15419"/>
    <cellStyle name="요약 4 29" xfId="1757"/>
    <cellStyle name="요약 4 29 2" xfId="2240"/>
    <cellStyle name="요약 4 29 2 2" xfId="6050"/>
    <cellStyle name="요약 4 29 2 3" xfId="8477"/>
    <cellStyle name="요약 4 29 2 4" xfId="7407"/>
    <cellStyle name="요약 4 29 2 5" xfId="12401"/>
    <cellStyle name="요약 4 29 2 6" xfId="10531"/>
    <cellStyle name="요약 4 29 2 7" xfId="15422"/>
    <cellStyle name="요약 4 29 3" xfId="5605"/>
    <cellStyle name="요약 4 29 4" xfId="8016"/>
    <cellStyle name="요약 4 29 5" xfId="7529"/>
    <cellStyle name="요약 4 29 6" xfId="12400"/>
    <cellStyle name="요약 4 29 7" xfId="10532"/>
    <cellStyle name="요약 4 29 8" xfId="15421"/>
    <cellStyle name="요약 4 3" xfId="1758"/>
    <cellStyle name="요약 4 3 2" xfId="2241"/>
    <cellStyle name="요약 4 3 2 2" xfId="6051"/>
    <cellStyle name="요약 4 3 2 3" xfId="8478"/>
    <cellStyle name="요약 4 3 2 4" xfId="9865"/>
    <cellStyle name="요약 4 3 2 5" xfId="12403"/>
    <cellStyle name="요약 4 3 2 6" xfId="10529"/>
    <cellStyle name="요약 4 3 2 7" xfId="15424"/>
    <cellStyle name="요약 4 3 3" xfId="5606"/>
    <cellStyle name="요약 4 3 4" xfId="8017"/>
    <cellStyle name="요약 4 3 5" xfId="7528"/>
    <cellStyle name="요약 4 3 6" xfId="12402"/>
    <cellStyle name="요약 4 3 7" xfId="10530"/>
    <cellStyle name="요약 4 3 8" xfId="15423"/>
    <cellStyle name="요약 4 30" xfId="1759"/>
    <cellStyle name="요약 4 30 2" xfId="2242"/>
    <cellStyle name="요약 4 30 2 2" xfId="6052"/>
    <cellStyle name="요약 4 30 2 3" xfId="8479"/>
    <cellStyle name="요약 4 30 2 4" xfId="9780"/>
    <cellStyle name="요약 4 30 2 5" xfId="12405"/>
    <cellStyle name="요약 4 30 2 6" xfId="10528"/>
    <cellStyle name="요약 4 30 2 7" xfId="15426"/>
    <cellStyle name="요약 4 30 3" xfId="5607"/>
    <cellStyle name="요약 4 30 4" xfId="8018"/>
    <cellStyle name="요약 4 30 5" xfId="7527"/>
    <cellStyle name="요약 4 30 6" xfId="12404"/>
    <cellStyle name="요약 4 30 7" xfId="13435"/>
    <cellStyle name="요약 4 30 8" xfId="15425"/>
    <cellStyle name="요약 4 31" xfId="1760"/>
    <cellStyle name="요약 4 31 2" xfId="2243"/>
    <cellStyle name="요약 4 31 2 2" xfId="6053"/>
    <cellStyle name="요약 4 31 2 3" xfId="8480"/>
    <cellStyle name="요약 4 31 2 4" xfId="9864"/>
    <cellStyle name="요약 4 31 2 5" xfId="12407"/>
    <cellStyle name="요약 4 31 2 6" xfId="13434"/>
    <cellStyle name="요약 4 31 2 7" xfId="15428"/>
    <cellStyle name="요약 4 31 3" xfId="5608"/>
    <cellStyle name="요약 4 31 4" xfId="8019"/>
    <cellStyle name="요약 4 31 5" xfId="7526"/>
    <cellStyle name="요약 4 31 6" xfId="12406"/>
    <cellStyle name="요약 4 31 7" xfId="10527"/>
    <cellStyle name="요약 4 31 8" xfId="15427"/>
    <cellStyle name="요약 4 32" xfId="1761"/>
    <cellStyle name="요약 4 32 2" xfId="2244"/>
    <cellStyle name="요약 4 32 2 2" xfId="6054"/>
    <cellStyle name="요약 4 32 2 3" xfId="8481"/>
    <cellStyle name="요약 4 32 2 4" xfId="9554"/>
    <cellStyle name="요약 4 32 2 5" xfId="12409"/>
    <cellStyle name="요약 4 32 2 6" xfId="10525"/>
    <cellStyle name="요약 4 32 2 7" xfId="15430"/>
    <cellStyle name="요약 4 32 3" xfId="5609"/>
    <cellStyle name="요약 4 32 4" xfId="8020"/>
    <cellStyle name="요약 4 32 5" xfId="7525"/>
    <cellStyle name="요약 4 32 6" xfId="12408"/>
    <cellStyle name="요약 4 32 7" xfId="10526"/>
    <cellStyle name="요약 4 32 8" xfId="15429"/>
    <cellStyle name="요약 4 33" xfId="1762"/>
    <cellStyle name="요약 4 33 2" xfId="2245"/>
    <cellStyle name="요약 4 33 2 2" xfId="6055"/>
    <cellStyle name="요약 4 33 2 3" xfId="8482"/>
    <cellStyle name="요약 4 33 2 4" xfId="7406"/>
    <cellStyle name="요약 4 33 2 5" xfId="12411"/>
    <cellStyle name="요약 4 33 2 6" xfId="10523"/>
    <cellStyle name="요약 4 33 2 7" xfId="15432"/>
    <cellStyle name="요약 4 33 3" xfId="5610"/>
    <cellStyle name="요약 4 33 4" xfId="8021"/>
    <cellStyle name="요약 4 33 5" xfId="7524"/>
    <cellStyle name="요약 4 33 6" xfId="12410"/>
    <cellStyle name="요약 4 33 7" xfId="10524"/>
    <cellStyle name="요약 4 33 8" xfId="15431"/>
    <cellStyle name="요약 4 34" xfId="1763"/>
    <cellStyle name="요약 4 34 2" xfId="2246"/>
    <cellStyle name="요약 4 34 2 2" xfId="6056"/>
    <cellStyle name="요약 4 34 2 3" xfId="8483"/>
    <cellStyle name="요약 4 34 2 4" xfId="7405"/>
    <cellStyle name="요약 4 34 2 5" xfId="12413"/>
    <cellStyle name="요약 4 34 2 6" xfId="10521"/>
    <cellStyle name="요약 4 34 2 7" xfId="15434"/>
    <cellStyle name="요약 4 34 3" xfId="5611"/>
    <cellStyle name="요약 4 34 4" xfId="8022"/>
    <cellStyle name="요약 4 34 5" xfId="7523"/>
    <cellStyle name="요약 4 34 6" xfId="12412"/>
    <cellStyle name="요약 4 34 7" xfId="10522"/>
    <cellStyle name="요약 4 34 8" xfId="15433"/>
    <cellStyle name="요약 4 35" xfId="1946"/>
    <cellStyle name="요약 4 35 2" xfId="5786"/>
    <cellStyle name="요약 4 35 3" xfId="8200"/>
    <cellStyle name="요약 4 35 4" xfId="7460"/>
    <cellStyle name="요약 4 35 5" xfId="12414"/>
    <cellStyle name="요약 4 35 6" xfId="10520"/>
    <cellStyle name="요약 4 35 7" xfId="15435"/>
    <cellStyle name="요약 4 36" xfId="4167"/>
    <cellStyle name="요약 4 37" xfId="5341"/>
    <cellStyle name="요약 4 38" xfId="7738"/>
    <cellStyle name="요약 4 39" xfId="9961"/>
    <cellStyle name="요약 4 4" xfId="1764"/>
    <cellStyle name="요약 4 4 2" xfId="2247"/>
    <cellStyle name="요약 4 4 2 2" xfId="6057"/>
    <cellStyle name="요약 4 4 2 3" xfId="8484"/>
    <cellStyle name="요약 4 4 2 4" xfId="7404"/>
    <cellStyle name="요약 4 4 2 5" xfId="12416"/>
    <cellStyle name="요약 4 4 2 6" xfId="10518"/>
    <cellStyle name="요약 4 4 2 7" xfId="15437"/>
    <cellStyle name="요약 4 4 3" xfId="5612"/>
    <cellStyle name="요약 4 4 4" xfId="8023"/>
    <cellStyle name="요약 4 4 5" xfId="7522"/>
    <cellStyle name="요약 4 4 6" xfId="12415"/>
    <cellStyle name="요약 4 4 7" xfId="10519"/>
    <cellStyle name="요약 4 4 8" xfId="15436"/>
    <cellStyle name="요약 4 40" xfId="12359"/>
    <cellStyle name="요약 4 41" xfId="10573"/>
    <cellStyle name="요약 4 42" xfId="15380"/>
    <cellStyle name="요약 4 5" xfId="1765"/>
    <cellStyle name="요약 4 5 2" xfId="2248"/>
    <cellStyle name="요약 4 5 2 2" xfId="6058"/>
    <cellStyle name="요약 4 5 2 3" xfId="8485"/>
    <cellStyle name="요약 4 5 2 4" xfId="9781"/>
    <cellStyle name="요약 4 5 2 5" xfId="12418"/>
    <cellStyle name="요약 4 5 2 6" xfId="10517"/>
    <cellStyle name="요약 4 5 2 7" xfId="15439"/>
    <cellStyle name="요약 4 5 3" xfId="5613"/>
    <cellStyle name="요약 4 5 4" xfId="8024"/>
    <cellStyle name="요약 4 5 5" xfId="9460"/>
    <cellStyle name="요약 4 5 6" xfId="12417"/>
    <cellStyle name="요약 4 5 7" xfId="13433"/>
    <cellStyle name="요약 4 5 8" xfId="15438"/>
    <cellStyle name="요약 4 6" xfId="1766"/>
    <cellStyle name="요약 4 6 2" xfId="2249"/>
    <cellStyle name="요약 4 6 2 2" xfId="6059"/>
    <cellStyle name="요약 4 6 2 3" xfId="8486"/>
    <cellStyle name="요약 4 6 2 4" xfId="7403"/>
    <cellStyle name="요약 4 6 2 5" xfId="12420"/>
    <cellStyle name="요약 4 6 2 6" xfId="13440"/>
    <cellStyle name="요약 4 6 2 7" xfId="15441"/>
    <cellStyle name="요약 4 6 3" xfId="5614"/>
    <cellStyle name="요약 4 6 4" xfId="8025"/>
    <cellStyle name="요약 4 6 5" xfId="9427"/>
    <cellStyle name="요약 4 6 6" xfId="12419"/>
    <cellStyle name="요약 4 6 7" xfId="10516"/>
    <cellStyle name="요약 4 6 8" xfId="15440"/>
    <cellStyle name="요약 4 7" xfId="1767"/>
    <cellStyle name="요약 4 7 2" xfId="2250"/>
    <cellStyle name="요약 4 7 2 2" xfId="6060"/>
    <cellStyle name="요약 4 7 2 3" xfId="8487"/>
    <cellStyle name="요약 4 7 2 4" xfId="7402"/>
    <cellStyle name="요약 4 7 2 5" xfId="12422"/>
    <cellStyle name="요약 4 7 2 6" xfId="10514"/>
    <cellStyle name="요약 4 7 2 7" xfId="15443"/>
    <cellStyle name="요약 4 7 3" xfId="5615"/>
    <cellStyle name="요약 4 7 4" xfId="8026"/>
    <cellStyle name="요약 4 7 5" xfId="9825"/>
    <cellStyle name="요약 4 7 6" xfId="12421"/>
    <cellStyle name="요약 4 7 7" xfId="10515"/>
    <cellStyle name="요약 4 7 8" xfId="15442"/>
    <cellStyle name="요약 4 8" xfId="1768"/>
    <cellStyle name="요약 4 8 2" xfId="2251"/>
    <cellStyle name="요약 4 8 2 2" xfId="6061"/>
    <cellStyle name="요약 4 8 2 3" xfId="8488"/>
    <cellStyle name="요약 4 8 2 4" xfId="9850"/>
    <cellStyle name="요약 4 8 2 5" xfId="12424"/>
    <cellStyle name="요약 4 8 2 6" xfId="13580"/>
    <cellStyle name="요약 4 8 2 7" xfId="15445"/>
    <cellStyle name="요약 4 8 3" xfId="5616"/>
    <cellStyle name="요약 4 8 4" xfId="8027"/>
    <cellStyle name="요약 4 8 5" xfId="9359"/>
    <cellStyle name="요약 4 8 6" xfId="12423"/>
    <cellStyle name="요약 4 8 7" xfId="10513"/>
    <cellStyle name="요약 4 8 8" xfId="15444"/>
    <cellStyle name="요약 4 9" xfId="1769"/>
    <cellStyle name="요약 4 9 2" xfId="2252"/>
    <cellStyle name="요약 4 9 2 2" xfId="6062"/>
    <cellStyle name="요약 4 9 2 3" xfId="8489"/>
    <cellStyle name="요약 4 9 2 4" xfId="7401"/>
    <cellStyle name="요약 4 9 2 5" xfId="12426"/>
    <cellStyle name="요약 4 9 2 6" xfId="13582"/>
    <cellStyle name="요약 4 9 2 7" xfId="15447"/>
    <cellStyle name="요약 4 9 3" xfId="5617"/>
    <cellStyle name="요약 4 9 4" xfId="8028"/>
    <cellStyle name="요약 4 9 5" xfId="9349"/>
    <cellStyle name="요약 4 9 6" xfId="12425"/>
    <cellStyle name="요약 4 9 7" xfId="13581"/>
    <cellStyle name="요약 4 9 8" xfId="15446"/>
    <cellStyle name="입력" xfId="10" builtinId="20" customBuiltin="1"/>
    <cellStyle name="입력 2" xfId="629"/>
    <cellStyle name="입력 2 10" xfId="1770"/>
    <cellStyle name="입력 2 10 2" xfId="2253"/>
    <cellStyle name="입력 2 10 2 2" xfId="6063"/>
    <cellStyle name="입력 2 10 2 3" xfId="8490"/>
    <cellStyle name="입력 2 10 2 4" xfId="7400"/>
    <cellStyle name="입력 2 10 2 5" xfId="12429"/>
    <cellStyle name="입력 2 10 2 6" xfId="13584"/>
    <cellStyle name="입력 2 10 2 7" xfId="15449"/>
    <cellStyle name="입력 2 10 3" xfId="2768"/>
    <cellStyle name="입력 2 10 3 2" xfId="6460"/>
    <cellStyle name="입력 2 10 3 3" xfId="8961"/>
    <cellStyle name="입력 2 10 3 4" xfId="7331"/>
    <cellStyle name="입력 2 10 3 5" xfId="12430"/>
    <cellStyle name="입력 2 10 3 6" xfId="13585"/>
    <cellStyle name="입력 2 10 3 7" xfId="15450"/>
    <cellStyle name="입력 2 10 4" xfId="5618"/>
    <cellStyle name="입력 2 10 5" xfId="8029"/>
    <cellStyle name="입력 2 10 6" xfId="7521"/>
    <cellStyle name="입력 2 10 7" xfId="12428"/>
    <cellStyle name="입력 2 10 8" xfId="13583"/>
    <cellStyle name="입력 2 10 9" xfId="15448"/>
    <cellStyle name="입력 2 11" xfId="1771"/>
    <cellStyle name="입력 2 11 2" xfId="2254"/>
    <cellStyle name="입력 2 11 2 2" xfId="6064"/>
    <cellStyle name="입력 2 11 2 3" xfId="8491"/>
    <cellStyle name="입력 2 11 2 4" xfId="7399"/>
    <cellStyle name="입력 2 11 2 5" xfId="12432"/>
    <cellStyle name="입력 2 11 2 6" xfId="13587"/>
    <cellStyle name="입력 2 11 2 7" xfId="15452"/>
    <cellStyle name="입력 2 11 3" xfId="5619"/>
    <cellStyle name="입력 2 11 4" xfId="8030"/>
    <cellStyle name="입력 2 11 5" xfId="7520"/>
    <cellStyle name="입력 2 11 6" xfId="12431"/>
    <cellStyle name="입력 2 11 7" xfId="13586"/>
    <cellStyle name="입력 2 11 8" xfId="15451"/>
    <cellStyle name="입력 2 12" xfId="1772"/>
    <cellStyle name="입력 2 12 2" xfId="2255"/>
    <cellStyle name="입력 2 12 2 2" xfId="6065"/>
    <cellStyle name="입력 2 12 2 3" xfId="8492"/>
    <cellStyle name="입력 2 12 2 4" xfId="9863"/>
    <cellStyle name="입력 2 12 2 5" xfId="12434"/>
    <cellStyle name="입력 2 12 2 6" xfId="13589"/>
    <cellStyle name="입력 2 12 2 7" xfId="15454"/>
    <cellStyle name="입력 2 12 3" xfId="5620"/>
    <cellStyle name="입력 2 12 4" xfId="8031"/>
    <cellStyle name="입력 2 12 5" xfId="9824"/>
    <cellStyle name="입력 2 12 6" xfId="12433"/>
    <cellStyle name="입력 2 12 7" xfId="13588"/>
    <cellStyle name="입력 2 12 8" xfId="15453"/>
    <cellStyle name="입력 2 13" xfId="1773"/>
    <cellStyle name="입력 2 13 2" xfId="2256"/>
    <cellStyle name="입력 2 13 2 2" xfId="6066"/>
    <cellStyle name="입력 2 13 2 3" xfId="8493"/>
    <cellStyle name="입력 2 13 2 4" xfId="7398"/>
    <cellStyle name="입력 2 13 2 5" xfId="12436"/>
    <cellStyle name="입력 2 13 2 6" xfId="13591"/>
    <cellStyle name="입력 2 13 2 7" xfId="15456"/>
    <cellStyle name="입력 2 13 3" xfId="5621"/>
    <cellStyle name="입력 2 13 4" xfId="8032"/>
    <cellStyle name="입력 2 13 5" xfId="9823"/>
    <cellStyle name="입력 2 13 6" xfId="12435"/>
    <cellStyle name="입력 2 13 7" xfId="13590"/>
    <cellStyle name="입력 2 13 8" xfId="15455"/>
    <cellStyle name="입력 2 14" xfId="1774"/>
    <cellStyle name="입력 2 14 2" xfId="2257"/>
    <cellStyle name="입력 2 14 2 2" xfId="6067"/>
    <cellStyle name="입력 2 14 2 3" xfId="8494"/>
    <cellStyle name="입력 2 14 2 4" xfId="7397"/>
    <cellStyle name="입력 2 14 2 5" xfId="12438"/>
    <cellStyle name="입력 2 14 2 6" xfId="13593"/>
    <cellStyle name="입력 2 14 2 7" xfId="15458"/>
    <cellStyle name="입력 2 14 3" xfId="5622"/>
    <cellStyle name="입력 2 14 4" xfId="8033"/>
    <cellStyle name="입력 2 14 5" xfId="9428"/>
    <cellStyle name="입력 2 14 6" xfId="12437"/>
    <cellStyle name="입력 2 14 7" xfId="13592"/>
    <cellStyle name="입력 2 14 8" xfId="15457"/>
    <cellStyle name="입력 2 15" xfId="1775"/>
    <cellStyle name="입력 2 15 2" xfId="2258"/>
    <cellStyle name="입력 2 15 2 2" xfId="6068"/>
    <cellStyle name="입력 2 15 2 3" xfId="8495"/>
    <cellStyle name="입력 2 15 2 4" xfId="7396"/>
    <cellStyle name="입력 2 15 2 5" xfId="12440"/>
    <cellStyle name="입력 2 15 2 6" xfId="13595"/>
    <cellStyle name="입력 2 15 2 7" xfId="15460"/>
    <cellStyle name="입력 2 15 3" xfId="5623"/>
    <cellStyle name="입력 2 15 4" xfId="8034"/>
    <cellStyle name="입력 2 15 5" xfId="7519"/>
    <cellStyle name="입력 2 15 6" xfId="12439"/>
    <cellStyle name="입력 2 15 7" xfId="13594"/>
    <cellStyle name="입력 2 15 8" xfId="15459"/>
    <cellStyle name="입력 2 16" xfId="1776"/>
    <cellStyle name="입력 2 16 2" xfId="2259"/>
    <cellStyle name="입력 2 16 2 2" xfId="6069"/>
    <cellStyle name="입력 2 16 2 3" xfId="8496"/>
    <cellStyle name="입력 2 16 2 4" xfId="9379"/>
    <cellStyle name="입력 2 16 2 5" xfId="12442"/>
    <cellStyle name="입력 2 16 2 6" xfId="13597"/>
    <cellStyle name="입력 2 16 2 7" xfId="15462"/>
    <cellStyle name="입력 2 16 3" xfId="5624"/>
    <cellStyle name="입력 2 16 4" xfId="8035"/>
    <cellStyle name="입력 2 16 5" xfId="7518"/>
    <cellStyle name="입력 2 16 6" xfId="12441"/>
    <cellStyle name="입력 2 16 7" xfId="13596"/>
    <cellStyle name="입력 2 16 8" xfId="15461"/>
    <cellStyle name="입력 2 17" xfId="1777"/>
    <cellStyle name="입력 2 17 2" xfId="2260"/>
    <cellStyle name="입력 2 17 2 2" xfId="6070"/>
    <cellStyle name="입력 2 17 2 3" xfId="8497"/>
    <cellStyle name="입력 2 17 2 4" xfId="9378"/>
    <cellStyle name="입력 2 17 2 5" xfId="12444"/>
    <cellStyle name="입력 2 17 2 6" xfId="13599"/>
    <cellStyle name="입력 2 17 2 7" xfId="15464"/>
    <cellStyle name="입력 2 17 3" xfId="5625"/>
    <cellStyle name="입력 2 17 4" xfId="8036"/>
    <cellStyle name="입력 2 17 5" xfId="9822"/>
    <cellStyle name="입력 2 17 6" xfId="12443"/>
    <cellStyle name="입력 2 17 7" xfId="13598"/>
    <cellStyle name="입력 2 17 8" xfId="15463"/>
    <cellStyle name="입력 2 18" xfId="1778"/>
    <cellStyle name="입력 2 18 2" xfId="2261"/>
    <cellStyle name="입력 2 18 2 2" xfId="6071"/>
    <cellStyle name="입력 2 18 2 3" xfId="8498"/>
    <cellStyle name="입력 2 18 2 4" xfId="7395"/>
    <cellStyle name="입력 2 18 2 5" xfId="12446"/>
    <cellStyle name="입력 2 18 2 6" xfId="13601"/>
    <cellStyle name="입력 2 18 2 7" xfId="15466"/>
    <cellStyle name="입력 2 18 3" xfId="5626"/>
    <cellStyle name="입력 2 18 4" xfId="8037"/>
    <cellStyle name="입력 2 18 5" xfId="9821"/>
    <cellStyle name="입력 2 18 6" xfId="12445"/>
    <cellStyle name="입력 2 18 7" xfId="13600"/>
    <cellStyle name="입력 2 18 8" xfId="15465"/>
    <cellStyle name="입력 2 19" xfId="1779"/>
    <cellStyle name="입력 2 19 2" xfId="2262"/>
    <cellStyle name="입력 2 19 2 2" xfId="6072"/>
    <cellStyle name="입력 2 19 2 3" xfId="8499"/>
    <cellStyle name="입력 2 19 2 4" xfId="7394"/>
    <cellStyle name="입력 2 19 2 5" xfId="12448"/>
    <cellStyle name="입력 2 19 2 6" xfId="13603"/>
    <cellStyle name="입력 2 19 2 7" xfId="15468"/>
    <cellStyle name="입력 2 19 3" xfId="5627"/>
    <cellStyle name="입력 2 19 4" xfId="8038"/>
    <cellStyle name="입력 2 19 5" xfId="7517"/>
    <cellStyle name="입력 2 19 6" xfId="12447"/>
    <cellStyle name="입력 2 19 7" xfId="13602"/>
    <cellStyle name="입력 2 19 8" xfId="15467"/>
    <cellStyle name="입력 2 2" xfId="630"/>
    <cellStyle name="입력 2 2 10" xfId="4985"/>
    <cellStyle name="입력 2 2 10 2" xfId="7258"/>
    <cellStyle name="입력 2 2 10 3" xfId="10053"/>
    <cellStyle name="입력 2 2 10 4" xfId="10473"/>
    <cellStyle name="입력 2 2 11" xfId="5269"/>
    <cellStyle name="입력 2 2 11 2" xfId="10075"/>
    <cellStyle name="입력 2 2 11 3" xfId="10495"/>
    <cellStyle name="입력 2 2 12" xfId="7624"/>
    <cellStyle name="입력 2 2 13" xfId="12449"/>
    <cellStyle name="입력 2 2 14" xfId="13604"/>
    <cellStyle name="입력 2 2 15" xfId="15469"/>
    <cellStyle name="입력 2 2 2" xfId="631"/>
    <cellStyle name="입력 2 2 2 10" xfId="7623"/>
    <cellStyle name="입력 2 2 2 11" xfId="12450"/>
    <cellStyle name="입력 2 2 2 12" xfId="13605"/>
    <cellStyle name="입력 2 2 2 13" xfId="15470"/>
    <cellStyle name="입력 2 2 2 2" xfId="3126"/>
    <cellStyle name="입력 2 2 2 2 10" xfId="15471"/>
    <cellStyle name="입력 2 2 2 2 2" xfId="3256"/>
    <cellStyle name="입력 2 2 2 2 2 2" xfId="3957"/>
    <cellStyle name="입력 2 2 2 2 2 2 2" xfId="7082"/>
    <cellStyle name="입력 2 2 2 2 2 2 3" xfId="9704"/>
    <cellStyle name="입력 2 2 2 2 2 2 4" xfId="10351"/>
    <cellStyle name="입력 2 2 2 2 2 2 5" xfId="12453"/>
    <cellStyle name="입력 2 2 2 2 2 2 6" xfId="13608"/>
    <cellStyle name="입력 2 2 2 2 2 2 7" xfId="15473"/>
    <cellStyle name="입력 2 2 2 2 2 3" xfId="6799"/>
    <cellStyle name="입력 2 2 2 2 2 4" xfId="9295"/>
    <cellStyle name="입력 2 2 2 2 2 5" xfId="10114"/>
    <cellStyle name="입력 2 2 2 2 2 6" xfId="12452"/>
    <cellStyle name="입력 2 2 2 2 2 7" xfId="13607"/>
    <cellStyle name="입력 2 2 2 2 2 8" xfId="15472"/>
    <cellStyle name="입력 2 2 2 2 3" xfId="3894"/>
    <cellStyle name="입력 2 2 2 2 3 2" xfId="7021"/>
    <cellStyle name="입력 2 2 2 2 3 3" xfId="9656"/>
    <cellStyle name="입력 2 2 2 2 3 4" xfId="10310"/>
    <cellStyle name="입력 2 2 2 2 3 5" xfId="12454"/>
    <cellStyle name="입력 2 2 2 2 3 6" xfId="13609"/>
    <cellStyle name="입력 2 2 2 2 3 7" xfId="15474"/>
    <cellStyle name="입력 2 2 2 2 4" xfId="4892"/>
    <cellStyle name="입력 2 2 2 2 4 2" xfId="5228"/>
    <cellStyle name="입력 2 2 2 2 4 3" xfId="7244"/>
    <cellStyle name="입력 2 2 2 2 4 4" xfId="10462"/>
    <cellStyle name="입력 2 2 2 2 5" xfId="6714"/>
    <cellStyle name="입력 2 2 2 2 6" xfId="9220"/>
    <cellStyle name="입력 2 2 2 2 7" xfId="7311"/>
    <cellStyle name="입력 2 2 2 2 8" xfId="12451"/>
    <cellStyle name="입력 2 2 2 2 9" xfId="13606"/>
    <cellStyle name="입력 2 2 2 3" xfId="3255"/>
    <cellStyle name="입력 2 2 2 3 2" xfId="3956"/>
    <cellStyle name="입력 2 2 2 3 2 2" xfId="7081"/>
    <cellStyle name="입력 2 2 2 3 2 3" xfId="9703"/>
    <cellStyle name="입력 2 2 2 3 2 4" xfId="10350"/>
    <cellStyle name="입력 2 2 2 3 2 5" xfId="12456"/>
    <cellStyle name="입력 2 2 2 3 2 6" xfId="13611"/>
    <cellStyle name="입력 2 2 2 3 2 7" xfId="15476"/>
    <cellStyle name="입력 2 2 2 3 3" xfId="4702"/>
    <cellStyle name="입력 2 2 2 3 3 2" xfId="5218"/>
    <cellStyle name="입력 2 2 2 3 3 3" xfId="7236"/>
    <cellStyle name="입력 2 2 2 3 3 4" xfId="10454"/>
    <cellStyle name="입력 2 2 2 3 4" xfId="6798"/>
    <cellStyle name="입력 2 2 2 3 5" xfId="9294"/>
    <cellStyle name="입력 2 2 2 3 6" xfId="10113"/>
    <cellStyle name="입력 2 2 2 3 7" xfId="12455"/>
    <cellStyle name="입력 2 2 2 3 8" xfId="13610"/>
    <cellStyle name="입력 2 2 2 3 9" xfId="15475"/>
    <cellStyle name="입력 2 2 2 4" xfId="2884"/>
    <cellStyle name="입력 2 2 2 4 2" xfId="6576"/>
    <cellStyle name="입력 2 2 2 4 3" xfId="9073"/>
    <cellStyle name="입력 2 2 2 4 4" xfId="7322"/>
    <cellStyle name="입력 2 2 2 4 5" xfId="12457"/>
    <cellStyle name="입력 2 2 2 4 6" xfId="13612"/>
    <cellStyle name="입력 2 2 2 4 7" xfId="15477"/>
    <cellStyle name="입력 2 2 2 5" xfId="3897"/>
    <cellStyle name="입력 2 2 2 5 2" xfId="7024"/>
    <cellStyle name="입력 2 2 2 5 3" xfId="9659"/>
    <cellStyle name="입력 2 2 2 5 4" xfId="10313"/>
    <cellStyle name="입력 2 2 2 5 5" xfId="12458"/>
    <cellStyle name="입력 2 2 2 5 6" xfId="13613"/>
    <cellStyle name="입력 2 2 2 5 7" xfId="15478"/>
    <cellStyle name="입력 2 2 2 6" xfId="2624"/>
    <cellStyle name="입력 2 2 2 6 2" xfId="6347"/>
    <cellStyle name="입력 2 2 2 6 3" xfId="8820"/>
    <cellStyle name="입력 2 2 2 6 4" xfId="7335"/>
    <cellStyle name="입력 2 2 2 6 5" xfId="12459"/>
    <cellStyle name="입력 2 2 2 6 6" xfId="13614"/>
    <cellStyle name="입력 2 2 2 6 7" xfId="15479"/>
    <cellStyle name="입력 2 2 2 7" xfId="4075"/>
    <cellStyle name="입력 2 2 2 7 2" xfId="5166"/>
    <cellStyle name="입력 2 2 2 7 3" xfId="7172"/>
    <cellStyle name="입력 2 2 2 7 4" xfId="10411"/>
    <cellStyle name="입력 2 2 2 8" xfId="4986"/>
    <cellStyle name="입력 2 2 2 8 2" xfId="7259"/>
    <cellStyle name="입력 2 2 2 8 3" xfId="10054"/>
    <cellStyle name="입력 2 2 2 8 4" xfId="10474"/>
    <cellStyle name="입력 2 2 2 9" xfId="5270"/>
    <cellStyle name="입력 2 2 2 9 2" xfId="10076"/>
    <cellStyle name="입력 2 2 2 9 3" xfId="10496"/>
    <cellStyle name="입력 2 2 3" xfId="1780"/>
    <cellStyle name="입력 2 2 3 10" xfId="7516"/>
    <cellStyle name="입력 2 2 3 11" xfId="12460"/>
    <cellStyle name="입력 2 2 3 12" xfId="13615"/>
    <cellStyle name="입력 2 2 3 13" xfId="15480"/>
    <cellStyle name="입력 2 2 3 2" xfId="3127"/>
    <cellStyle name="입력 2 2 3 2 2" xfId="3258"/>
    <cellStyle name="입력 2 2 3 2 2 2" xfId="3959"/>
    <cellStyle name="입력 2 2 3 2 2 2 2" xfId="7084"/>
    <cellStyle name="입력 2 2 3 2 2 2 3" xfId="9706"/>
    <cellStyle name="입력 2 2 3 2 2 2 4" xfId="10353"/>
    <cellStyle name="입력 2 2 3 2 2 2 5" xfId="12463"/>
    <cellStyle name="입력 2 2 3 2 2 2 6" xfId="13618"/>
    <cellStyle name="입력 2 2 3 2 2 2 7" xfId="15483"/>
    <cellStyle name="입력 2 2 3 2 2 3" xfId="6801"/>
    <cellStyle name="입력 2 2 3 2 2 4" xfId="9297"/>
    <cellStyle name="입력 2 2 3 2 2 5" xfId="10116"/>
    <cellStyle name="입력 2 2 3 2 2 6" xfId="12462"/>
    <cellStyle name="입력 2 2 3 2 2 7" xfId="13617"/>
    <cellStyle name="입력 2 2 3 2 2 8" xfId="15482"/>
    <cellStyle name="입력 2 2 3 2 3" xfId="4002"/>
    <cellStyle name="입력 2 2 3 2 3 2" xfId="7128"/>
    <cellStyle name="입력 2 2 3 2 3 3" xfId="9741"/>
    <cellStyle name="입력 2 2 3 2 3 4" xfId="10387"/>
    <cellStyle name="입력 2 2 3 2 3 5" xfId="12464"/>
    <cellStyle name="입력 2 2 3 2 3 6" xfId="13619"/>
    <cellStyle name="입력 2 2 3 2 3 7" xfId="15484"/>
    <cellStyle name="입력 2 2 3 2 4" xfId="6715"/>
    <cellStyle name="입력 2 2 3 2 5" xfId="9221"/>
    <cellStyle name="입력 2 2 3 2 6" xfId="7310"/>
    <cellStyle name="입력 2 2 3 2 7" xfId="12461"/>
    <cellStyle name="입력 2 2 3 2 8" xfId="13616"/>
    <cellStyle name="입력 2 2 3 2 9" xfId="15481"/>
    <cellStyle name="입력 2 2 3 3" xfId="3257"/>
    <cellStyle name="입력 2 2 3 3 2" xfId="3958"/>
    <cellStyle name="입력 2 2 3 3 2 2" xfId="7083"/>
    <cellStyle name="입력 2 2 3 3 2 3" xfId="9705"/>
    <cellStyle name="입력 2 2 3 3 2 4" xfId="10352"/>
    <cellStyle name="입력 2 2 3 3 2 5" xfId="12466"/>
    <cellStyle name="입력 2 2 3 3 2 6" xfId="13621"/>
    <cellStyle name="입력 2 2 3 3 2 7" xfId="15486"/>
    <cellStyle name="입력 2 2 3 3 3" xfId="6800"/>
    <cellStyle name="입력 2 2 3 3 4" xfId="9296"/>
    <cellStyle name="입력 2 2 3 3 5" xfId="10115"/>
    <cellStyle name="입력 2 2 3 3 6" xfId="12465"/>
    <cellStyle name="입력 2 2 3 3 7" xfId="13620"/>
    <cellStyle name="입력 2 2 3 3 8" xfId="15485"/>
    <cellStyle name="입력 2 2 3 4" xfId="2885"/>
    <cellStyle name="입력 2 2 3 4 2" xfId="6577"/>
    <cellStyle name="입력 2 2 3 4 3" xfId="9074"/>
    <cellStyle name="입력 2 2 3 4 4" xfId="9472"/>
    <cellStyle name="입력 2 2 3 4 5" xfId="12467"/>
    <cellStyle name="입력 2 2 3 4 6" xfId="13622"/>
    <cellStyle name="입력 2 2 3 4 7" xfId="15487"/>
    <cellStyle name="입력 2 2 3 5" xfId="3898"/>
    <cellStyle name="입력 2 2 3 5 2" xfId="7025"/>
    <cellStyle name="입력 2 2 3 5 3" xfId="9660"/>
    <cellStyle name="입력 2 2 3 5 4" xfId="10314"/>
    <cellStyle name="입력 2 2 3 5 5" xfId="12468"/>
    <cellStyle name="입력 2 2 3 5 6" xfId="13623"/>
    <cellStyle name="입력 2 2 3 5 7" xfId="15488"/>
    <cellStyle name="입력 2 2 3 6" xfId="2625"/>
    <cellStyle name="입력 2 2 3 6 2" xfId="6348"/>
    <cellStyle name="입력 2 2 3 6 3" xfId="8821"/>
    <cellStyle name="입력 2 2 3 6 4" xfId="7334"/>
    <cellStyle name="입력 2 2 3 6 5" xfId="12469"/>
    <cellStyle name="입력 2 2 3 6 6" xfId="13624"/>
    <cellStyle name="입력 2 2 3 6 7" xfId="15489"/>
    <cellStyle name="입력 2 2 3 7" xfId="4891"/>
    <cellStyle name="입력 2 2 3 7 2" xfId="5227"/>
    <cellStyle name="입력 2 2 3 7 3" xfId="7243"/>
    <cellStyle name="입력 2 2 3 7 4" xfId="10461"/>
    <cellStyle name="입력 2 2 3 8" xfId="5628"/>
    <cellStyle name="입력 2 2 3 9" xfId="8039"/>
    <cellStyle name="입력 2 2 4" xfId="2263"/>
    <cellStyle name="입력 2 2 4 10" xfId="12470"/>
    <cellStyle name="입력 2 2 4 11" xfId="13625"/>
    <cellStyle name="입력 2 2 4 12" xfId="15490"/>
    <cellStyle name="입력 2 2 4 2" xfId="3078"/>
    <cellStyle name="입력 2 2 4 2 2" xfId="3260"/>
    <cellStyle name="입력 2 2 4 2 2 2" xfId="3961"/>
    <cellStyle name="입력 2 2 4 2 2 2 2" xfId="7086"/>
    <cellStyle name="입력 2 2 4 2 2 2 3" xfId="9708"/>
    <cellStyle name="입력 2 2 4 2 2 2 4" xfId="10355"/>
    <cellStyle name="입력 2 2 4 2 2 2 5" xfId="12473"/>
    <cellStyle name="입력 2 2 4 2 2 2 6" xfId="13628"/>
    <cellStyle name="입력 2 2 4 2 2 2 7" xfId="15493"/>
    <cellStyle name="입력 2 2 4 2 2 3" xfId="6803"/>
    <cellStyle name="입력 2 2 4 2 2 4" xfId="9299"/>
    <cellStyle name="입력 2 2 4 2 2 5" xfId="10118"/>
    <cellStyle name="입력 2 2 4 2 2 6" xfId="12472"/>
    <cellStyle name="입력 2 2 4 2 2 7" xfId="13627"/>
    <cellStyle name="입력 2 2 4 2 2 8" xfId="15492"/>
    <cellStyle name="입력 2 2 4 2 3" xfId="3999"/>
    <cellStyle name="입력 2 2 4 2 3 2" xfId="7125"/>
    <cellStyle name="입력 2 2 4 2 3 3" xfId="9739"/>
    <cellStyle name="입력 2 2 4 2 3 4" xfId="10385"/>
    <cellStyle name="입력 2 2 4 2 3 5" xfId="12474"/>
    <cellStyle name="입력 2 2 4 2 3 6" xfId="13629"/>
    <cellStyle name="입력 2 2 4 2 3 7" xfId="15494"/>
    <cellStyle name="입력 2 2 4 2 4" xfId="6677"/>
    <cellStyle name="입력 2 2 4 2 5" xfId="9183"/>
    <cellStyle name="입력 2 2 4 2 6" xfId="7675"/>
    <cellStyle name="입력 2 2 4 2 7" xfId="12471"/>
    <cellStyle name="입력 2 2 4 2 8" xfId="13626"/>
    <cellStyle name="입력 2 2 4 2 9" xfId="15491"/>
    <cellStyle name="입력 2 2 4 3" xfId="3259"/>
    <cellStyle name="입력 2 2 4 3 2" xfId="3960"/>
    <cellStyle name="입력 2 2 4 3 2 2" xfId="7085"/>
    <cellStyle name="입력 2 2 4 3 2 3" xfId="9707"/>
    <cellStyle name="입력 2 2 4 3 2 4" xfId="10354"/>
    <cellStyle name="입력 2 2 4 3 2 5" xfId="12476"/>
    <cellStyle name="입력 2 2 4 3 2 6" xfId="13631"/>
    <cellStyle name="입력 2 2 4 3 2 7" xfId="15496"/>
    <cellStyle name="입력 2 2 4 3 3" xfId="6802"/>
    <cellStyle name="입력 2 2 4 3 4" xfId="9298"/>
    <cellStyle name="입력 2 2 4 3 5" xfId="10117"/>
    <cellStyle name="입력 2 2 4 3 6" xfId="12475"/>
    <cellStyle name="입력 2 2 4 3 7" xfId="13630"/>
    <cellStyle name="입력 2 2 4 3 8" xfId="15495"/>
    <cellStyle name="입력 2 2 4 4" xfId="3877"/>
    <cellStyle name="입력 2 2 4 4 2" xfId="7004"/>
    <cellStyle name="입력 2 2 4 4 3" xfId="9642"/>
    <cellStyle name="입력 2 2 4 4 4" xfId="10297"/>
    <cellStyle name="입력 2 2 4 4 5" xfId="12477"/>
    <cellStyle name="입력 2 2 4 4 6" xfId="13632"/>
    <cellStyle name="입력 2 2 4 4 7" xfId="15497"/>
    <cellStyle name="입력 2 2 4 5" xfId="2555"/>
    <cellStyle name="입력 2 2 4 5 2" xfId="6280"/>
    <cellStyle name="입력 2 2 4 5 3" xfId="8753"/>
    <cellStyle name="입력 2 2 4 5 4" xfId="8213"/>
    <cellStyle name="입력 2 2 4 5 5" xfId="12478"/>
    <cellStyle name="입력 2 2 4 5 6" xfId="13633"/>
    <cellStyle name="입력 2 2 4 5 7" xfId="15498"/>
    <cellStyle name="입력 2 2 4 6" xfId="4701"/>
    <cellStyle name="입력 2 2 4 6 2" xfId="5217"/>
    <cellStyle name="입력 2 2 4 6 3" xfId="7235"/>
    <cellStyle name="입력 2 2 4 6 4" xfId="10453"/>
    <cellStyle name="입력 2 2 4 7" xfId="6073"/>
    <cellStyle name="입력 2 2 4 8" xfId="8500"/>
    <cellStyle name="입력 2 2 4 9" xfId="7393"/>
    <cellStyle name="입력 2 2 5" xfId="3123"/>
    <cellStyle name="입력 2 2 5 2" xfId="3261"/>
    <cellStyle name="입력 2 2 5 2 2" xfId="3962"/>
    <cellStyle name="입력 2 2 5 2 2 2" xfId="7087"/>
    <cellStyle name="입력 2 2 5 2 2 3" xfId="9709"/>
    <cellStyle name="입력 2 2 5 2 2 4" xfId="10356"/>
    <cellStyle name="입력 2 2 5 2 2 5" xfId="12481"/>
    <cellStyle name="입력 2 2 5 2 2 6" xfId="13636"/>
    <cellStyle name="입력 2 2 5 2 2 7" xfId="15501"/>
    <cellStyle name="입력 2 2 5 2 3" xfId="6804"/>
    <cellStyle name="입력 2 2 5 2 4" xfId="9300"/>
    <cellStyle name="입력 2 2 5 2 5" xfId="10119"/>
    <cellStyle name="입력 2 2 5 2 6" xfId="12480"/>
    <cellStyle name="입력 2 2 5 2 7" xfId="13635"/>
    <cellStyle name="입력 2 2 5 2 8" xfId="15500"/>
    <cellStyle name="입력 2 2 5 3" xfId="2738"/>
    <cellStyle name="입력 2 2 5 3 2" xfId="6431"/>
    <cellStyle name="입력 2 2 5 3 3" xfId="8931"/>
    <cellStyle name="입력 2 2 5 3 4" xfId="9179"/>
    <cellStyle name="입력 2 2 5 3 5" xfId="12482"/>
    <cellStyle name="입력 2 2 5 3 6" xfId="13637"/>
    <cellStyle name="입력 2 2 5 3 7" xfId="15502"/>
    <cellStyle name="입력 2 2 5 4" xfId="6711"/>
    <cellStyle name="입력 2 2 5 5" xfId="9217"/>
    <cellStyle name="입력 2 2 5 6" xfId="9804"/>
    <cellStyle name="입력 2 2 5 7" xfId="12479"/>
    <cellStyle name="입력 2 2 5 8" xfId="13634"/>
    <cellStyle name="입력 2 2 5 9" xfId="15499"/>
    <cellStyle name="입력 2 2 6" xfId="3254"/>
    <cellStyle name="입력 2 2 6 2" xfId="3955"/>
    <cellStyle name="입력 2 2 6 2 2" xfId="7080"/>
    <cellStyle name="입력 2 2 6 2 3" xfId="9702"/>
    <cellStyle name="입력 2 2 6 2 4" xfId="10349"/>
    <cellStyle name="입력 2 2 6 2 5" xfId="12484"/>
    <cellStyle name="입력 2 2 6 2 6" xfId="13639"/>
    <cellStyle name="입력 2 2 6 2 7" xfId="15504"/>
    <cellStyle name="입력 2 2 6 3" xfId="6797"/>
    <cellStyle name="입력 2 2 6 4" xfId="9293"/>
    <cellStyle name="입력 2 2 6 5" xfId="10112"/>
    <cellStyle name="입력 2 2 6 6" xfId="12483"/>
    <cellStyle name="입력 2 2 6 7" xfId="13638"/>
    <cellStyle name="입력 2 2 6 8" xfId="15503"/>
    <cellStyle name="입력 2 2 7" xfId="3896"/>
    <cellStyle name="입력 2 2 7 2" xfId="7023"/>
    <cellStyle name="입력 2 2 7 3" xfId="9658"/>
    <cellStyle name="입력 2 2 7 4" xfId="10312"/>
    <cellStyle name="입력 2 2 7 5" xfId="12485"/>
    <cellStyle name="입력 2 2 7 6" xfId="13640"/>
    <cellStyle name="입력 2 2 7 7" xfId="15505"/>
    <cellStyle name="입력 2 2 8" xfId="2621"/>
    <cellStyle name="입력 2 2 8 2" xfId="6344"/>
    <cellStyle name="입력 2 2 8 3" xfId="8817"/>
    <cellStyle name="입력 2 2 8 4" xfId="7337"/>
    <cellStyle name="입력 2 2 8 5" xfId="12486"/>
    <cellStyle name="입력 2 2 8 6" xfId="13641"/>
    <cellStyle name="입력 2 2 8 7" xfId="15506"/>
    <cellStyle name="입력 2 2 9" xfId="4074"/>
    <cellStyle name="입력 2 2 9 2" xfId="5165"/>
    <cellStyle name="입력 2 2 9 3" xfId="7171"/>
    <cellStyle name="입력 2 2 9 4" xfId="10410"/>
    <cellStyle name="입력 2 20" xfId="1781"/>
    <cellStyle name="입력 2 20 2" xfId="2264"/>
    <cellStyle name="입력 2 20 2 2" xfId="6074"/>
    <cellStyle name="입력 2 20 2 3" xfId="8501"/>
    <cellStyle name="입력 2 20 2 4" xfId="7392"/>
    <cellStyle name="입력 2 20 2 5" xfId="12488"/>
    <cellStyle name="입력 2 20 2 6" xfId="13643"/>
    <cellStyle name="입력 2 20 2 7" xfId="15508"/>
    <cellStyle name="입력 2 20 3" xfId="5629"/>
    <cellStyle name="입력 2 20 4" xfId="8040"/>
    <cellStyle name="입력 2 20 5" xfId="7670"/>
    <cellStyle name="입력 2 20 6" xfId="12487"/>
    <cellStyle name="입력 2 20 7" xfId="13642"/>
    <cellStyle name="입력 2 20 8" xfId="15507"/>
    <cellStyle name="입력 2 21" xfId="1782"/>
    <cellStyle name="입력 2 21 2" xfId="2265"/>
    <cellStyle name="입력 2 21 2 2" xfId="6075"/>
    <cellStyle name="입력 2 21 2 3" xfId="8502"/>
    <cellStyle name="입력 2 21 2 4" xfId="7391"/>
    <cellStyle name="입력 2 21 2 5" xfId="12490"/>
    <cellStyle name="입력 2 21 2 6" xfId="13645"/>
    <cellStyle name="입력 2 21 2 7" xfId="15510"/>
    <cellStyle name="입력 2 21 3" xfId="5630"/>
    <cellStyle name="입력 2 21 4" xfId="8041"/>
    <cellStyle name="입력 2 21 5" xfId="7515"/>
    <cellStyle name="입력 2 21 6" xfId="12489"/>
    <cellStyle name="입력 2 21 7" xfId="13644"/>
    <cellStyle name="입력 2 21 8" xfId="15509"/>
    <cellStyle name="입력 2 22" xfId="1783"/>
    <cellStyle name="입력 2 22 2" xfId="2266"/>
    <cellStyle name="입력 2 22 2 2" xfId="6076"/>
    <cellStyle name="입력 2 22 2 3" xfId="8503"/>
    <cellStyle name="입력 2 22 2 4" xfId="7390"/>
    <cellStyle name="입력 2 22 2 5" xfId="12492"/>
    <cellStyle name="입력 2 22 2 6" xfId="13647"/>
    <cellStyle name="입력 2 22 2 7" xfId="15512"/>
    <cellStyle name="입력 2 22 3" xfId="5631"/>
    <cellStyle name="입력 2 22 4" xfId="8042"/>
    <cellStyle name="입력 2 22 5" xfId="7514"/>
    <cellStyle name="입력 2 22 6" xfId="12491"/>
    <cellStyle name="입력 2 22 7" xfId="13646"/>
    <cellStyle name="입력 2 22 8" xfId="15511"/>
    <cellStyle name="입력 2 23" xfId="1784"/>
    <cellStyle name="입력 2 23 2" xfId="2267"/>
    <cellStyle name="입력 2 23 2 2" xfId="6077"/>
    <cellStyle name="입력 2 23 2 3" xfId="8504"/>
    <cellStyle name="입력 2 23 2 4" xfId="7389"/>
    <cellStyle name="입력 2 23 2 5" xfId="12494"/>
    <cellStyle name="입력 2 23 2 6" xfId="13649"/>
    <cellStyle name="입력 2 23 2 7" xfId="15514"/>
    <cellStyle name="입력 2 23 3" xfId="5632"/>
    <cellStyle name="입력 2 23 4" xfId="8043"/>
    <cellStyle name="입력 2 23 5" xfId="7513"/>
    <cellStyle name="입력 2 23 6" xfId="12493"/>
    <cellStyle name="입력 2 23 7" xfId="13648"/>
    <cellStyle name="입력 2 23 8" xfId="15513"/>
    <cellStyle name="입력 2 24" xfId="1785"/>
    <cellStyle name="입력 2 24 2" xfId="2268"/>
    <cellStyle name="입력 2 24 2 2" xfId="6078"/>
    <cellStyle name="입력 2 24 2 3" xfId="8505"/>
    <cellStyle name="입력 2 24 2 4" xfId="7388"/>
    <cellStyle name="입력 2 24 2 5" xfId="12496"/>
    <cellStyle name="입력 2 24 2 6" xfId="13651"/>
    <cellStyle name="입력 2 24 2 7" xfId="15516"/>
    <cellStyle name="입력 2 24 3" xfId="5633"/>
    <cellStyle name="입력 2 24 4" xfId="8044"/>
    <cellStyle name="입력 2 24 5" xfId="7512"/>
    <cellStyle name="입력 2 24 6" xfId="12495"/>
    <cellStyle name="입력 2 24 7" xfId="13650"/>
    <cellStyle name="입력 2 24 8" xfId="15515"/>
    <cellStyle name="입력 2 25" xfId="1786"/>
    <cellStyle name="입력 2 25 2" xfId="2269"/>
    <cellStyle name="입력 2 25 2 2" xfId="6079"/>
    <cellStyle name="입력 2 25 2 3" xfId="8506"/>
    <cellStyle name="입력 2 25 2 4" xfId="7387"/>
    <cellStyle name="입력 2 25 2 5" xfId="12498"/>
    <cellStyle name="입력 2 25 2 6" xfId="13653"/>
    <cellStyle name="입력 2 25 2 7" xfId="15518"/>
    <cellStyle name="입력 2 25 3" xfId="5634"/>
    <cellStyle name="입력 2 25 4" xfId="8045"/>
    <cellStyle name="입력 2 25 5" xfId="7511"/>
    <cellStyle name="입력 2 25 6" xfId="12497"/>
    <cellStyle name="입력 2 25 7" xfId="13652"/>
    <cellStyle name="입력 2 25 8" xfId="15517"/>
    <cellStyle name="입력 2 26" xfId="1787"/>
    <cellStyle name="입력 2 26 2" xfId="2270"/>
    <cellStyle name="입력 2 26 2 2" xfId="6080"/>
    <cellStyle name="입력 2 26 2 3" xfId="8507"/>
    <cellStyle name="입력 2 26 2 4" xfId="7386"/>
    <cellStyle name="입력 2 26 2 5" xfId="12500"/>
    <cellStyle name="입력 2 26 2 6" xfId="13655"/>
    <cellStyle name="입력 2 26 2 7" xfId="15520"/>
    <cellStyle name="입력 2 26 3" xfId="5635"/>
    <cellStyle name="입력 2 26 4" xfId="8046"/>
    <cellStyle name="입력 2 26 5" xfId="7510"/>
    <cellStyle name="입력 2 26 6" xfId="12499"/>
    <cellStyle name="입력 2 26 7" xfId="13654"/>
    <cellStyle name="입력 2 26 8" xfId="15519"/>
    <cellStyle name="입력 2 27" xfId="1788"/>
    <cellStyle name="입력 2 27 2" xfId="2271"/>
    <cellStyle name="입력 2 27 2 2" xfId="6081"/>
    <cellStyle name="입력 2 27 2 3" xfId="8508"/>
    <cellStyle name="입력 2 27 2 4" xfId="7385"/>
    <cellStyle name="입력 2 27 2 5" xfId="12502"/>
    <cellStyle name="입력 2 27 2 6" xfId="13657"/>
    <cellStyle name="입력 2 27 2 7" xfId="15522"/>
    <cellStyle name="입력 2 27 3" xfId="5636"/>
    <cellStyle name="입력 2 27 4" xfId="8047"/>
    <cellStyle name="입력 2 27 5" xfId="7509"/>
    <cellStyle name="입력 2 27 6" xfId="12501"/>
    <cellStyle name="입력 2 27 7" xfId="13656"/>
    <cellStyle name="입력 2 27 8" xfId="15521"/>
    <cellStyle name="입력 2 28" xfId="2499"/>
    <cellStyle name="입력 2 28 2" xfId="6236"/>
    <cellStyle name="입력 2 28 3" xfId="8706"/>
    <cellStyle name="입력 2 28 4" xfId="9232"/>
    <cellStyle name="입력 2 28 5" xfId="12503"/>
    <cellStyle name="입력 2 28 6" xfId="13658"/>
    <cellStyle name="입력 2 28 7" xfId="15523"/>
    <cellStyle name="입력 2 29" xfId="2511"/>
    <cellStyle name="입력 2 29 2" xfId="6242"/>
    <cellStyle name="입력 2 29 3" xfId="8712"/>
    <cellStyle name="입력 2 29 4" xfId="8215"/>
    <cellStyle name="입력 2 29 5" xfId="12504"/>
    <cellStyle name="입력 2 29 6" xfId="13659"/>
    <cellStyle name="입력 2 29 7" xfId="15524"/>
    <cellStyle name="입력 2 3" xfId="632"/>
    <cellStyle name="입력 2 3 2" xfId="1789"/>
    <cellStyle name="입력 2 3 2 10" xfId="13660"/>
    <cellStyle name="입력 2 3 2 11" xfId="15525"/>
    <cellStyle name="입력 2 3 2 2" xfId="3263"/>
    <cellStyle name="입력 2 3 2 2 2" xfId="3964"/>
    <cellStyle name="입력 2 3 2 2 2 2" xfId="7089"/>
    <cellStyle name="입력 2 3 2 2 2 3" xfId="9711"/>
    <cellStyle name="입력 2 3 2 2 2 4" xfId="10358"/>
    <cellStyle name="입력 2 3 2 2 2 5" xfId="12508"/>
    <cellStyle name="입력 2 3 2 2 2 6" xfId="13662"/>
    <cellStyle name="입력 2 3 2 2 2 7" xfId="15527"/>
    <cellStyle name="입력 2 3 2 2 3" xfId="6806"/>
    <cellStyle name="입력 2 3 2 2 4" xfId="9302"/>
    <cellStyle name="입력 2 3 2 2 5" xfId="10121"/>
    <cellStyle name="입력 2 3 2 2 6" xfId="12507"/>
    <cellStyle name="입력 2 3 2 2 7" xfId="13661"/>
    <cellStyle name="입력 2 3 2 2 8" xfId="15526"/>
    <cellStyle name="입력 2 3 2 3" xfId="3988"/>
    <cellStyle name="입력 2 3 2 3 2" xfId="7114"/>
    <cellStyle name="입력 2 3 2 3 3" xfId="9730"/>
    <cellStyle name="입력 2 3 2 3 4" xfId="10376"/>
    <cellStyle name="입력 2 3 2 3 5" xfId="12509"/>
    <cellStyle name="입력 2 3 2 3 6" xfId="13663"/>
    <cellStyle name="입력 2 3 2 3 7" xfId="15528"/>
    <cellStyle name="입력 2 3 2 4" xfId="3083"/>
    <cellStyle name="입력 2 3 2 4 2" xfId="6682"/>
    <cellStyle name="입력 2 3 2 4 3" xfId="9187"/>
    <cellStyle name="입력 2 3 2 4 4" xfId="8690"/>
    <cellStyle name="입력 2 3 2 4 5" xfId="12510"/>
    <cellStyle name="입력 2 3 2 4 6" xfId="13664"/>
    <cellStyle name="입력 2 3 2 4 7" xfId="15529"/>
    <cellStyle name="입력 2 3 2 5" xfId="4893"/>
    <cellStyle name="입력 2 3 2 6" xfId="5637"/>
    <cellStyle name="입력 2 3 2 7" xfId="8048"/>
    <cellStyle name="입력 2 3 2 8" xfId="7508"/>
    <cellStyle name="입력 2 3 2 9" xfId="12506"/>
    <cellStyle name="입력 2 3 3" xfId="2272"/>
    <cellStyle name="입력 2 3 3 10" xfId="15530"/>
    <cellStyle name="입력 2 3 3 2" xfId="3963"/>
    <cellStyle name="입력 2 3 3 2 2" xfId="7088"/>
    <cellStyle name="입력 2 3 3 2 3" xfId="9710"/>
    <cellStyle name="입력 2 3 3 2 4" xfId="10357"/>
    <cellStyle name="입력 2 3 3 2 5" xfId="12512"/>
    <cellStyle name="입력 2 3 3 2 6" xfId="13666"/>
    <cellStyle name="입력 2 3 3 2 7" xfId="15531"/>
    <cellStyle name="입력 2 3 3 3" xfId="3262"/>
    <cellStyle name="입력 2 3 3 3 2" xfId="6805"/>
    <cellStyle name="입력 2 3 3 3 3" xfId="9301"/>
    <cellStyle name="입력 2 3 3 3 4" xfId="10120"/>
    <cellStyle name="입력 2 3 3 3 5" xfId="12513"/>
    <cellStyle name="입력 2 3 3 3 6" xfId="13667"/>
    <cellStyle name="입력 2 3 3 3 7" xfId="15532"/>
    <cellStyle name="입력 2 3 3 4" xfId="4703"/>
    <cellStyle name="입력 2 3 3 5" xfId="6082"/>
    <cellStyle name="입력 2 3 3 6" xfId="8509"/>
    <cellStyle name="입력 2 3 3 7" xfId="7384"/>
    <cellStyle name="입력 2 3 3 8" xfId="12511"/>
    <cellStyle name="입력 2 3 3 9" xfId="13665"/>
    <cellStyle name="입력 2 3 4" xfId="2819"/>
    <cellStyle name="입력 2 3 4 2" xfId="6511"/>
    <cellStyle name="입력 2 3 4 3" xfId="9009"/>
    <cellStyle name="입력 2 3 4 4" xfId="9964"/>
    <cellStyle name="입력 2 3 4 5" xfId="12514"/>
    <cellStyle name="입력 2 3 4 6" xfId="13668"/>
    <cellStyle name="입력 2 3 4 7" xfId="15533"/>
    <cellStyle name="입력 2 3 5" xfId="3878"/>
    <cellStyle name="입력 2 3 5 2" xfId="7005"/>
    <cellStyle name="입력 2 3 5 3" xfId="9643"/>
    <cellStyle name="입력 2 3 5 4" xfId="10298"/>
    <cellStyle name="입력 2 3 5 5" xfId="12515"/>
    <cellStyle name="입력 2 3 5 6" xfId="13669"/>
    <cellStyle name="입력 2 3 5 7" xfId="15534"/>
    <cellStyle name="입력 2 3 6" xfId="2563"/>
    <cellStyle name="입력 2 3 6 2" xfId="6288"/>
    <cellStyle name="입력 2 3 6 3" xfId="8760"/>
    <cellStyle name="입력 2 3 6 4" xfId="8211"/>
    <cellStyle name="입력 2 3 6 5" xfId="12516"/>
    <cellStyle name="입력 2 3 6 6" xfId="13670"/>
    <cellStyle name="입력 2 3 6 7" xfId="15535"/>
    <cellStyle name="입력 2 30" xfId="2533"/>
    <cellStyle name="입력 2 30 2" xfId="6259"/>
    <cellStyle name="입력 2 30 3" xfId="8732"/>
    <cellStyle name="입력 2 30 4" xfId="9750"/>
    <cellStyle name="입력 2 30 5" xfId="12517"/>
    <cellStyle name="입력 2 30 6" xfId="13671"/>
    <cellStyle name="입력 2 30 7" xfId="15536"/>
    <cellStyle name="입력 2 4" xfId="633"/>
    <cellStyle name="입력 2 4 10" xfId="9454"/>
    <cellStyle name="입력 2 4 11" xfId="12518"/>
    <cellStyle name="입력 2 4 12" xfId="13672"/>
    <cellStyle name="입력 2 4 13" xfId="15537"/>
    <cellStyle name="입력 2 4 2" xfId="1790"/>
    <cellStyle name="입력 2 4 2 10" xfId="15538"/>
    <cellStyle name="입력 2 4 2 2" xfId="3265"/>
    <cellStyle name="입력 2 4 2 2 2" xfId="3966"/>
    <cellStyle name="입력 2 4 2 2 2 2" xfId="7091"/>
    <cellStyle name="입력 2 4 2 2 2 3" xfId="9713"/>
    <cellStyle name="입력 2 4 2 2 2 4" xfId="10360"/>
    <cellStyle name="입력 2 4 2 2 2 5" xfId="12521"/>
    <cellStyle name="입력 2 4 2 2 2 6" xfId="13675"/>
    <cellStyle name="입력 2 4 2 2 2 7" xfId="15540"/>
    <cellStyle name="입력 2 4 2 2 3" xfId="6808"/>
    <cellStyle name="입력 2 4 2 2 4" xfId="9304"/>
    <cellStyle name="입력 2 4 2 2 5" xfId="10123"/>
    <cellStyle name="입력 2 4 2 2 6" xfId="12520"/>
    <cellStyle name="입력 2 4 2 2 7" xfId="13674"/>
    <cellStyle name="입력 2 4 2 2 8" xfId="15539"/>
    <cellStyle name="입력 2 4 2 3" xfId="3953"/>
    <cellStyle name="입력 2 4 2 3 2" xfId="7078"/>
    <cellStyle name="입력 2 4 2 3 3" xfId="9700"/>
    <cellStyle name="입력 2 4 2 3 4" xfId="10347"/>
    <cellStyle name="입력 2 4 2 3 5" xfId="12522"/>
    <cellStyle name="입력 2 4 2 3 6" xfId="13676"/>
    <cellStyle name="입력 2 4 2 3 7" xfId="15541"/>
    <cellStyle name="입력 2 4 2 4" xfId="3092"/>
    <cellStyle name="입력 2 4 2 4 2" xfId="6691"/>
    <cellStyle name="입력 2 4 2 4 3" xfId="9195"/>
    <cellStyle name="입력 2 4 2 4 4" xfId="9368"/>
    <cellStyle name="입력 2 4 2 4 5" xfId="12523"/>
    <cellStyle name="입력 2 4 2 4 6" xfId="13677"/>
    <cellStyle name="입력 2 4 2 4 7" xfId="15542"/>
    <cellStyle name="입력 2 4 2 5" xfId="5638"/>
    <cellStyle name="입력 2 4 2 6" xfId="8049"/>
    <cellStyle name="입력 2 4 2 7" xfId="7507"/>
    <cellStyle name="입력 2 4 2 8" xfId="12519"/>
    <cellStyle name="입력 2 4 2 9" xfId="13673"/>
    <cellStyle name="입력 2 4 3" xfId="2273"/>
    <cellStyle name="입력 2 4 3 2" xfId="3965"/>
    <cellStyle name="입력 2 4 3 2 2" xfId="7090"/>
    <cellStyle name="입력 2 4 3 2 3" xfId="9712"/>
    <cellStyle name="입력 2 4 3 2 4" xfId="10359"/>
    <cellStyle name="입력 2 4 3 2 5" xfId="12525"/>
    <cellStyle name="입력 2 4 3 2 6" xfId="13679"/>
    <cellStyle name="입력 2 4 3 2 7" xfId="15544"/>
    <cellStyle name="입력 2 4 3 3" xfId="3264"/>
    <cellStyle name="입력 2 4 3 3 2" xfId="6807"/>
    <cellStyle name="입력 2 4 3 3 3" xfId="9303"/>
    <cellStyle name="입력 2 4 3 3 4" xfId="10122"/>
    <cellStyle name="입력 2 4 3 3 5" xfId="12526"/>
    <cellStyle name="입력 2 4 3 3 6" xfId="13680"/>
    <cellStyle name="입력 2 4 3 3 7" xfId="15545"/>
    <cellStyle name="입력 2 4 3 4" xfId="6083"/>
    <cellStyle name="입력 2 4 3 5" xfId="8510"/>
    <cellStyle name="입력 2 4 3 6" xfId="7383"/>
    <cellStyle name="입력 2 4 3 7" xfId="12524"/>
    <cellStyle name="입력 2 4 3 8" xfId="13678"/>
    <cellStyle name="입력 2 4 3 9" xfId="15543"/>
    <cellStyle name="입력 2 4 4" xfId="2830"/>
    <cellStyle name="입력 2 4 4 2" xfId="6522"/>
    <cellStyle name="입력 2 4 4 3" xfId="9020"/>
    <cellStyle name="입력 2 4 4 4" xfId="7292"/>
    <cellStyle name="입력 2 4 4 5" xfId="12527"/>
    <cellStyle name="입력 2 4 4 6" xfId="13681"/>
    <cellStyle name="입력 2 4 4 7" xfId="15546"/>
    <cellStyle name="입력 2 4 5" xfId="3883"/>
    <cellStyle name="입력 2 4 5 2" xfId="7010"/>
    <cellStyle name="입력 2 4 5 3" xfId="9647"/>
    <cellStyle name="입력 2 4 5 4" xfId="10302"/>
    <cellStyle name="입력 2 4 5 5" xfId="12528"/>
    <cellStyle name="입력 2 4 5 6" xfId="13682"/>
    <cellStyle name="입력 2 4 5 7" xfId="15547"/>
    <cellStyle name="입력 2 4 6" xfId="2576"/>
    <cellStyle name="입력 2 4 6 2" xfId="6301"/>
    <cellStyle name="입력 2 4 6 3" xfId="8773"/>
    <cellStyle name="입력 2 4 6 4" xfId="9163"/>
    <cellStyle name="입력 2 4 6 5" xfId="12529"/>
    <cellStyle name="입력 2 4 6 6" xfId="13683"/>
    <cellStyle name="입력 2 4 6 7" xfId="15548"/>
    <cellStyle name="입력 2 4 7" xfId="4551"/>
    <cellStyle name="입력 2 4 7 2" xfId="5205"/>
    <cellStyle name="입력 2 4 7 3" xfId="7218"/>
    <cellStyle name="입력 2 4 7 4" xfId="10443"/>
    <cellStyle name="입력 2 4 8" xfId="4890"/>
    <cellStyle name="입력 2 4 9" xfId="5286"/>
    <cellStyle name="입력 2 5" xfId="1791"/>
    <cellStyle name="입력 2 5 10" xfId="7506"/>
    <cellStyle name="입력 2 5 11" xfId="12530"/>
    <cellStyle name="입력 2 5 12" xfId="13684"/>
    <cellStyle name="입력 2 5 13" xfId="15549"/>
    <cellStyle name="입력 2 5 2" xfId="2274"/>
    <cellStyle name="입력 2 5 2 10" xfId="15550"/>
    <cellStyle name="입력 2 5 2 2" xfId="3267"/>
    <cellStyle name="입력 2 5 2 2 2" xfId="3968"/>
    <cellStyle name="입력 2 5 2 2 2 2" xfId="7093"/>
    <cellStyle name="입력 2 5 2 2 2 3" xfId="9715"/>
    <cellStyle name="입력 2 5 2 2 2 4" xfId="10362"/>
    <cellStyle name="입력 2 5 2 2 2 5" xfId="12533"/>
    <cellStyle name="입력 2 5 2 2 2 6" xfId="13687"/>
    <cellStyle name="입력 2 5 2 2 2 7" xfId="15552"/>
    <cellStyle name="입력 2 5 2 2 3" xfId="6810"/>
    <cellStyle name="입력 2 5 2 2 4" xfId="9306"/>
    <cellStyle name="입력 2 5 2 2 5" xfId="10125"/>
    <cellStyle name="입력 2 5 2 2 6" xfId="12532"/>
    <cellStyle name="입력 2 5 2 2 7" xfId="13686"/>
    <cellStyle name="입력 2 5 2 2 8" xfId="15551"/>
    <cellStyle name="입력 2 5 2 3" xfId="2714"/>
    <cellStyle name="입력 2 5 2 3 2" xfId="6408"/>
    <cellStyle name="입력 2 5 2 3 3" xfId="8909"/>
    <cellStyle name="입력 2 5 2 3 4" xfId="9228"/>
    <cellStyle name="입력 2 5 2 3 5" xfId="12534"/>
    <cellStyle name="입력 2 5 2 3 6" xfId="13688"/>
    <cellStyle name="입력 2 5 2 3 7" xfId="15553"/>
    <cellStyle name="입력 2 5 2 4" xfId="3088"/>
    <cellStyle name="입력 2 5 2 4 2" xfId="6687"/>
    <cellStyle name="입력 2 5 2 4 3" xfId="9191"/>
    <cellStyle name="입력 2 5 2 4 4" xfId="9367"/>
    <cellStyle name="입력 2 5 2 4 5" xfId="12535"/>
    <cellStyle name="입력 2 5 2 4 6" xfId="13689"/>
    <cellStyle name="입력 2 5 2 4 7" xfId="15554"/>
    <cellStyle name="입력 2 5 2 5" xfId="6084"/>
    <cellStyle name="입력 2 5 2 6" xfId="8511"/>
    <cellStyle name="입력 2 5 2 7" xfId="7382"/>
    <cellStyle name="입력 2 5 2 8" xfId="12531"/>
    <cellStyle name="입력 2 5 2 9" xfId="13685"/>
    <cellStyle name="입력 2 5 3" xfId="3266"/>
    <cellStyle name="입력 2 5 3 2" xfId="3967"/>
    <cellStyle name="입력 2 5 3 2 2" xfId="7092"/>
    <cellStyle name="입력 2 5 3 2 3" xfId="9714"/>
    <cellStyle name="입력 2 5 3 2 4" xfId="10361"/>
    <cellStyle name="입력 2 5 3 2 5" xfId="12537"/>
    <cellStyle name="입력 2 5 3 2 6" xfId="13691"/>
    <cellStyle name="입력 2 5 3 2 7" xfId="15556"/>
    <cellStyle name="입력 2 5 3 3" xfId="6809"/>
    <cellStyle name="입력 2 5 3 4" xfId="9305"/>
    <cellStyle name="입력 2 5 3 5" xfId="10124"/>
    <cellStyle name="입력 2 5 3 6" xfId="12536"/>
    <cellStyle name="입력 2 5 3 7" xfId="13690"/>
    <cellStyle name="입력 2 5 3 8" xfId="15555"/>
    <cellStyle name="입력 2 5 4" xfId="2827"/>
    <cellStyle name="입력 2 5 4 2" xfId="6519"/>
    <cellStyle name="입력 2 5 4 3" xfId="9017"/>
    <cellStyle name="입력 2 5 4 4" xfId="9371"/>
    <cellStyle name="입력 2 5 4 5" xfId="12538"/>
    <cellStyle name="입력 2 5 4 6" xfId="13692"/>
    <cellStyle name="입력 2 5 4 7" xfId="15557"/>
    <cellStyle name="입력 2 5 5" xfId="3882"/>
    <cellStyle name="입력 2 5 5 2" xfId="7009"/>
    <cellStyle name="입력 2 5 5 3" xfId="9646"/>
    <cellStyle name="입력 2 5 5 4" xfId="10301"/>
    <cellStyle name="입력 2 5 5 5" xfId="12539"/>
    <cellStyle name="입력 2 5 5 6" xfId="13693"/>
    <cellStyle name="입력 2 5 5 7" xfId="15558"/>
    <cellStyle name="입력 2 5 6" xfId="2572"/>
    <cellStyle name="입력 2 5 6 2" xfId="6297"/>
    <cellStyle name="입력 2 5 6 3" xfId="8769"/>
    <cellStyle name="입력 2 5 6 4" xfId="8761"/>
    <cellStyle name="입력 2 5 6 5" xfId="12540"/>
    <cellStyle name="입력 2 5 6 6" xfId="13694"/>
    <cellStyle name="입력 2 5 6 7" xfId="15559"/>
    <cellStyle name="입력 2 5 7" xfId="4700"/>
    <cellStyle name="입력 2 5 8" xfId="5639"/>
    <cellStyle name="입력 2 5 9" xfId="8050"/>
    <cellStyle name="입력 2 6" xfId="1792"/>
    <cellStyle name="입력 2 6 10" xfId="13695"/>
    <cellStyle name="입력 2 6 11" xfId="15560"/>
    <cellStyle name="입력 2 6 2" xfId="2275"/>
    <cellStyle name="입력 2 6 2 10" xfId="15561"/>
    <cellStyle name="입력 2 6 2 2" xfId="3269"/>
    <cellStyle name="입력 2 6 2 2 2" xfId="3970"/>
    <cellStyle name="입력 2 6 2 2 2 2" xfId="7095"/>
    <cellStyle name="입력 2 6 2 2 2 3" xfId="9717"/>
    <cellStyle name="입력 2 6 2 2 2 4" xfId="10364"/>
    <cellStyle name="입력 2 6 2 2 2 5" xfId="12544"/>
    <cellStyle name="입력 2 6 2 2 2 6" xfId="13698"/>
    <cellStyle name="입력 2 6 2 2 2 7" xfId="15563"/>
    <cellStyle name="입력 2 6 2 2 3" xfId="6812"/>
    <cellStyle name="입력 2 6 2 2 4" xfId="9308"/>
    <cellStyle name="입력 2 6 2 2 5" xfId="10127"/>
    <cellStyle name="입력 2 6 2 2 6" xfId="12543"/>
    <cellStyle name="입력 2 6 2 2 7" xfId="13697"/>
    <cellStyle name="입력 2 6 2 2 8" xfId="15562"/>
    <cellStyle name="입력 2 6 2 3" xfId="2734"/>
    <cellStyle name="입력 2 6 2 3 2" xfId="6427"/>
    <cellStyle name="입력 2 6 2 3 3" xfId="8927"/>
    <cellStyle name="입력 2 6 2 3 4" xfId="9175"/>
    <cellStyle name="입력 2 6 2 3 5" xfId="12545"/>
    <cellStyle name="입력 2 6 2 3 6" xfId="13699"/>
    <cellStyle name="입력 2 6 2 3 7" xfId="15564"/>
    <cellStyle name="입력 2 6 2 4" xfId="3138"/>
    <cellStyle name="입력 2 6 2 4 2" xfId="6716"/>
    <cellStyle name="입력 2 6 2 4 3" xfId="9223"/>
    <cellStyle name="입력 2 6 2 4 4" xfId="9362"/>
    <cellStyle name="입력 2 6 2 4 5" xfId="12546"/>
    <cellStyle name="입력 2 6 2 4 6" xfId="13700"/>
    <cellStyle name="입력 2 6 2 4 7" xfId="15565"/>
    <cellStyle name="입력 2 6 2 5" xfId="6085"/>
    <cellStyle name="입력 2 6 2 6" xfId="8512"/>
    <cellStyle name="입력 2 6 2 7" xfId="7381"/>
    <cellStyle name="입력 2 6 2 8" xfId="12542"/>
    <cellStyle name="입력 2 6 2 9" xfId="13696"/>
    <cellStyle name="입력 2 6 3" xfId="3268"/>
    <cellStyle name="입력 2 6 3 2" xfId="3969"/>
    <cellStyle name="입력 2 6 3 2 2" xfId="7094"/>
    <cellStyle name="입력 2 6 3 2 3" xfId="9716"/>
    <cellStyle name="입력 2 6 3 2 4" xfId="10363"/>
    <cellStyle name="입력 2 6 3 2 5" xfId="12548"/>
    <cellStyle name="입력 2 6 3 2 6" xfId="13702"/>
    <cellStyle name="입력 2 6 3 2 7" xfId="15567"/>
    <cellStyle name="입력 2 6 3 3" xfId="6811"/>
    <cellStyle name="입력 2 6 3 4" xfId="9307"/>
    <cellStyle name="입력 2 6 3 5" xfId="10126"/>
    <cellStyle name="입력 2 6 3 6" xfId="12547"/>
    <cellStyle name="입력 2 6 3 7" xfId="13701"/>
    <cellStyle name="입력 2 6 3 8" xfId="15566"/>
    <cellStyle name="입력 2 6 4" xfId="3903"/>
    <cellStyle name="입력 2 6 4 2" xfId="7030"/>
    <cellStyle name="입력 2 6 4 3" xfId="9664"/>
    <cellStyle name="입력 2 6 4 4" xfId="10318"/>
    <cellStyle name="입력 2 6 4 5" xfId="12549"/>
    <cellStyle name="입력 2 6 4 6" xfId="13703"/>
    <cellStyle name="입력 2 6 4 7" xfId="15568"/>
    <cellStyle name="입력 2 6 5" xfId="2676"/>
    <cellStyle name="입력 2 6 5 2" xfId="6370"/>
    <cellStyle name="입력 2 6 5 3" xfId="8872"/>
    <cellStyle name="입력 2 6 5 4" xfId="7333"/>
    <cellStyle name="입력 2 6 5 5" xfId="12550"/>
    <cellStyle name="입력 2 6 5 6" xfId="13704"/>
    <cellStyle name="입력 2 6 5 7" xfId="15569"/>
    <cellStyle name="입력 2 6 6" xfId="5640"/>
    <cellStyle name="입력 2 6 7" xfId="8051"/>
    <cellStyle name="입력 2 6 8" xfId="7689"/>
    <cellStyle name="입력 2 6 9" xfId="12541"/>
    <cellStyle name="입력 2 7" xfId="1793"/>
    <cellStyle name="입력 2 7 10" xfId="15570"/>
    <cellStyle name="입력 2 7 2" xfId="2276"/>
    <cellStyle name="입력 2 7 2 2" xfId="3971"/>
    <cellStyle name="입력 2 7 2 2 2" xfId="7096"/>
    <cellStyle name="입력 2 7 2 2 3" xfId="9718"/>
    <cellStyle name="입력 2 7 2 2 4" xfId="10365"/>
    <cellStyle name="입력 2 7 2 2 5" xfId="12553"/>
    <cellStyle name="입력 2 7 2 2 6" xfId="13707"/>
    <cellStyle name="입력 2 7 2 2 7" xfId="15572"/>
    <cellStyle name="입력 2 7 2 3" xfId="3270"/>
    <cellStyle name="입력 2 7 2 3 2" xfId="6813"/>
    <cellStyle name="입력 2 7 2 3 3" xfId="9309"/>
    <cellStyle name="입력 2 7 2 3 4" xfId="10128"/>
    <cellStyle name="입력 2 7 2 3 5" xfId="12554"/>
    <cellStyle name="입력 2 7 2 3 6" xfId="13708"/>
    <cellStyle name="입력 2 7 2 3 7" xfId="15573"/>
    <cellStyle name="입력 2 7 2 4" xfId="6086"/>
    <cellStyle name="입력 2 7 2 5" xfId="8513"/>
    <cellStyle name="입력 2 7 2 6" xfId="7380"/>
    <cellStyle name="입력 2 7 2 7" xfId="12552"/>
    <cellStyle name="입력 2 7 2 8" xfId="13706"/>
    <cellStyle name="입력 2 7 2 9" xfId="15571"/>
    <cellStyle name="입력 2 7 3" xfId="3912"/>
    <cellStyle name="입력 2 7 3 2" xfId="7039"/>
    <cellStyle name="입력 2 7 3 3" xfId="9671"/>
    <cellStyle name="입력 2 7 3 4" xfId="10324"/>
    <cellStyle name="입력 2 7 3 5" xfId="12555"/>
    <cellStyle name="입력 2 7 3 6" xfId="13709"/>
    <cellStyle name="입력 2 7 3 7" xfId="15574"/>
    <cellStyle name="입력 2 7 4" xfId="3020"/>
    <cellStyle name="입력 2 7 4 2" xfId="6670"/>
    <cellStyle name="입력 2 7 4 3" xfId="9170"/>
    <cellStyle name="입력 2 7 4 4" xfId="7320"/>
    <cellStyle name="입력 2 7 4 5" xfId="12556"/>
    <cellStyle name="입력 2 7 4 6" xfId="13710"/>
    <cellStyle name="입력 2 7 4 7" xfId="15575"/>
    <cellStyle name="입력 2 7 5" xfId="5641"/>
    <cellStyle name="입력 2 7 6" xfId="8052"/>
    <cellStyle name="입력 2 7 7" xfId="7505"/>
    <cellStyle name="입력 2 7 8" xfId="12551"/>
    <cellStyle name="입력 2 7 9" xfId="13705"/>
    <cellStyle name="입력 2 8" xfId="1794"/>
    <cellStyle name="입력 2 8 2" xfId="2277"/>
    <cellStyle name="입력 2 8 2 2" xfId="3994"/>
    <cellStyle name="입력 2 8 2 2 2" xfId="7120"/>
    <cellStyle name="입력 2 8 2 2 3" xfId="9735"/>
    <cellStyle name="입력 2 8 2 2 4" xfId="10381"/>
    <cellStyle name="입력 2 8 2 2 5" xfId="12559"/>
    <cellStyle name="입력 2 8 2 2 6" xfId="13713"/>
    <cellStyle name="입력 2 8 2 2 7" xfId="15578"/>
    <cellStyle name="입력 2 8 2 3" xfId="6087"/>
    <cellStyle name="입력 2 8 2 4" xfId="8514"/>
    <cellStyle name="입력 2 8 2 5" xfId="7379"/>
    <cellStyle name="입력 2 8 2 6" xfId="12558"/>
    <cellStyle name="입력 2 8 2 7" xfId="13712"/>
    <cellStyle name="입력 2 8 2 8" xfId="15577"/>
    <cellStyle name="입력 2 8 3" xfId="3512"/>
    <cellStyle name="입력 2 8 3 2" xfId="6852"/>
    <cellStyle name="입력 2 8 3 3" xfId="9451"/>
    <cellStyle name="입력 2 8 3 4" xfId="10161"/>
    <cellStyle name="입력 2 8 3 5" xfId="12560"/>
    <cellStyle name="입력 2 8 3 6" xfId="13714"/>
    <cellStyle name="입력 2 8 3 7" xfId="15579"/>
    <cellStyle name="입력 2 8 4" xfId="5642"/>
    <cellStyle name="입력 2 8 5" xfId="8053"/>
    <cellStyle name="입력 2 8 6" xfId="7504"/>
    <cellStyle name="입력 2 8 7" xfId="12557"/>
    <cellStyle name="입력 2 8 8" xfId="13711"/>
    <cellStyle name="입력 2 8 9" xfId="15576"/>
    <cellStyle name="입력 2 9" xfId="1795"/>
    <cellStyle name="입력 2 9 2" xfId="2278"/>
    <cellStyle name="입력 2 9 2 2" xfId="3954"/>
    <cellStyle name="입력 2 9 2 2 2" xfId="7079"/>
    <cellStyle name="입력 2 9 2 2 3" xfId="9701"/>
    <cellStyle name="입력 2 9 2 2 4" xfId="10348"/>
    <cellStyle name="입력 2 9 2 2 5" xfId="12563"/>
    <cellStyle name="입력 2 9 2 2 6" xfId="13717"/>
    <cellStyle name="입력 2 9 2 2 7" xfId="15582"/>
    <cellStyle name="입력 2 9 2 3" xfId="6088"/>
    <cellStyle name="입력 2 9 2 4" xfId="8515"/>
    <cellStyle name="입력 2 9 2 5" xfId="7378"/>
    <cellStyle name="입력 2 9 2 6" xfId="12562"/>
    <cellStyle name="입력 2 9 2 7" xfId="13716"/>
    <cellStyle name="입력 2 9 2 8" xfId="15581"/>
    <cellStyle name="입력 2 9 3" xfId="3253"/>
    <cellStyle name="입력 2 9 3 2" xfId="6796"/>
    <cellStyle name="입력 2 9 3 3" xfId="9292"/>
    <cellStyle name="입력 2 9 3 4" xfId="10111"/>
    <cellStyle name="입력 2 9 3 5" xfId="12564"/>
    <cellStyle name="입력 2 9 3 6" xfId="13718"/>
    <cellStyle name="입력 2 9 3 7" xfId="15583"/>
    <cellStyle name="입력 2 9 4" xfId="5643"/>
    <cellStyle name="입력 2 9 5" xfId="8054"/>
    <cellStyle name="입력 2 9 6" xfId="7503"/>
    <cellStyle name="입력 2 9 7" xfId="12561"/>
    <cellStyle name="입력 2 9 8" xfId="13715"/>
    <cellStyle name="입력 2 9 9" xfId="15580"/>
    <cellStyle name="입력 3" xfId="634"/>
    <cellStyle name="입력 3 10" xfId="1796"/>
    <cellStyle name="입력 3 10 2" xfId="2279"/>
    <cellStyle name="입력 3 10 2 2" xfId="6089"/>
    <cellStyle name="입력 3 10 2 3" xfId="8516"/>
    <cellStyle name="입력 3 10 2 4" xfId="7377"/>
    <cellStyle name="입력 3 10 2 5" xfId="12567"/>
    <cellStyle name="입력 3 10 2 6" xfId="13720"/>
    <cellStyle name="입력 3 10 2 7" xfId="15585"/>
    <cellStyle name="입력 3 10 3" xfId="5644"/>
    <cellStyle name="입력 3 10 4" xfId="8055"/>
    <cellStyle name="입력 3 10 5" xfId="7502"/>
    <cellStyle name="입력 3 10 6" xfId="12566"/>
    <cellStyle name="입력 3 10 7" xfId="13719"/>
    <cellStyle name="입력 3 10 8" xfId="15584"/>
    <cellStyle name="입력 3 11" xfId="1797"/>
    <cellStyle name="입력 3 11 2" xfId="2280"/>
    <cellStyle name="입력 3 11 2 2" xfId="6090"/>
    <cellStyle name="입력 3 11 2 3" xfId="8517"/>
    <cellStyle name="입력 3 11 2 4" xfId="7376"/>
    <cellStyle name="입력 3 11 2 5" xfId="12569"/>
    <cellStyle name="입력 3 11 2 6" xfId="13722"/>
    <cellStyle name="입력 3 11 2 7" xfId="15587"/>
    <cellStyle name="입력 3 11 3" xfId="5645"/>
    <cellStyle name="입력 3 11 4" xfId="8056"/>
    <cellStyle name="입력 3 11 5" xfId="7501"/>
    <cellStyle name="입력 3 11 6" xfId="12568"/>
    <cellStyle name="입력 3 11 7" xfId="13721"/>
    <cellStyle name="입력 3 11 8" xfId="15586"/>
    <cellStyle name="입력 3 12" xfId="1798"/>
    <cellStyle name="입력 3 12 2" xfId="2281"/>
    <cellStyle name="입력 3 12 2 2" xfId="6091"/>
    <cellStyle name="입력 3 12 2 3" xfId="8518"/>
    <cellStyle name="입력 3 12 2 4" xfId="7375"/>
    <cellStyle name="입력 3 12 2 5" xfId="12571"/>
    <cellStyle name="입력 3 12 2 6" xfId="13724"/>
    <cellStyle name="입력 3 12 2 7" xfId="15589"/>
    <cellStyle name="입력 3 12 3" xfId="5646"/>
    <cellStyle name="입력 3 12 4" xfId="8057"/>
    <cellStyle name="입력 3 12 5" xfId="7500"/>
    <cellStyle name="입력 3 12 6" xfId="12570"/>
    <cellStyle name="입력 3 12 7" xfId="13723"/>
    <cellStyle name="입력 3 12 8" xfId="15588"/>
    <cellStyle name="입력 3 13" xfId="1799"/>
    <cellStyle name="입력 3 13 2" xfId="2282"/>
    <cellStyle name="입력 3 13 2 2" xfId="6092"/>
    <cellStyle name="입력 3 13 2 3" xfId="8519"/>
    <cellStyle name="입력 3 13 2 4" xfId="7374"/>
    <cellStyle name="입력 3 13 2 5" xfId="12573"/>
    <cellStyle name="입력 3 13 2 6" xfId="13726"/>
    <cellStyle name="입력 3 13 2 7" xfId="15591"/>
    <cellStyle name="입력 3 13 3" xfId="5647"/>
    <cellStyle name="입력 3 13 4" xfId="8058"/>
    <cellStyle name="입력 3 13 5" xfId="9426"/>
    <cellStyle name="입력 3 13 6" xfId="12572"/>
    <cellStyle name="입력 3 13 7" xfId="13725"/>
    <cellStyle name="입력 3 13 8" xfId="15590"/>
    <cellStyle name="입력 3 14" xfId="1800"/>
    <cellStyle name="입력 3 14 2" xfId="2283"/>
    <cellStyle name="입력 3 14 2 2" xfId="6093"/>
    <cellStyle name="입력 3 14 2 3" xfId="8520"/>
    <cellStyle name="입력 3 14 2 4" xfId="7373"/>
    <cellStyle name="입력 3 14 2 5" xfId="12575"/>
    <cellStyle name="입력 3 14 2 6" xfId="13728"/>
    <cellStyle name="입력 3 14 2 7" xfId="15593"/>
    <cellStyle name="입력 3 14 3" xfId="5648"/>
    <cellStyle name="입력 3 14 4" xfId="8059"/>
    <cellStyle name="입력 3 14 5" xfId="7499"/>
    <cellStyle name="입력 3 14 6" xfId="12574"/>
    <cellStyle name="입력 3 14 7" xfId="13727"/>
    <cellStyle name="입력 3 14 8" xfId="15592"/>
    <cellStyle name="입력 3 15" xfId="1801"/>
    <cellStyle name="입력 3 15 2" xfId="2284"/>
    <cellStyle name="입력 3 15 2 2" xfId="6094"/>
    <cellStyle name="입력 3 15 2 3" xfId="8521"/>
    <cellStyle name="입력 3 15 2 4" xfId="7372"/>
    <cellStyle name="입력 3 15 2 5" xfId="12577"/>
    <cellStyle name="입력 3 15 2 6" xfId="13730"/>
    <cellStyle name="입력 3 15 2 7" xfId="15595"/>
    <cellStyle name="입력 3 15 3" xfId="5649"/>
    <cellStyle name="입력 3 15 4" xfId="8060"/>
    <cellStyle name="입력 3 15 5" xfId="7498"/>
    <cellStyle name="입력 3 15 6" xfId="12576"/>
    <cellStyle name="입력 3 15 7" xfId="13729"/>
    <cellStyle name="입력 3 15 8" xfId="15594"/>
    <cellStyle name="입력 3 16" xfId="1802"/>
    <cellStyle name="입력 3 16 2" xfId="2285"/>
    <cellStyle name="입력 3 16 2 2" xfId="6095"/>
    <cellStyle name="입력 3 16 2 3" xfId="8522"/>
    <cellStyle name="입력 3 16 2 4" xfId="7371"/>
    <cellStyle name="입력 3 16 2 5" xfId="12579"/>
    <cellStyle name="입력 3 16 2 6" xfId="13732"/>
    <cellStyle name="입력 3 16 2 7" xfId="15597"/>
    <cellStyle name="입력 3 16 3" xfId="5650"/>
    <cellStyle name="입력 3 16 4" xfId="8061"/>
    <cellStyle name="입력 3 16 5" xfId="7497"/>
    <cellStyle name="입력 3 16 6" xfId="12578"/>
    <cellStyle name="입력 3 16 7" xfId="13731"/>
    <cellStyle name="입력 3 16 8" xfId="15596"/>
    <cellStyle name="입력 3 17" xfId="1803"/>
    <cellStyle name="입력 3 17 2" xfId="2286"/>
    <cellStyle name="입력 3 17 2 2" xfId="6096"/>
    <cellStyle name="입력 3 17 2 3" xfId="8523"/>
    <cellStyle name="입력 3 17 2 4" xfId="7370"/>
    <cellStyle name="입력 3 17 2 5" xfId="12581"/>
    <cellStyle name="입력 3 17 2 6" xfId="13734"/>
    <cellStyle name="입력 3 17 2 7" xfId="15599"/>
    <cellStyle name="입력 3 17 3" xfId="5651"/>
    <cellStyle name="입력 3 17 4" xfId="8062"/>
    <cellStyle name="입력 3 17 5" xfId="7496"/>
    <cellStyle name="입력 3 17 6" xfId="12580"/>
    <cellStyle name="입력 3 17 7" xfId="13733"/>
    <cellStyle name="입력 3 17 8" xfId="15598"/>
    <cellStyle name="입력 3 18" xfId="1804"/>
    <cellStyle name="입력 3 18 2" xfId="2287"/>
    <cellStyle name="입력 3 18 2 2" xfId="6097"/>
    <cellStyle name="입력 3 18 2 3" xfId="8524"/>
    <cellStyle name="입력 3 18 2 4" xfId="7369"/>
    <cellStyle name="입력 3 18 2 5" xfId="12583"/>
    <cellStyle name="입력 3 18 2 6" xfId="13736"/>
    <cellStyle name="입력 3 18 2 7" xfId="15601"/>
    <cellStyle name="입력 3 18 3" xfId="5652"/>
    <cellStyle name="입력 3 18 4" xfId="8063"/>
    <cellStyle name="입력 3 18 5" xfId="7495"/>
    <cellStyle name="입력 3 18 6" xfId="12582"/>
    <cellStyle name="입력 3 18 7" xfId="13735"/>
    <cellStyle name="입력 3 18 8" xfId="15600"/>
    <cellStyle name="입력 3 19" xfId="1805"/>
    <cellStyle name="입력 3 19 2" xfId="2288"/>
    <cellStyle name="입력 3 19 2 2" xfId="6098"/>
    <cellStyle name="입력 3 19 2 3" xfId="8525"/>
    <cellStyle name="입력 3 19 2 4" xfId="7368"/>
    <cellStyle name="입력 3 19 2 5" xfId="12585"/>
    <cellStyle name="입력 3 19 2 6" xfId="13738"/>
    <cellStyle name="입력 3 19 2 7" xfId="15603"/>
    <cellStyle name="입력 3 19 3" xfId="5653"/>
    <cellStyle name="입력 3 19 4" xfId="8064"/>
    <cellStyle name="입력 3 19 5" xfId="9425"/>
    <cellStyle name="입력 3 19 6" xfId="12584"/>
    <cellStyle name="입력 3 19 7" xfId="13737"/>
    <cellStyle name="입력 3 19 8" xfId="15602"/>
    <cellStyle name="입력 3 2" xfId="1300"/>
    <cellStyle name="입력 3 2 10" xfId="13739"/>
    <cellStyle name="입력 3 2 11" xfId="15604"/>
    <cellStyle name="입력 3 2 2" xfId="1806"/>
    <cellStyle name="입력 3 2 2 2" xfId="3995"/>
    <cellStyle name="입력 3 2 2 2 2" xfId="7121"/>
    <cellStyle name="입력 3 2 2 2 3" xfId="9736"/>
    <cellStyle name="입력 3 2 2 2 4" xfId="10382"/>
    <cellStyle name="입력 3 2 2 2 5" xfId="12588"/>
    <cellStyle name="입력 3 2 2 2 6" xfId="13741"/>
    <cellStyle name="입력 3 2 2 2 7" xfId="15606"/>
    <cellStyle name="입력 3 2 2 3" xfId="4967"/>
    <cellStyle name="입력 3 2 2 3 2" xfId="5231"/>
    <cellStyle name="입력 3 2 2 3 3" xfId="7247"/>
    <cellStyle name="입력 3 2 2 3 4" xfId="10465"/>
    <cellStyle name="입력 3 2 2 4" xfId="5654"/>
    <cellStyle name="입력 3 2 2 5" xfId="8065"/>
    <cellStyle name="입력 3 2 2 6" xfId="7494"/>
    <cellStyle name="입력 3 2 2 7" xfId="12587"/>
    <cellStyle name="입력 3 2 2 8" xfId="13740"/>
    <cellStyle name="입력 3 2 2 9" xfId="15605"/>
    <cellStyle name="입력 3 2 3" xfId="2289"/>
    <cellStyle name="입력 3 2 3 2" xfId="4704"/>
    <cellStyle name="입력 3 2 3 2 2" xfId="5219"/>
    <cellStyle name="입력 3 2 3 2 3" xfId="7237"/>
    <cellStyle name="입력 3 2 3 2 4" xfId="10455"/>
    <cellStyle name="입력 3 2 3 3" xfId="6099"/>
    <cellStyle name="입력 3 2 3 4" xfId="8526"/>
    <cellStyle name="입력 3 2 3 5" xfId="7367"/>
    <cellStyle name="입력 3 2 3 6" xfId="12589"/>
    <cellStyle name="입력 3 2 3 7" xfId="13742"/>
    <cellStyle name="입력 3 2 3 8" xfId="15607"/>
    <cellStyle name="입력 3 2 4" xfId="3513"/>
    <cellStyle name="입력 3 2 4 2" xfId="6853"/>
    <cellStyle name="입력 3 2 4 3" xfId="9452"/>
    <cellStyle name="입력 3 2 4 4" xfId="10162"/>
    <cellStyle name="입력 3 2 4 5" xfId="12590"/>
    <cellStyle name="입력 3 2 4 6" xfId="13743"/>
    <cellStyle name="입력 3 2 4 7" xfId="15608"/>
    <cellStyle name="입력 3 2 5" xfId="4111"/>
    <cellStyle name="입력 3 2 5 2" xfId="5184"/>
    <cellStyle name="입력 3 2 5 3" xfId="7190"/>
    <cellStyle name="입력 3 2 5 4" xfId="10428"/>
    <cellStyle name="입력 3 2 6" xfId="4998"/>
    <cellStyle name="입력 3 2 6 2" xfId="7271"/>
    <cellStyle name="입력 3 2 6 3" xfId="10065"/>
    <cellStyle name="입력 3 2 6 4" xfId="10485"/>
    <cellStyle name="입력 3 2 7" xfId="5271"/>
    <cellStyle name="입력 3 2 7 2" xfId="10086"/>
    <cellStyle name="입력 3 2 7 3" xfId="10506"/>
    <cellStyle name="입력 3 2 8" xfId="9835"/>
    <cellStyle name="입력 3 2 9" xfId="12586"/>
    <cellStyle name="입력 3 20" xfId="1807"/>
    <cellStyle name="입력 3 20 2" xfId="2290"/>
    <cellStyle name="입력 3 20 2 2" xfId="6100"/>
    <cellStyle name="입력 3 20 2 3" xfId="8527"/>
    <cellStyle name="입력 3 20 2 4" xfId="7366"/>
    <cellStyle name="입력 3 20 2 5" xfId="12592"/>
    <cellStyle name="입력 3 20 2 6" xfId="13745"/>
    <cellStyle name="입력 3 20 2 7" xfId="15610"/>
    <cellStyle name="입력 3 20 3" xfId="5655"/>
    <cellStyle name="입력 3 20 4" xfId="8066"/>
    <cellStyle name="입력 3 20 5" xfId="7493"/>
    <cellStyle name="입력 3 20 6" xfId="12591"/>
    <cellStyle name="입력 3 20 7" xfId="13744"/>
    <cellStyle name="입력 3 20 8" xfId="15609"/>
    <cellStyle name="입력 3 21" xfId="1808"/>
    <cellStyle name="입력 3 21 2" xfId="2291"/>
    <cellStyle name="입력 3 21 2 2" xfId="6101"/>
    <cellStyle name="입력 3 21 2 3" xfId="8528"/>
    <cellStyle name="입력 3 21 2 4" xfId="7365"/>
    <cellStyle name="입력 3 21 2 5" xfId="12594"/>
    <cellStyle name="입력 3 21 2 6" xfId="13747"/>
    <cellStyle name="입력 3 21 2 7" xfId="15612"/>
    <cellStyle name="입력 3 21 3" xfId="5656"/>
    <cellStyle name="입력 3 21 4" xfId="8067"/>
    <cellStyle name="입력 3 21 5" xfId="7492"/>
    <cellStyle name="입력 3 21 6" xfId="12593"/>
    <cellStyle name="입력 3 21 7" xfId="13746"/>
    <cellStyle name="입력 3 21 8" xfId="15611"/>
    <cellStyle name="입력 3 22" xfId="1809"/>
    <cellStyle name="입력 3 22 2" xfId="2292"/>
    <cellStyle name="입력 3 22 2 2" xfId="6102"/>
    <cellStyle name="입력 3 22 2 3" xfId="8529"/>
    <cellStyle name="입력 3 22 2 4" xfId="7364"/>
    <cellStyle name="입력 3 22 2 5" xfId="12596"/>
    <cellStyle name="입력 3 22 2 6" xfId="13749"/>
    <cellStyle name="입력 3 22 2 7" xfId="15614"/>
    <cellStyle name="입력 3 22 3" xfId="5657"/>
    <cellStyle name="입력 3 22 4" xfId="8068"/>
    <cellStyle name="입력 3 22 5" xfId="7491"/>
    <cellStyle name="입력 3 22 6" xfId="12595"/>
    <cellStyle name="입력 3 22 7" xfId="13748"/>
    <cellStyle name="입력 3 22 8" xfId="15613"/>
    <cellStyle name="입력 3 23" xfId="1810"/>
    <cellStyle name="입력 3 23 2" xfId="2293"/>
    <cellStyle name="입력 3 23 2 2" xfId="6103"/>
    <cellStyle name="입력 3 23 2 3" xfId="8530"/>
    <cellStyle name="입력 3 23 2 4" xfId="7363"/>
    <cellStyle name="입력 3 23 2 5" xfId="12598"/>
    <cellStyle name="입력 3 23 2 6" xfId="13751"/>
    <cellStyle name="입력 3 23 2 7" xfId="15616"/>
    <cellStyle name="입력 3 23 3" xfId="5658"/>
    <cellStyle name="입력 3 23 4" xfId="8069"/>
    <cellStyle name="입력 3 23 5" xfId="9424"/>
    <cellStyle name="입력 3 23 6" xfId="12597"/>
    <cellStyle name="입력 3 23 7" xfId="13750"/>
    <cellStyle name="입력 3 23 8" xfId="15615"/>
    <cellStyle name="입력 3 24" xfId="1811"/>
    <cellStyle name="입력 3 24 2" xfId="2294"/>
    <cellStyle name="입력 3 24 2 2" xfId="6104"/>
    <cellStyle name="입력 3 24 2 3" xfId="8531"/>
    <cellStyle name="입력 3 24 2 4" xfId="7362"/>
    <cellStyle name="입력 3 24 2 5" xfId="12600"/>
    <cellStyle name="입력 3 24 2 6" xfId="13753"/>
    <cellStyle name="입력 3 24 2 7" xfId="15618"/>
    <cellStyle name="입력 3 24 3" xfId="5659"/>
    <cellStyle name="입력 3 24 4" xfId="8070"/>
    <cellStyle name="입력 3 24 5" xfId="9592"/>
    <cellStyle name="입력 3 24 6" xfId="12599"/>
    <cellStyle name="입력 3 24 7" xfId="13752"/>
    <cellStyle name="입력 3 24 8" xfId="15617"/>
    <cellStyle name="입력 3 25" xfId="1812"/>
    <cellStyle name="입력 3 25 2" xfId="2295"/>
    <cellStyle name="입력 3 25 2 2" xfId="6105"/>
    <cellStyle name="입력 3 25 2 3" xfId="8532"/>
    <cellStyle name="입력 3 25 2 4" xfId="7361"/>
    <cellStyle name="입력 3 25 2 5" xfId="12602"/>
    <cellStyle name="입력 3 25 2 6" xfId="13755"/>
    <cellStyle name="입력 3 25 2 7" xfId="15620"/>
    <cellStyle name="입력 3 25 3" xfId="5660"/>
    <cellStyle name="입력 3 25 4" xfId="8071"/>
    <cellStyle name="입력 3 25 5" xfId="9480"/>
    <cellStyle name="입력 3 25 6" xfId="12601"/>
    <cellStyle name="입력 3 25 7" xfId="13754"/>
    <cellStyle name="입력 3 25 8" xfId="15619"/>
    <cellStyle name="입력 3 26" xfId="1813"/>
    <cellStyle name="입력 3 26 2" xfId="2296"/>
    <cellStyle name="입력 3 26 2 2" xfId="6106"/>
    <cellStyle name="입력 3 26 2 3" xfId="8533"/>
    <cellStyle name="입력 3 26 2 4" xfId="7360"/>
    <cellStyle name="입력 3 26 2 5" xfId="12604"/>
    <cellStyle name="입력 3 26 2 6" xfId="13757"/>
    <cellStyle name="입력 3 26 2 7" xfId="15622"/>
    <cellStyle name="입력 3 26 3" xfId="5661"/>
    <cellStyle name="입력 3 26 4" xfId="8072"/>
    <cellStyle name="입력 3 26 5" xfId="9591"/>
    <cellStyle name="입력 3 26 6" xfId="12603"/>
    <cellStyle name="입력 3 26 7" xfId="13756"/>
    <cellStyle name="입력 3 26 8" xfId="15621"/>
    <cellStyle name="입력 3 27" xfId="1814"/>
    <cellStyle name="입력 3 27 2" xfId="2297"/>
    <cellStyle name="입력 3 27 2 2" xfId="6107"/>
    <cellStyle name="입력 3 27 2 3" xfId="8534"/>
    <cellStyle name="입력 3 27 2 4" xfId="7359"/>
    <cellStyle name="입력 3 27 2 5" xfId="12606"/>
    <cellStyle name="입력 3 27 2 6" xfId="13759"/>
    <cellStyle name="입력 3 27 2 7" xfId="15624"/>
    <cellStyle name="입력 3 27 3" xfId="5662"/>
    <cellStyle name="입력 3 27 4" xfId="8073"/>
    <cellStyle name="입력 3 27 5" xfId="9494"/>
    <cellStyle name="입력 3 27 6" xfId="12605"/>
    <cellStyle name="입력 3 27 7" xfId="13758"/>
    <cellStyle name="입력 3 27 8" xfId="15623"/>
    <cellStyle name="입력 3 28" xfId="1397"/>
    <cellStyle name="입력 3 28 2" xfId="5306"/>
    <cellStyle name="입력 3 28 3" xfId="7690"/>
    <cellStyle name="입력 3 28 4" xfId="7619"/>
    <cellStyle name="입력 3 28 5" xfId="12607"/>
    <cellStyle name="입력 3 28 6" xfId="13760"/>
    <cellStyle name="입력 3 28 7" xfId="15625"/>
    <cellStyle name="입력 3 29" xfId="2993"/>
    <cellStyle name="입력 3 29 2" xfId="6663"/>
    <cellStyle name="입력 3 29 3" xfId="9161"/>
    <cellStyle name="입력 3 29 4" xfId="9968"/>
    <cellStyle name="입력 3 29 5" xfId="12608"/>
    <cellStyle name="입력 3 29 6" xfId="13761"/>
    <cellStyle name="입력 3 29 7" xfId="15626"/>
    <cellStyle name="입력 3 3" xfId="1815"/>
    <cellStyle name="입력 3 3 10" xfId="15627"/>
    <cellStyle name="입력 3 3 2" xfId="2298"/>
    <cellStyle name="입력 3 3 2 2" xfId="3972"/>
    <cellStyle name="입력 3 3 2 2 2" xfId="7097"/>
    <cellStyle name="입력 3 3 2 2 3" xfId="9719"/>
    <cellStyle name="입력 3 3 2 2 4" xfId="10366"/>
    <cellStyle name="입력 3 3 2 2 5" xfId="12611"/>
    <cellStyle name="입력 3 3 2 2 6" xfId="13764"/>
    <cellStyle name="입력 3 3 2 2 7" xfId="15629"/>
    <cellStyle name="입력 3 3 2 3" xfId="6108"/>
    <cellStyle name="입력 3 3 2 4" xfId="8535"/>
    <cellStyle name="입력 3 3 2 5" xfId="7358"/>
    <cellStyle name="입력 3 3 2 6" xfId="12610"/>
    <cellStyle name="입력 3 3 2 7" xfId="13763"/>
    <cellStyle name="입력 3 3 2 8" xfId="15628"/>
    <cellStyle name="입력 3 3 3" xfId="3271"/>
    <cellStyle name="입력 3 3 3 2" xfId="6814"/>
    <cellStyle name="입력 3 3 3 3" xfId="9310"/>
    <cellStyle name="입력 3 3 3 4" xfId="10129"/>
    <cellStyle name="입력 3 3 3 5" xfId="12612"/>
    <cellStyle name="입력 3 3 3 6" xfId="13765"/>
    <cellStyle name="입력 3 3 3 7" xfId="15630"/>
    <cellStyle name="입력 3 3 4" xfId="4552"/>
    <cellStyle name="입력 3 3 4 2" xfId="5206"/>
    <cellStyle name="입력 3 3 4 3" xfId="7219"/>
    <cellStyle name="입력 3 3 4 4" xfId="10444"/>
    <cellStyle name="입력 3 3 5" xfId="5663"/>
    <cellStyle name="입력 3 3 6" xfId="8074"/>
    <cellStyle name="입력 3 3 7" xfId="9461"/>
    <cellStyle name="입력 3 3 8" xfId="12609"/>
    <cellStyle name="입력 3 3 9" xfId="13762"/>
    <cellStyle name="입력 3 4" xfId="1816"/>
    <cellStyle name="입력 3 4 2" xfId="2299"/>
    <cellStyle name="입력 3 4 2 2" xfId="6109"/>
    <cellStyle name="입력 3 4 2 3" xfId="8536"/>
    <cellStyle name="입력 3 4 2 4" xfId="7357"/>
    <cellStyle name="입력 3 4 2 5" xfId="12614"/>
    <cellStyle name="입력 3 4 2 6" xfId="13767"/>
    <cellStyle name="입력 3 4 2 7" xfId="15632"/>
    <cellStyle name="입력 3 4 3" xfId="4032"/>
    <cellStyle name="입력 3 4 3 2" xfId="7158"/>
    <cellStyle name="입력 3 4 3 3" xfId="9753"/>
    <cellStyle name="입력 3 4 3 4" xfId="10398"/>
    <cellStyle name="입력 3 4 3 5" xfId="12615"/>
    <cellStyle name="입력 3 4 3 6" xfId="13768"/>
    <cellStyle name="입력 3 4 3 7" xfId="15633"/>
    <cellStyle name="입력 3 4 4" xfId="5664"/>
    <cellStyle name="입력 3 4 5" xfId="8075"/>
    <cellStyle name="입력 3 4 6" xfId="9817"/>
    <cellStyle name="입력 3 4 7" xfId="12613"/>
    <cellStyle name="입력 3 4 8" xfId="13766"/>
    <cellStyle name="입력 3 4 9" xfId="15631"/>
    <cellStyle name="입력 3 5" xfId="1817"/>
    <cellStyle name="입력 3 5 2" xfId="2300"/>
    <cellStyle name="입력 3 5 2 2" xfId="6110"/>
    <cellStyle name="입력 3 5 2 3" xfId="8537"/>
    <cellStyle name="입력 3 5 2 4" xfId="7356"/>
    <cellStyle name="입력 3 5 2 5" xfId="12617"/>
    <cellStyle name="입력 3 5 2 6" xfId="13770"/>
    <cellStyle name="입력 3 5 2 7" xfId="15635"/>
    <cellStyle name="입력 3 5 3" xfId="5665"/>
    <cellStyle name="입력 3 5 4" xfId="8076"/>
    <cellStyle name="입력 3 5 5" xfId="9459"/>
    <cellStyle name="입력 3 5 6" xfId="12616"/>
    <cellStyle name="입력 3 5 7" xfId="13769"/>
    <cellStyle name="입력 3 5 8" xfId="15634"/>
    <cellStyle name="입력 3 6" xfId="1818"/>
    <cellStyle name="입력 3 6 2" xfId="2301"/>
    <cellStyle name="입력 3 6 2 2" xfId="6111"/>
    <cellStyle name="입력 3 6 2 3" xfId="8538"/>
    <cellStyle name="입력 3 6 2 4" xfId="7355"/>
    <cellStyle name="입력 3 6 2 5" xfId="12619"/>
    <cellStyle name="입력 3 6 2 6" xfId="13772"/>
    <cellStyle name="입력 3 6 2 7" xfId="15637"/>
    <cellStyle name="입력 3 6 3" xfId="5666"/>
    <cellStyle name="입력 3 6 4" xfId="8077"/>
    <cellStyle name="입력 3 6 5" xfId="9590"/>
    <cellStyle name="입력 3 6 6" xfId="12618"/>
    <cellStyle name="입력 3 6 7" xfId="13771"/>
    <cellStyle name="입력 3 6 8" xfId="15636"/>
    <cellStyle name="입력 3 7" xfId="1819"/>
    <cellStyle name="입력 3 7 2" xfId="2302"/>
    <cellStyle name="입력 3 7 2 2" xfId="6112"/>
    <cellStyle name="입력 3 7 2 3" xfId="8539"/>
    <cellStyle name="입력 3 7 2 4" xfId="7354"/>
    <cellStyle name="입력 3 7 2 5" xfId="12621"/>
    <cellStyle name="입력 3 7 2 6" xfId="13774"/>
    <cellStyle name="입력 3 7 2 7" xfId="15639"/>
    <cellStyle name="입력 3 7 3" xfId="5667"/>
    <cellStyle name="입력 3 7 4" xfId="8078"/>
    <cellStyle name="입력 3 7 5" xfId="9493"/>
    <cellStyle name="입력 3 7 6" xfId="12620"/>
    <cellStyle name="입력 3 7 7" xfId="13773"/>
    <cellStyle name="입력 3 7 8" xfId="15638"/>
    <cellStyle name="입력 3 8" xfId="1820"/>
    <cellStyle name="입력 3 8 2" xfId="2303"/>
    <cellStyle name="입력 3 8 2 2" xfId="6113"/>
    <cellStyle name="입력 3 8 2 3" xfId="8540"/>
    <cellStyle name="입력 3 8 2 4" xfId="7353"/>
    <cellStyle name="입력 3 8 2 5" xfId="12623"/>
    <cellStyle name="입력 3 8 2 6" xfId="13776"/>
    <cellStyle name="입력 3 8 2 7" xfId="15641"/>
    <cellStyle name="입력 3 8 3" xfId="5668"/>
    <cellStyle name="입력 3 8 4" xfId="8079"/>
    <cellStyle name="입력 3 8 5" xfId="7699"/>
    <cellStyle name="입력 3 8 6" xfId="12622"/>
    <cellStyle name="입력 3 8 7" xfId="13775"/>
    <cellStyle name="입력 3 8 8" xfId="15640"/>
    <cellStyle name="입력 3 9" xfId="1821"/>
    <cellStyle name="입력 3 9 2" xfId="2304"/>
    <cellStyle name="입력 3 9 2 2" xfId="6114"/>
    <cellStyle name="입력 3 9 2 3" xfId="8541"/>
    <cellStyle name="입력 3 9 2 4" xfId="9377"/>
    <cellStyle name="입력 3 9 2 5" xfId="12625"/>
    <cellStyle name="입력 3 9 2 6" xfId="13778"/>
    <cellStyle name="입력 3 9 2 7" xfId="15643"/>
    <cellStyle name="입력 3 9 3" xfId="5669"/>
    <cellStyle name="입력 3 9 4" xfId="8080"/>
    <cellStyle name="입력 3 9 5" xfId="9227"/>
    <cellStyle name="입력 3 9 6" xfId="12624"/>
    <cellStyle name="입력 3 9 7" xfId="13777"/>
    <cellStyle name="입력 3 9 8" xfId="15642"/>
    <cellStyle name="입력 4" xfId="1413"/>
    <cellStyle name="입력 4 2" xfId="4009"/>
    <cellStyle name="입력 4 2 2" xfId="7135"/>
    <cellStyle name="입력 4 2 3" xfId="9746"/>
    <cellStyle name="입력 4 2 4" xfId="10392"/>
    <cellStyle name="입력 4 2 5" xfId="12627"/>
    <cellStyle name="입력 4 2 6" xfId="13779"/>
    <cellStyle name="입력 4 2 7" xfId="15644"/>
    <cellStyle name="입력 4 3" xfId="3673"/>
    <cellStyle name="입력 4 3 2" xfId="6859"/>
    <cellStyle name="입력 4 3 3" xfId="9478"/>
    <cellStyle name="입력 4 3 4" xfId="10166"/>
    <cellStyle name="입력 4 3 5" xfId="12628"/>
    <cellStyle name="입력 4 3 6" xfId="13780"/>
    <cellStyle name="입력 4 3 7" xfId="15645"/>
    <cellStyle name="입력 4 4" xfId="4168"/>
    <cellStyle name="입력 5" xfId="1464"/>
    <cellStyle name="입력 5 10" xfId="1822"/>
    <cellStyle name="입력 5 10 2" xfId="2305"/>
    <cellStyle name="입력 5 10 2 2" xfId="6115"/>
    <cellStyle name="입력 5 10 2 3" xfId="8542"/>
    <cellStyle name="입력 5 10 2 4" xfId="7352"/>
    <cellStyle name="입력 5 10 2 5" xfId="12631"/>
    <cellStyle name="입력 5 10 2 6" xfId="13783"/>
    <cellStyle name="입력 5 10 2 7" xfId="15648"/>
    <cellStyle name="입력 5 10 3" xfId="5670"/>
    <cellStyle name="입력 5 10 4" xfId="8081"/>
    <cellStyle name="입력 5 10 5" xfId="9473"/>
    <cellStyle name="입력 5 10 6" xfId="12630"/>
    <cellStyle name="입력 5 10 7" xfId="13782"/>
    <cellStyle name="입력 5 10 8" xfId="15647"/>
    <cellStyle name="입력 5 11" xfId="1823"/>
    <cellStyle name="입력 5 11 2" xfId="2306"/>
    <cellStyle name="입력 5 11 2 2" xfId="6116"/>
    <cellStyle name="입력 5 11 2 3" xfId="8543"/>
    <cellStyle name="입력 5 11 2 4" xfId="10056"/>
    <cellStyle name="입력 5 11 2 5" xfId="12633"/>
    <cellStyle name="입력 5 11 2 6" xfId="13785"/>
    <cellStyle name="입력 5 11 2 7" xfId="15650"/>
    <cellStyle name="입력 5 11 3" xfId="5671"/>
    <cellStyle name="입력 5 11 4" xfId="8082"/>
    <cellStyle name="입력 5 11 5" xfId="9589"/>
    <cellStyle name="입력 5 11 6" xfId="12632"/>
    <cellStyle name="입력 5 11 7" xfId="13784"/>
    <cellStyle name="입력 5 11 8" xfId="15649"/>
    <cellStyle name="입력 5 12" xfId="1824"/>
    <cellStyle name="입력 5 12 2" xfId="2307"/>
    <cellStyle name="입력 5 12 2 2" xfId="6117"/>
    <cellStyle name="입력 5 12 2 3" xfId="8544"/>
    <cellStyle name="입력 5 12 2 4" xfId="10067"/>
    <cellStyle name="입력 5 12 2 5" xfId="12635"/>
    <cellStyle name="입력 5 12 2 6" xfId="13787"/>
    <cellStyle name="입력 5 12 2 7" xfId="15652"/>
    <cellStyle name="입력 5 12 3" xfId="5672"/>
    <cellStyle name="입력 5 12 4" xfId="8083"/>
    <cellStyle name="입력 5 12 5" xfId="7688"/>
    <cellStyle name="입력 5 12 6" xfId="12634"/>
    <cellStyle name="입력 5 12 7" xfId="13786"/>
    <cellStyle name="입력 5 12 8" xfId="15651"/>
    <cellStyle name="입력 5 13" xfId="1825"/>
    <cellStyle name="입력 5 13 2" xfId="2308"/>
    <cellStyle name="입력 5 13 2 2" xfId="6118"/>
    <cellStyle name="입력 5 13 2 3" xfId="8545"/>
    <cellStyle name="입력 5 13 2 4" xfId="9833"/>
    <cellStyle name="입력 5 13 2 5" xfId="12637"/>
    <cellStyle name="입력 5 13 2 6" xfId="13789"/>
    <cellStyle name="입력 5 13 2 7" xfId="15654"/>
    <cellStyle name="입력 5 13 3" xfId="5673"/>
    <cellStyle name="입력 5 13 4" xfId="8084"/>
    <cellStyle name="입력 5 13 5" xfId="9948"/>
    <cellStyle name="입력 5 13 6" xfId="12636"/>
    <cellStyle name="입력 5 13 7" xfId="13788"/>
    <cellStyle name="입력 5 13 8" xfId="15653"/>
    <cellStyle name="입력 5 14" xfId="1826"/>
    <cellStyle name="입력 5 14 2" xfId="2309"/>
    <cellStyle name="입력 5 14 2 2" xfId="6119"/>
    <cellStyle name="입력 5 14 2 3" xfId="8546"/>
    <cellStyle name="입력 5 14 2 4" xfId="9773"/>
    <cellStyle name="입력 5 14 2 5" xfId="12639"/>
    <cellStyle name="입력 5 14 2 6" xfId="13791"/>
    <cellStyle name="입력 5 14 2 7" xfId="15656"/>
    <cellStyle name="입력 5 14 3" xfId="5674"/>
    <cellStyle name="입력 5 14 4" xfId="8085"/>
    <cellStyle name="입력 5 14 5" xfId="9423"/>
    <cellStyle name="입력 5 14 6" xfId="12638"/>
    <cellStyle name="입력 5 14 7" xfId="13790"/>
    <cellStyle name="입력 5 14 8" xfId="15655"/>
    <cellStyle name="입력 5 15" xfId="1827"/>
    <cellStyle name="입력 5 15 2" xfId="2310"/>
    <cellStyle name="입력 5 15 2 2" xfId="6120"/>
    <cellStyle name="입력 5 15 2 3" xfId="8547"/>
    <cellStyle name="입력 5 15 2 4" xfId="9767"/>
    <cellStyle name="입력 5 15 2 5" xfId="12641"/>
    <cellStyle name="입력 5 15 2 6" xfId="13793"/>
    <cellStyle name="입력 5 15 2 7" xfId="15658"/>
    <cellStyle name="입력 5 15 3" xfId="5675"/>
    <cellStyle name="입력 5 15 4" xfId="8086"/>
    <cellStyle name="입력 5 15 5" xfId="10044"/>
    <cellStyle name="입력 5 15 6" xfId="12640"/>
    <cellStyle name="입력 5 15 7" xfId="13792"/>
    <cellStyle name="입력 5 15 8" xfId="15657"/>
    <cellStyle name="입력 5 16" xfId="1828"/>
    <cellStyle name="입력 5 16 2" xfId="2311"/>
    <cellStyle name="입력 5 16 2 2" xfId="6121"/>
    <cellStyle name="입력 5 16 2 3" xfId="8548"/>
    <cellStyle name="입력 5 16 2 4" xfId="9775"/>
    <cellStyle name="입력 5 16 2 5" xfId="12643"/>
    <cellStyle name="입력 5 16 2 6" xfId="13795"/>
    <cellStyle name="입력 5 16 2 7" xfId="15660"/>
    <cellStyle name="입력 5 16 3" xfId="5676"/>
    <cellStyle name="입력 5 16 4" xfId="8087"/>
    <cellStyle name="입력 5 16 5" xfId="9588"/>
    <cellStyle name="입력 5 16 6" xfId="12642"/>
    <cellStyle name="입력 5 16 7" xfId="13794"/>
    <cellStyle name="입력 5 16 8" xfId="15659"/>
    <cellStyle name="입력 5 17" xfId="1829"/>
    <cellStyle name="입력 5 17 2" xfId="2312"/>
    <cellStyle name="입력 5 17 2 2" xfId="6122"/>
    <cellStyle name="입력 5 17 2 3" xfId="8549"/>
    <cellStyle name="입력 5 17 2 4" xfId="9785"/>
    <cellStyle name="입력 5 17 2 5" xfId="12645"/>
    <cellStyle name="입력 5 17 2 6" xfId="13797"/>
    <cellStyle name="입력 5 17 2 7" xfId="15662"/>
    <cellStyle name="입력 5 17 3" xfId="5677"/>
    <cellStyle name="입력 5 17 4" xfId="8088"/>
    <cellStyle name="입력 5 17 5" xfId="9491"/>
    <cellStyle name="입력 5 17 6" xfId="12644"/>
    <cellStyle name="입력 5 17 7" xfId="13796"/>
    <cellStyle name="입력 5 17 8" xfId="15661"/>
    <cellStyle name="입력 5 18" xfId="1830"/>
    <cellStyle name="입력 5 18 2" xfId="2313"/>
    <cellStyle name="입력 5 18 2 2" xfId="6123"/>
    <cellStyle name="입력 5 18 2 3" xfId="8550"/>
    <cellStyle name="입력 5 18 2 4" xfId="9776"/>
    <cellStyle name="입력 5 18 2 5" xfId="12647"/>
    <cellStyle name="입력 5 18 2 6" xfId="13799"/>
    <cellStyle name="입력 5 18 2 7" xfId="15664"/>
    <cellStyle name="입력 5 18 3" xfId="5678"/>
    <cellStyle name="입력 5 18 4" xfId="8089"/>
    <cellStyle name="입력 5 18 5" xfId="7490"/>
    <cellStyle name="입력 5 18 6" xfId="12646"/>
    <cellStyle name="입력 5 18 7" xfId="13798"/>
    <cellStyle name="입력 5 18 8" xfId="15663"/>
    <cellStyle name="입력 5 19" xfId="1831"/>
    <cellStyle name="입력 5 19 2" xfId="2314"/>
    <cellStyle name="입력 5 19 2 2" xfId="6124"/>
    <cellStyle name="입력 5 19 2 3" xfId="8551"/>
    <cellStyle name="입력 5 19 2 4" xfId="9784"/>
    <cellStyle name="입력 5 19 2 5" xfId="12649"/>
    <cellStyle name="입력 5 19 2 6" xfId="13801"/>
    <cellStyle name="입력 5 19 2 7" xfId="15666"/>
    <cellStyle name="입력 5 19 3" xfId="5679"/>
    <cellStyle name="입력 5 19 4" xfId="8090"/>
    <cellStyle name="입력 5 19 5" xfId="7489"/>
    <cellStyle name="입력 5 19 6" xfId="12648"/>
    <cellStyle name="입력 5 19 7" xfId="13800"/>
    <cellStyle name="입력 5 19 8" xfId="15665"/>
    <cellStyle name="입력 5 2" xfId="1832"/>
    <cellStyle name="입력 5 2 2" xfId="2315"/>
    <cellStyle name="입력 5 2 2 2" xfId="6125"/>
    <cellStyle name="입력 5 2 2 3" xfId="8552"/>
    <cellStyle name="입력 5 2 2 4" xfId="9777"/>
    <cellStyle name="입력 5 2 2 5" xfId="12651"/>
    <cellStyle name="입력 5 2 2 6" xfId="13803"/>
    <cellStyle name="입력 5 2 2 7" xfId="15668"/>
    <cellStyle name="입력 5 2 3" xfId="5680"/>
    <cellStyle name="입력 5 2 4" xfId="8091"/>
    <cellStyle name="입력 5 2 5" xfId="9945"/>
    <cellStyle name="입력 5 2 6" xfId="12650"/>
    <cellStyle name="입력 5 2 7" xfId="13802"/>
    <cellStyle name="입력 5 2 8" xfId="15667"/>
    <cellStyle name="입력 5 20" xfId="1833"/>
    <cellStyle name="입력 5 20 2" xfId="2316"/>
    <cellStyle name="입력 5 20 2 2" xfId="6126"/>
    <cellStyle name="입력 5 20 2 3" xfId="8553"/>
    <cellStyle name="입력 5 20 2 4" xfId="9783"/>
    <cellStyle name="입력 5 20 2 5" xfId="12653"/>
    <cellStyle name="입력 5 20 2 6" xfId="13805"/>
    <cellStyle name="입력 5 20 2 7" xfId="15670"/>
    <cellStyle name="입력 5 20 3" xfId="5681"/>
    <cellStyle name="입력 5 20 4" xfId="8092"/>
    <cellStyle name="입력 5 20 5" xfId="8703"/>
    <cellStyle name="입력 5 20 6" xfId="12652"/>
    <cellStyle name="입력 5 20 7" xfId="13804"/>
    <cellStyle name="입력 5 20 8" xfId="15669"/>
    <cellStyle name="입력 5 21" xfId="1834"/>
    <cellStyle name="입력 5 21 2" xfId="2317"/>
    <cellStyle name="입력 5 21 2 2" xfId="6127"/>
    <cellStyle name="입력 5 21 2 3" xfId="8554"/>
    <cellStyle name="입력 5 21 2 4" xfId="9759"/>
    <cellStyle name="입력 5 21 2 5" xfId="12655"/>
    <cellStyle name="입력 5 21 2 6" xfId="13807"/>
    <cellStyle name="입력 5 21 2 7" xfId="15672"/>
    <cellStyle name="입력 5 21 3" xfId="5682"/>
    <cellStyle name="입력 5 21 4" xfId="8093"/>
    <cellStyle name="입력 5 21 5" xfId="10015"/>
    <cellStyle name="입력 5 21 6" xfId="12654"/>
    <cellStyle name="입력 5 21 7" xfId="13806"/>
    <cellStyle name="입력 5 21 8" xfId="15671"/>
    <cellStyle name="입력 5 22" xfId="1835"/>
    <cellStyle name="입력 5 22 2" xfId="2318"/>
    <cellStyle name="입력 5 22 2 2" xfId="6128"/>
    <cellStyle name="입력 5 22 2 3" xfId="8555"/>
    <cellStyle name="입력 5 22 2 4" xfId="9797"/>
    <cellStyle name="입력 5 22 2 5" xfId="12657"/>
    <cellStyle name="입력 5 22 2 6" xfId="13809"/>
    <cellStyle name="입력 5 22 2 7" xfId="15674"/>
    <cellStyle name="입력 5 22 3" xfId="5683"/>
    <cellStyle name="입력 5 22 4" xfId="8094"/>
    <cellStyle name="입력 5 22 5" xfId="9587"/>
    <cellStyle name="입력 5 22 6" xfId="12656"/>
    <cellStyle name="입력 5 22 7" xfId="13808"/>
    <cellStyle name="입력 5 22 8" xfId="15673"/>
    <cellStyle name="입력 5 23" xfId="1836"/>
    <cellStyle name="입력 5 23 2" xfId="2319"/>
    <cellStyle name="입력 5 23 2 2" xfId="6129"/>
    <cellStyle name="입력 5 23 2 3" xfId="8556"/>
    <cellStyle name="입력 5 23 2 4" xfId="9760"/>
    <cellStyle name="입력 5 23 2 5" xfId="12659"/>
    <cellStyle name="입력 5 23 2 6" xfId="13811"/>
    <cellStyle name="입력 5 23 2 7" xfId="15676"/>
    <cellStyle name="입력 5 23 3" xfId="5684"/>
    <cellStyle name="입력 5 23 4" xfId="8095"/>
    <cellStyle name="입력 5 23 5" xfId="7649"/>
    <cellStyle name="입력 5 23 6" xfId="12658"/>
    <cellStyle name="입력 5 23 7" xfId="13810"/>
    <cellStyle name="입력 5 23 8" xfId="15675"/>
    <cellStyle name="입력 5 24" xfId="1837"/>
    <cellStyle name="입력 5 24 2" xfId="2320"/>
    <cellStyle name="입력 5 24 2 2" xfId="6130"/>
    <cellStyle name="입력 5 24 2 3" xfId="8557"/>
    <cellStyle name="입력 5 24 2 4" xfId="9768"/>
    <cellStyle name="입력 5 24 2 5" xfId="12661"/>
    <cellStyle name="입력 5 24 2 6" xfId="13813"/>
    <cellStyle name="입력 5 24 2 7" xfId="15678"/>
    <cellStyle name="입력 5 24 3" xfId="5685"/>
    <cellStyle name="입력 5 24 4" xfId="8096"/>
    <cellStyle name="입력 5 24 5" xfId="9947"/>
    <cellStyle name="입력 5 24 6" xfId="12660"/>
    <cellStyle name="입력 5 24 7" xfId="13812"/>
    <cellStyle name="입력 5 24 8" xfId="15677"/>
    <cellStyle name="입력 5 25" xfId="1838"/>
    <cellStyle name="입력 5 25 2" xfId="2321"/>
    <cellStyle name="입력 5 25 2 2" xfId="6131"/>
    <cellStyle name="입력 5 25 2 3" xfId="8558"/>
    <cellStyle name="입력 5 25 2 4" xfId="9778"/>
    <cellStyle name="입력 5 25 2 5" xfId="12663"/>
    <cellStyle name="입력 5 25 2 6" xfId="13815"/>
    <cellStyle name="입력 5 25 2 7" xfId="15680"/>
    <cellStyle name="입력 5 25 3" xfId="5686"/>
    <cellStyle name="입력 5 25 4" xfId="8097"/>
    <cellStyle name="입력 5 25 5" xfId="9421"/>
    <cellStyle name="입력 5 25 6" xfId="12662"/>
    <cellStyle name="입력 5 25 7" xfId="13814"/>
    <cellStyle name="입력 5 25 8" xfId="15679"/>
    <cellStyle name="입력 5 26" xfId="1839"/>
    <cellStyle name="입력 5 26 2" xfId="2322"/>
    <cellStyle name="입력 5 26 2 2" xfId="6132"/>
    <cellStyle name="입력 5 26 2 3" xfId="8559"/>
    <cellStyle name="입력 5 26 2 4" xfId="9782"/>
    <cellStyle name="입력 5 26 2 5" xfId="12665"/>
    <cellStyle name="입력 5 26 2 6" xfId="13817"/>
    <cellStyle name="입력 5 26 2 7" xfId="15682"/>
    <cellStyle name="입력 5 26 3" xfId="5687"/>
    <cellStyle name="입력 5 26 4" xfId="8098"/>
    <cellStyle name="입력 5 26 5" xfId="10017"/>
    <cellStyle name="입력 5 26 6" xfId="12664"/>
    <cellStyle name="입력 5 26 7" xfId="13816"/>
    <cellStyle name="입력 5 26 8" xfId="15681"/>
    <cellStyle name="입력 5 27" xfId="1840"/>
    <cellStyle name="입력 5 27 2" xfId="2323"/>
    <cellStyle name="입력 5 27 2 2" xfId="6133"/>
    <cellStyle name="입력 5 27 2 3" xfId="8560"/>
    <cellStyle name="입력 5 27 2 4" xfId="8248"/>
    <cellStyle name="입력 5 27 2 5" xfId="12667"/>
    <cellStyle name="입력 5 27 2 6" xfId="13819"/>
    <cellStyle name="입력 5 27 2 7" xfId="15684"/>
    <cellStyle name="입력 5 27 3" xfId="5688"/>
    <cellStyle name="입력 5 27 4" xfId="8099"/>
    <cellStyle name="입력 5 27 5" xfId="9586"/>
    <cellStyle name="입력 5 27 6" xfId="12666"/>
    <cellStyle name="입력 5 27 7" xfId="13818"/>
    <cellStyle name="입력 5 27 8" xfId="15683"/>
    <cellStyle name="입력 5 28" xfId="1841"/>
    <cellStyle name="입력 5 28 2" xfId="2324"/>
    <cellStyle name="입력 5 28 2 2" xfId="6134"/>
    <cellStyle name="입력 5 28 2 3" xfId="8561"/>
    <cellStyle name="입력 5 28 2 4" xfId="7787"/>
    <cellStyle name="입력 5 28 2 5" xfId="12669"/>
    <cellStyle name="입력 5 28 2 6" xfId="13821"/>
    <cellStyle name="입력 5 28 2 7" xfId="15686"/>
    <cellStyle name="입력 5 28 3" xfId="5689"/>
    <cellStyle name="입력 5 28 4" xfId="8100"/>
    <cellStyle name="입력 5 28 5" xfId="9489"/>
    <cellStyle name="입력 5 28 6" xfId="12668"/>
    <cellStyle name="입력 5 28 7" xfId="13820"/>
    <cellStyle name="입력 5 28 8" xfId="15685"/>
    <cellStyle name="입력 5 29" xfId="1842"/>
    <cellStyle name="입력 5 29 2" xfId="2325"/>
    <cellStyle name="입력 5 29 2 2" xfId="6135"/>
    <cellStyle name="입력 5 29 2 3" xfId="8562"/>
    <cellStyle name="입력 5 29 2 4" xfId="8247"/>
    <cellStyle name="입력 5 29 2 5" xfId="12671"/>
    <cellStyle name="입력 5 29 2 6" xfId="13823"/>
    <cellStyle name="입력 5 29 2 7" xfId="15688"/>
    <cellStyle name="입력 5 29 3" xfId="5690"/>
    <cellStyle name="입력 5 29 4" xfId="8101"/>
    <cellStyle name="입력 5 29 5" xfId="7488"/>
    <cellStyle name="입력 5 29 6" xfId="12670"/>
    <cellStyle name="입력 5 29 7" xfId="13822"/>
    <cellStyle name="입력 5 29 8" xfId="15687"/>
    <cellStyle name="입력 5 3" xfId="1843"/>
    <cellStyle name="입력 5 3 2" xfId="2326"/>
    <cellStyle name="입력 5 3 2 2" xfId="6136"/>
    <cellStyle name="입력 5 3 2 3" xfId="8563"/>
    <cellStyle name="입력 5 3 2 4" xfId="7786"/>
    <cellStyle name="입력 5 3 2 5" xfId="12673"/>
    <cellStyle name="입력 5 3 2 6" xfId="13825"/>
    <cellStyle name="입력 5 3 2 7" xfId="15690"/>
    <cellStyle name="입력 5 3 3" xfId="5691"/>
    <cellStyle name="입력 5 3 4" xfId="8102"/>
    <cellStyle name="입력 5 3 5" xfId="9946"/>
    <cellStyle name="입력 5 3 6" xfId="12672"/>
    <cellStyle name="입력 5 3 7" xfId="13824"/>
    <cellStyle name="입력 5 3 8" xfId="15689"/>
    <cellStyle name="입력 5 30" xfId="1844"/>
    <cellStyle name="입력 5 30 2" xfId="2327"/>
    <cellStyle name="입력 5 30 2 2" xfId="6137"/>
    <cellStyle name="입력 5 30 2 3" xfId="8564"/>
    <cellStyle name="입력 5 30 2 4" xfId="8246"/>
    <cellStyle name="입력 5 30 2 5" xfId="12675"/>
    <cellStyle name="입력 5 30 2 6" xfId="13827"/>
    <cellStyle name="입력 5 30 2 7" xfId="15692"/>
    <cellStyle name="입력 5 30 3" xfId="5692"/>
    <cellStyle name="입력 5 30 4" xfId="8103"/>
    <cellStyle name="입력 5 30 5" xfId="9422"/>
    <cellStyle name="입력 5 30 6" xfId="12674"/>
    <cellStyle name="입력 5 30 7" xfId="13826"/>
    <cellStyle name="입력 5 30 8" xfId="15691"/>
    <cellStyle name="입력 5 31" xfId="1845"/>
    <cellStyle name="입력 5 31 2" xfId="2328"/>
    <cellStyle name="입력 5 31 2 2" xfId="6138"/>
    <cellStyle name="입력 5 31 2 3" xfId="8565"/>
    <cellStyle name="입력 5 31 2 4" xfId="7785"/>
    <cellStyle name="입력 5 31 2 5" xfId="12677"/>
    <cellStyle name="입력 5 31 2 6" xfId="13829"/>
    <cellStyle name="입력 5 31 2 7" xfId="15694"/>
    <cellStyle name="입력 5 31 3" xfId="5693"/>
    <cellStyle name="입력 5 31 4" xfId="8104"/>
    <cellStyle name="입력 5 31 5" xfId="10016"/>
    <cellStyle name="입력 5 31 6" xfId="12676"/>
    <cellStyle name="입력 5 31 7" xfId="13828"/>
    <cellStyle name="입력 5 31 8" xfId="15693"/>
    <cellStyle name="입력 5 32" xfId="1846"/>
    <cellStyle name="입력 5 32 2" xfId="2329"/>
    <cellStyle name="입력 5 32 2 2" xfId="6139"/>
    <cellStyle name="입력 5 32 2 3" xfId="8566"/>
    <cellStyle name="입력 5 32 2 4" xfId="8245"/>
    <cellStyle name="입력 5 32 2 5" xfId="12679"/>
    <cellStyle name="입력 5 32 2 6" xfId="13831"/>
    <cellStyle name="입력 5 32 2 7" xfId="15696"/>
    <cellStyle name="입력 5 32 3" xfId="5694"/>
    <cellStyle name="입력 5 32 4" xfId="8105"/>
    <cellStyle name="입력 5 32 5" xfId="9585"/>
    <cellStyle name="입력 5 32 6" xfId="12678"/>
    <cellStyle name="입력 5 32 7" xfId="13830"/>
    <cellStyle name="입력 5 32 8" xfId="15695"/>
    <cellStyle name="입력 5 33" xfId="1847"/>
    <cellStyle name="입력 5 33 2" xfId="2330"/>
    <cellStyle name="입력 5 33 2 2" xfId="6140"/>
    <cellStyle name="입력 5 33 2 3" xfId="8567"/>
    <cellStyle name="입력 5 33 2 4" xfId="7784"/>
    <cellStyle name="입력 5 33 2 5" xfId="12681"/>
    <cellStyle name="입력 5 33 2 6" xfId="13833"/>
    <cellStyle name="입력 5 33 2 7" xfId="15698"/>
    <cellStyle name="입력 5 33 3" xfId="5695"/>
    <cellStyle name="입력 5 33 4" xfId="8106"/>
    <cellStyle name="입력 5 33 5" xfId="9490"/>
    <cellStyle name="입력 5 33 6" xfId="12680"/>
    <cellStyle name="입력 5 33 7" xfId="13832"/>
    <cellStyle name="입력 5 33 8" xfId="15697"/>
    <cellStyle name="입력 5 34" xfId="1848"/>
    <cellStyle name="입력 5 34 2" xfId="2331"/>
    <cellStyle name="입력 5 34 2 2" xfId="6141"/>
    <cellStyle name="입력 5 34 2 3" xfId="8568"/>
    <cellStyle name="입력 5 34 2 4" xfId="9479"/>
    <cellStyle name="입력 5 34 2 5" xfId="12683"/>
    <cellStyle name="입력 5 34 2 6" xfId="13835"/>
    <cellStyle name="입력 5 34 2 7" xfId="15700"/>
    <cellStyle name="입력 5 34 3" xfId="5696"/>
    <cellStyle name="입력 5 34 4" xfId="8107"/>
    <cellStyle name="입력 5 34 5" xfId="7487"/>
    <cellStyle name="입력 5 34 6" xfId="12682"/>
    <cellStyle name="입력 5 34 7" xfId="13834"/>
    <cellStyle name="입력 5 34 8" xfId="15699"/>
    <cellStyle name="입력 5 35" xfId="1947"/>
    <cellStyle name="입력 5 35 2" xfId="5787"/>
    <cellStyle name="입력 5 35 3" xfId="8201"/>
    <cellStyle name="입력 5 35 4" xfId="7459"/>
    <cellStyle name="입력 5 35 5" xfId="12684"/>
    <cellStyle name="입력 5 35 6" xfId="13836"/>
    <cellStyle name="입력 5 35 7" xfId="15701"/>
    <cellStyle name="입력 5 36" xfId="5342"/>
    <cellStyle name="입력 5 37" xfId="7739"/>
    <cellStyle name="입력 5 38" xfId="10029"/>
    <cellStyle name="입력 5 39" xfId="12629"/>
    <cellStyle name="입력 5 4" xfId="1849"/>
    <cellStyle name="입력 5 4 2" xfId="2332"/>
    <cellStyle name="입력 5 4 2 2" xfId="6142"/>
    <cellStyle name="입력 5 4 2 3" xfId="8569"/>
    <cellStyle name="입력 5 4 2 4" xfId="8244"/>
    <cellStyle name="입력 5 4 2 5" xfId="12686"/>
    <cellStyle name="입력 5 4 2 6" xfId="13838"/>
    <cellStyle name="입력 5 4 2 7" xfId="15703"/>
    <cellStyle name="입력 5 4 3" xfId="5697"/>
    <cellStyle name="입력 5 4 4" xfId="8108"/>
    <cellStyle name="입력 5 4 5" xfId="7486"/>
    <cellStyle name="입력 5 4 6" xfId="12685"/>
    <cellStyle name="입력 5 4 7" xfId="13837"/>
    <cellStyle name="입력 5 4 8" xfId="15702"/>
    <cellStyle name="입력 5 40" xfId="13781"/>
    <cellStyle name="입력 5 41" xfId="15646"/>
    <cellStyle name="입력 5 5" xfId="1850"/>
    <cellStyle name="입력 5 5 2" xfId="2333"/>
    <cellStyle name="입력 5 5 2 2" xfId="6143"/>
    <cellStyle name="입력 5 5 2 3" xfId="8570"/>
    <cellStyle name="입력 5 5 2 4" xfId="7783"/>
    <cellStyle name="입력 5 5 2 5" xfId="12688"/>
    <cellStyle name="입력 5 5 2 6" xfId="13840"/>
    <cellStyle name="입력 5 5 2 7" xfId="15705"/>
    <cellStyle name="입력 5 5 3" xfId="5698"/>
    <cellStyle name="입력 5 5 4" xfId="8109"/>
    <cellStyle name="입력 5 5 5" xfId="7278"/>
    <cellStyle name="입력 5 5 6" xfId="12687"/>
    <cellStyle name="입력 5 5 7" xfId="13839"/>
    <cellStyle name="입력 5 5 8" xfId="15704"/>
    <cellStyle name="입력 5 6" xfId="1851"/>
    <cellStyle name="입력 5 6 2" xfId="2334"/>
    <cellStyle name="입력 5 6 2 2" xfId="6144"/>
    <cellStyle name="입력 5 6 2 3" xfId="8571"/>
    <cellStyle name="입력 5 6 2 4" xfId="9761"/>
    <cellStyle name="입력 5 6 2 5" xfId="12690"/>
    <cellStyle name="입력 5 6 2 6" xfId="13842"/>
    <cellStyle name="입력 5 6 2 7" xfId="15707"/>
    <cellStyle name="입력 5 6 3" xfId="5699"/>
    <cellStyle name="입력 5 6 4" xfId="8110"/>
    <cellStyle name="입력 5 6 5" xfId="9816"/>
    <cellStyle name="입력 5 6 6" xfId="12689"/>
    <cellStyle name="입력 5 6 7" xfId="13841"/>
    <cellStyle name="입력 5 6 8" xfId="15706"/>
    <cellStyle name="입력 5 7" xfId="1852"/>
    <cellStyle name="입력 5 7 2" xfId="2335"/>
    <cellStyle name="입력 5 7 2 2" xfId="6145"/>
    <cellStyle name="입력 5 7 2 3" xfId="8572"/>
    <cellStyle name="입력 5 7 2 4" xfId="9464"/>
    <cellStyle name="입력 5 7 2 5" xfId="12692"/>
    <cellStyle name="입력 5 7 2 6" xfId="13844"/>
    <cellStyle name="입력 5 7 2 7" xfId="15709"/>
    <cellStyle name="입력 5 7 3" xfId="5700"/>
    <cellStyle name="입력 5 7 4" xfId="8111"/>
    <cellStyle name="입력 5 7 5" xfId="9160"/>
    <cellStyle name="입력 5 7 6" xfId="12691"/>
    <cellStyle name="입력 5 7 7" xfId="13843"/>
    <cellStyle name="입력 5 7 8" xfId="15708"/>
    <cellStyle name="입력 5 8" xfId="1853"/>
    <cellStyle name="입력 5 8 2" xfId="2336"/>
    <cellStyle name="입력 5 8 2 2" xfId="6146"/>
    <cellStyle name="입력 5 8 2 3" xfId="8573"/>
    <cellStyle name="입력 5 8 2 4" xfId="8243"/>
    <cellStyle name="입력 5 8 2 5" xfId="12694"/>
    <cellStyle name="입력 5 8 2 6" xfId="13846"/>
    <cellStyle name="입력 5 8 2 7" xfId="15711"/>
    <cellStyle name="입력 5 8 3" xfId="5701"/>
    <cellStyle name="입력 5 8 4" xfId="8112"/>
    <cellStyle name="입력 5 8 5" xfId="9420"/>
    <cellStyle name="입력 5 8 6" xfId="12693"/>
    <cellStyle name="입력 5 8 7" xfId="13845"/>
    <cellStyle name="입력 5 8 8" xfId="15710"/>
    <cellStyle name="입력 5 9" xfId="1854"/>
    <cellStyle name="입력 5 9 2" xfId="2337"/>
    <cellStyle name="입력 5 9 2 2" xfId="6147"/>
    <cellStyle name="입력 5 9 2 3" xfId="8574"/>
    <cellStyle name="입력 5 9 2 4" xfId="7782"/>
    <cellStyle name="입력 5 9 2 5" xfId="12696"/>
    <cellStyle name="입력 5 9 2 6" xfId="13848"/>
    <cellStyle name="입력 5 9 2 7" xfId="15713"/>
    <cellStyle name="입력 5 9 3" xfId="5702"/>
    <cellStyle name="입력 5 9 4" xfId="8113"/>
    <cellStyle name="입력 5 9 5" xfId="7701"/>
    <cellStyle name="입력 5 9 6" xfId="12695"/>
    <cellStyle name="입력 5 9 7" xfId="13847"/>
    <cellStyle name="입력 5 9 8" xfId="15712"/>
    <cellStyle name="자리수" xfId="3514"/>
    <cellStyle name="자리수0" xfId="3515"/>
    <cellStyle name="자리수0 2" xfId="4554"/>
    <cellStyle name="자리수0 3" xfId="4553"/>
    <cellStyle name="작은제목" xfId="3516"/>
    <cellStyle name="쟈" xfId="2449"/>
    <cellStyle name="제목" xfId="2" builtinId="15" customBuiltin="1"/>
    <cellStyle name="제목 1" xfId="3" builtinId="16" customBuiltin="1"/>
    <cellStyle name="제목 1 2" xfId="635"/>
    <cellStyle name="제목 1 2 2" xfId="636"/>
    <cellStyle name="제목 1 2 2 2" xfId="3518"/>
    <cellStyle name="제목 1 2 2 2 2" xfId="4895"/>
    <cellStyle name="제목 1 2 2 3" xfId="4706"/>
    <cellStyle name="제목 1 2 3" xfId="637"/>
    <cellStyle name="제목 1 2 3 2" xfId="3517"/>
    <cellStyle name="제목 1 2 3 2 2" xfId="4896"/>
    <cellStyle name="제목 1 2 3 3" xfId="4707"/>
    <cellStyle name="제목 1 2 4" xfId="638"/>
    <cellStyle name="제목 1 2 4 2" xfId="4894"/>
    <cellStyle name="제목 1 2 5" xfId="4705"/>
    <cellStyle name="제목 1 3" xfId="639"/>
    <cellStyle name="제목 1 3 2" xfId="1406"/>
    <cellStyle name="제목 1 3 2 2" xfId="3519"/>
    <cellStyle name="제목 1 3 3" xfId="2995"/>
    <cellStyle name="제목 1 4" xfId="4170"/>
    <cellStyle name="제목 10" xfId="640"/>
    <cellStyle name="제목 11" xfId="4169"/>
    <cellStyle name="제목 2" xfId="4" builtinId="17" customBuiltin="1"/>
    <cellStyle name="제목 2 2" xfId="641"/>
    <cellStyle name="제목 2 2 2" xfId="642"/>
    <cellStyle name="제목 2 2 2 2" xfId="3521"/>
    <cellStyle name="제목 2 2 2 2 2" xfId="4898"/>
    <cellStyle name="제목 2 2 2 3" xfId="4709"/>
    <cellStyle name="제목 2 2 3" xfId="643"/>
    <cellStyle name="제목 2 2 3 2" xfId="3520"/>
    <cellStyle name="제목 2 2 3 2 2" xfId="4899"/>
    <cellStyle name="제목 2 2 3 3" xfId="4710"/>
    <cellStyle name="제목 2 2 4" xfId="644"/>
    <cellStyle name="제목 2 2 4 2" xfId="4897"/>
    <cellStyle name="제목 2 2 5" xfId="4708"/>
    <cellStyle name="제목 2 3" xfId="645"/>
    <cellStyle name="제목 2 3 2" xfId="1407"/>
    <cellStyle name="제목 2 3 2 2" xfId="3522"/>
    <cellStyle name="제목 2 3 3" xfId="3168"/>
    <cellStyle name="제목 2 4" xfId="4171"/>
    <cellStyle name="제목 3" xfId="5" builtinId="18" customBuiltin="1"/>
    <cellStyle name="제목 3 2" xfId="646"/>
    <cellStyle name="제목 3 2 2" xfId="647"/>
    <cellStyle name="제목 3 2 2 10" xfId="648"/>
    <cellStyle name="제목 3 2 2 10 2" xfId="4902"/>
    <cellStyle name="제목 3 2 2 10 3" xfId="4713"/>
    <cellStyle name="제목 3 2 2 11" xfId="649"/>
    <cellStyle name="제목 3 2 2 11 2" xfId="4903"/>
    <cellStyle name="제목 3 2 2 11 3" xfId="4714"/>
    <cellStyle name="제목 3 2 2 12" xfId="650"/>
    <cellStyle name="제목 3 2 2 12 2" xfId="4904"/>
    <cellStyle name="제목 3 2 2 12 3" xfId="4715"/>
    <cellStyle name="제목 3 2 2 13" xfId="651"/>
    <cellStyle name="제목 3 2 2 13 2" xfId="4905"/>
    <cellStyle name="제목 3 2 2 13 3" xfId="4716"/>
    <cellStyle name="제목 3 2 2 14" xfId="652"/>
    <cellStyle name="제목 3 2 2 14 2" xfId="4906"/>
    <cellStyle name="제목 3 2 2 14 3" xfId="4717"/>
    <cellStyle name="제목 3 2 2 15" xfId="653"/>
    <cellStyle name="제목 3 2 2 15 2" xfId="4907"/>
    <cellStyle name="제목 3 2 2 15 3" xfId="4718"/>
    <cellStyle name="제목 3 2 2 16" xfId="654"/>
    <cellStyle name="제목 3 2 2 16 2" xfId="4908"/>
    <cellStyle name="제목 3 2 2 16 3" xfId="4719"/>
    <cellStyle name="제목 3 2 2 17" xfId="655"/>
    <cellStyle name="제목 3 2 2 17 2" xfId="4909"/>
    <cellStyle name="제목 3 2 2 17 3" xfId="4720"/>
    <cellStyle name="제목 3 2 2 18" xfId="656"/>
    <cellStyle name="제목 3 2 2 18 2" xfId="4910"/>
    <cellStyle name="제목 3 2 2 18 3" xfId="4721"/>
    <cellStyle name="제목 3 2 2 19" xfId="657"/>
    <cellStyle name="제목 3 2 2 19 2" xfId="4911"/>
    <cellStyle name="제목 3 2 2 19 3" xfId="4722"/>
    <cellStyle name="제목 3 2 2 2" xfId="658"/>
    <cellStyle name="제목 3 2 2 2 2" xfId="4912"/>
    <cellStyle name="제목 3 2 2 2 3" xfId="4723"/>
    <cellStyle name="제목 3 2 2 20" xfId="659"/>
    <cellStyle name="제목 3 2 2 20 2" xfId="4913"/>
    <cellStyle name="제목 3 2 2 20 3" xfId="4724"/>
    <cellStyle name="제목 3 2 2 21" xfId="660"/>
    <cellStyle name="제목 3 2 2 21 2" xfId="4914"/>
    <cellStyle name="제목 3 2 2 21 3" xfId="4725"/>
    <cellStyle name="제목 3 2 2 22" xfId="661"/>
    <cellStyle name="제목 3 2 2 22 2" xfId="4915"/>
    <cellStyle name="제목 3 2 2 22 3" xfId="4726"/>
    <cellStyle name="제목 3 2 2 23" xfId="662"/>
    <cellStyle name="제목 3 2 2 23 2" xfId="4916"/>
    <cellStyle name="제목 3 2 2 23 3" xfId="4727"/>
    <cellStyle name="제목 3 2 2 24" xfId="663"/>
    <cellStyle name="제목 3 2 2 24 2" xfId="4917"/>
    <cellStyle name="제목 3 2 2 24 3" xfId="4728"/>
    <cellStyle name="제목 3 2 2 25" xfId="664"/>
    <cellStyle name="제목 3 2 2 25 2" xfId="4918"/>
    <cellStyle name="제목 3 2 2 25 3" xfId="4729"/>
    <cellStyle name="제목 3 2 2 26" xfId="665"/>
    <cellStyle name="제목 3 2 2 26 2" xfId="4919"/>
    <cellStyle name="제목 3 2 2 26 3" xfId="4730"/>
    <cellStyle name="제목 3 2 2 27" xfId="666"/>
    <cellStyle name="제목 3 2 2 27 2" xfId="4920"/>
    <cellStyle name="제목 3 2 2 27 3" xfId="4731"/>
    <cellStyle name="제목 3 2 2 28" xfId="667"/>
    <cellStyle name="제목 3 2 2 28 2" xfId="4921"/>
    <cellStyle name="제목 3 2 2 28 3" xfId="4732"/>
    <cellStyle name="제목 3 2 2 29" xfId="668"/>
    <cellStyle name="제목 3 2 2 29 2" xfId="4922"/>
    <cellStyle name="제목 3 2 2 29 3" xfId="4733"/>
    <cellStyle name="제목 3 2 2 3" xfId="669"/>
    <cellStyle name="제목 3 2 2 3 2" xfId="4923"/>
    <cellStyle name="제목 3 2 2 3 3" xfId="4734"/>
    <cellStyle name="제목 3 2 2 30" xfId="670"/>
    <cellStyle name="제목 3 2 2 30 2" xfId="4924"/>
    <cellStyle name="제목 3 2 2 30 3" xfId="4735"/>
    <cellStyle name="제목 3 2 2 31" xfId="671"/>
    <cellStyle name="제목 3 2 2 31 2" xfId="4925"/>
    <cellStyle name="제목 3 2 2 31 3" xfId="4736"/>
    <cellStyle name="제목 3 2 2 32" xfId="672"/>
    <cellStyle name="제목 3 2 2 32 2" xfId="4926"/>
    <cellStyle name="제목 3 2 2 32 3" xfId="4737"/>
    <cellStyle name="제목 3 2 2 33" xfId="673"/>
    <cellStyle name="제목 3 2 2 33 2" xfId="4927"/>
    <cellStyle name="제목 3 2 2 33 3" xfId="4738"/>
    <cellStyle name="제목 3 2 2 34" xfId="674"/>
    <cellStyle name="제목 3 2 2 34 2" xfId="4928"/>
    <cellStyle name="제목 3 2 2 34 3" xfId="4739"/>
    <cellStyle name="제목 3 2 2 35" xfId="675"/>
    <cellStyle name="제목 3 2 2 35 2" xfId="4929"/>
    <cellStyle name="제목 3 2 2 35 3" xfId="4740"/>
    <cellStyle name="제목 3 2 2 36" xfId="676"/>
    <cellStyle name="제목 3 2 2 36 2" xfId="4930"/>
    <cellStyle name="제목 3 2 2 36 3" xfId="4741"/>
    <cellStyle name="제목 3 2 2 37" xfId="677"/>
    <cellStyle name="제목 3 2 2 37 2" xfId="4931"/>
    <cellStyle name="제목 3 2 2 37 3" xfId="4742"/>
    <cellStyle name="제목 3 2 2 38" xfId="678"/>
    <cellStyle name="제목 3 2 2 38 2" xfId="4932"/>
    <cellStyle name="제목 3 2 2 38 3" xfId="4743"/>
    <cellStyle name="제목 3 2 2 39" xfId="679"/>
    <cellStyle name="제목 3 2 2 39 2" xfId="4933"/>
    <cellStyle name="제목 3 2 2 39 3" xfId="4744"/>
    <cellStyle name="제목 3 2 2 4" xfId="680"/>
    <cellStyle name="제목 3 2 2 4 2" xfId="4934"/>
    <cellStyle name="제목 3 2 2 4 3" xfId="4745"/>
    <cellStyle name="제목 3 2 2 40" xfId="3524"/>
    <cellStyle name="제목 3 2 2 40 2" xfId="4901"/>
    <cellStyle name="제목 3 2 2 41" xfId="4712"/>
    <cellStyle name="제목 3 2 2 5" xfId="681"/>
    <cellStyle name="제목 3 2 2 5 2" xfId="4935"/>
    <cellStyle name="제목 3 2 2 5 3" xfId="4746"/>
    <cellStyle name="제목 3 2 2 6" xfId="682"/>
    <cellStyle name="제목 3 2 2 6 2" xfId="4936"/>
    <cellStyle name="제목 3 2 2 6 3" xfId="4747"/>
    <cellStyle name="제목 3 2 2 7" xfId="683"/>
    <cellStyle name="제목 3 2 2 7 2" xfId="4937"/>
    <cellStyle name="제목 3 2 2 7 3" xfId="4748"/>
    <cellStyle name="제목 3 2 2 8" xfId="684"/>
    <cellStyle name="제목 3 2 2 8 2" xfId="4938"/>
    <cellStyle name="제목 3 2 2 8 3" xfId="4749"/>
    <cellStyle name="제목 3 2 2 9" xfId="685"/>
    <cellStyle name="제목 3 2 2 9 2" xfId="4939"/>
    <cellStyle name="제목 3 2 2 9 3" xfId="4750"/>
    <cellStyle name="제목 3 2 3" xfId="686"/>
    <cellStyle name="제목 3 2 3 2" xfId="3523"/>
    <cellStyle name="제목 3 2 3 2 2" xfId="4940"/>
    <cellStyle name="제목 3 2 3 3" xfId="4751"/>
    <cellStyle name="제목 3 2 4" xfId="687"/>
    <cellStyle name="제목 3 2 4 2" xfId="4900"/>
    <cellStyle name="제목 3 2 5" xfId="4711"/>
    <cellStyle name="제목 3 3" xfId="688"/>
    <cellStyle name="제목 3 3 2" xfId="1408"/>
    <cellStyle name="제목 3 3 2 2" xfId="3525"/>
    <cellStyle name="제목 3 3 3" xfId="3051"/>
    <cellStyle name="제목 3 4" xfId="4172"/>
    <cellStyle name="제목 4" xfId="6" builtinId="19" customBuiltin="1"/>
    <cellStyle name="제목 4 2" xfId="689"/>
    <cellStyle name="제목 4 2 2" xfId="690"/>
    <cellStyle name="제목 4 2 2 2" xfId="3527"/>
    <cellStyle name="제목 4 2 2 2 2" xfId="4942"/>
    <cellStyle name="제목 4 2 2 3" xfId="4753"/>
    <cellStyle name="제목 4 2 3" xfId="691"/>
    <cellStyle name="제목 4 2 3 2" xfId="3526"/>
    <cellStyle name="제목 4 2 3 2 2" xfId="4943"/>
    <cellStyle name="제목 4 2 3 3" xfId="4754"/>
    <cellStyle name="제목 4 2 4" xfId="692"/>
    <cellStyle name="제목 4 2 4 2" xfId="4941"/>
    <cellStyle name="제목 4 2 5" xfId="4752"/>
    <cellStyle name="제목 4 3" xfId="693"/>
    <cellStyle name="제목 4 3 2" xfId="1409"/>
    <cellStyle name="제목 4 3 2 2" xfId="3528"/>
    <cellStyle name="제목 4 3 3" xfId="3003"/>
    <cellStyle name="제목 4 4" xfId="4173"/>
    <cellStyle name="제목 5" xfId="694"/>
    <cellStyle name="제목 5 2" xfId="695"/>
    <cellStyle name="제목 5 2 2" xfId="696"/>
    <cellStyle name="제목 5 3" xfId="697"/>
    <cellStyle name="제목 6" xfId="698"/>
    <cellStyle name="제목 6 2" xfId="1405"/>
    <cellStyle name="제목 6 3" xfId="3529"/>
    <cellStyle name="제목 7" xfId="699"/>
    <cellStyle name="제목 8" xfId="700"/>
    <cellStyle name="제목 9" xfId="701"/>
    <cellStyle name="좋음" xfId="7" builtinId="26" customBuiltin="1"/>
    <cellStyle name="좋음 2" xfId="702"/>
    <cellStyle name="좋음 2 2" xfId="703"/>
    <cellStyle name="좋음 2 2 2" xfId="3531"/>
    <cellStyle name="좋음 2 2 2 2" xfId="4945"/>
    <cellStyle name="좋음 2 2 3" xfId="4756"/>
    <cellStyle name="좋음 2 3" xfId="704"/>
    <cellStyle name="좋음 2 3 2" xfId="3530"/>
    <cellStyle name="좋음 2 3 2 2" xfId="4946"/>
    <cellStyle name="좋음 2 3 3" xfId="4757"/>
    <cellStyle name="좋음 2 4" xfId="705"/>
    <cellStyle name="좋음 2 4 2" xfId="4944"/>
    <cellStyle name="좋음 2 5" xfId="2500"/>
    <cellStyle name="좋음 2 5 2" xfId="4755"/>
    <cellStyle name="좋음 3" xfId="706"/>
    <cellStyle name="좋음 3 2" xfId="1303"/>
    <cellStyle name="좋음 3 2 2" xfId="3532"/>
    <cellStyle name="좋음 3 2 2 2" xfId="4968"/>
    <cellStyle name="좋음 3 2 3" xfId="4758"/>
    <cellStyle name="좋음 3 3" xfId="1398"/>
    <cellStyle name="좋음 3 4" xfId="2990"/>
    <cellStyle name="좋음 4" xfId="1410"/>
    <cellStyle name="좋음 4 2" xfId="3677"/>
    <cellStyle name="좋음 4 3" xfId="4174"/>
    <cellStyle name="좬À" xfId="2450"/>
    <cellStyle name="지정되지 않음" xfId="707"/>
    <cellStyle name="지정되지 않음 2" xfId="1304"/>
    <cellStyle name="지정되지 않음 3" xfId="4508"/>
    <cellStyle name="출력" xfId="11" builtinId="21" customBuiltin="1"/>
    <cellStyle name="출력 2" xfId="708"/>
    <cellStyle name="출력 2 10" xfId="1855"/>
    <cellStyle name="출력 2 10 2" xfId="2338"/>
    <cellStyle name="출력 2 10 2 2" xfId="6148"/>
    <cellStyle name="출력 2 10 2 3" xfId="8575"/>
    <cellStyle name="출력 2 10 2 4" xfId="10047"/>
    <cellStyle name="출력 2 10 2 5" xfId="12750"/>
    <cellStyle name="출력 2 10 2 6" xfId="13850"/>
    <cellStyle name="출력 2 10 2 7" xfId="15715"/>
    <cellStyle name="출력 2 10 3" xfId="3749"/>
    <cellStyle name="출력 2 10 3 2" xfId="6900"/>
    <cellStyle name="출력 2 10 3 3" xfId="9533"/>
    <cellStyle name="출력 2 10 3 4" xfId="10206"/>
    <cellStyle name="출력 2 10 3 5" xfId="12751"/>
    <cellStyle name="출력 2 10 3 6" xfId="13851"/>
    <cellStyle name="출력 2 10 3 7" xfId="15716"/>
    <cellStyle name="출력 2 10 4" xfId="5703"/>
    <cellStyle name="출력 2 10 5" xfId="8114"/>
    <cellStyle name="출력 2 10 6" xfId="7485"/>
    <cellStyle name="출력 2 10 7" xfId="12749"/>
    <cellStyle name="출력 2 10 8" xfId="13849"/>
    <cellStyle name="출력 2 10 9" xfId="15714"/>
    <cellStyle name="출력 2 11" xfId="1856"/>
    <cellStyle name="출력 2 11 2" xfId="2339"/>
    <cellStyle name="출력 2 11 2 2" xfId="6149"/>
    <cellStyle name="출력 2 11 2 3" xfId="8576"/>
    <cellStyle name="출력 2 11 2 4" xfId="8724"/>
    <cellStyle name="출력 2 11 2 5" xfId="12753"/>
    <cellStyle name="출력 2 11 2 6" xfId="13853"/>
    <cellStyle name="출력 2 11 2 7" xfId="15718"/>
    <cellStyle name="출력 2 11 3" xfId="5704"/>
    <cellStyle name="출력 2 11 4" xfId="8115"/>
    <cellStyle name="출력 2 11 5" xfId="9942"/>
    <cellStyle name="출력 2 11 6" xfId="12752"/>
    <cellStyle name="출력 2 11 7" xfId="13852"/>
    <cellStyle name="출력 2 11 8" xfId="15717"/>
    <cellStyle name="출력 2 12" xfId="1857"/>
    <cellStyle name="출력 2 12 2" xfId="2340"/>
    <cellStyle name="출력 2 12 2 2" xfId="6150"/>
    <cellStyle name="출력 2 12 2 3" xfId="8577"/>
    <cellStyle name="출력 2 12 2 4" xfId="8708"/>
    <cellStyle name="출력 2 12 2 5" xfId="12755"/>
    <cellStyle name="출력 2 12 2 6" xfId="13855"/>
    <cellStyle name="출력 2 12 2 7" xfId="15720"/>
    <cellStyle name="출력 2 12 3" xfId="5705"/>
    <cellStyle name="출력 2 12 4" xfId="8116"/>
    <cellStyle name="출력 2 12 5" xfId="10012"/>
    <cellStyle name="출력 2 12 6" xfId="12754"/>
    <cellStyle name="출력 2 12 7" xfId="13854"/>
    <cellStyle name="출력 2 12 8" xfId="15719"/>
    <cellStyle name="출력 2 13" xfId="1858"/>
    <cellStyle name="출력 2 13 2" xfId="2341"/>
    <cellStyle name="출력 2 13 2 2" xfId="6151"/>
    <cellStyle name="출력 2 13 2 3" xfId="8578"/>
    <cellStyle name="출력 2 13 2 4" xfId="8242"/>
    <cellStyle name="출력 2 13 2 5" xfId="12757"/>
    <cellStyle name="출력 2 13 2 6" xfId="13857"/>
    <cellStyle name="출력 2 13 2 7" xfId="15722"/>
    <cellStyle name="출력 2 13 3" xfId="5706"/>
    <cellStyle name="출력 2 13 4" xfId="8117"/>
    <cellStyle name="출력 2 13 5" xfId="7648"/>
    <cellStyle name="출력 2 13 6" xfId="12756"/>
    <cellStyle name="출력 2 13 7" xfId="13856"/>
    <cellStyle name="출력 2 13 8" xfId="15721"/>
    <cellStyle name="출력 2 14" xfId="1859"/>
    <cellStyle name="출력 2 14 2" xfId="2342"/>
    <cellStyle name="출력 2 14 2 2" xfId="6152"/>
    <cellStyle name="출력 2 14 2 3" xfId="8579"/>
    <cellStyle name="출력 2 14 2 4" xfId="7781"/>
    <cellStyle name="출력 2 14 2 5" xfId="12759"/>
    <cellStyle name="출력 2 14 2 6" xfId="13859"/>
    <cellStyle name="출력 2 14 2 7" xfId="15724"/>
    <cellStyle name="출력 2 14 3" xfId="5707"/>
    <cellStyle name="출력 2 14 4" xfId="8118"/>
    <cellStyle name="출력 2 14 5" xfId="9944"/>
    <cellStyle name="출력 2 14 6" xfId="12758"/>
    <cellStyle name="출력 2 14 7" xfId="13858"/>
    <cellStyle name="출력 2 14 8" xfId="15723"/>
    <cellStyle name="출력 2 15" xfId="1860"/>
    <cellStyle name="출력 2 15 2" xfId="2343"/>
    <cellStyle name="출력 2 15 2 2" xfId="6153"/>
    <cellStyle name="출력 2 15 2 3" xfId="8580"/>
    <cellStyle name="출력 2 15 2 4" xfId="8241"/>
    <cellStyle name="출력 2 15 2 5" xfId="12761"/>
    <cellStyle name="출력 2 15 2 6" xfId="13861"/>
    <cellStyle name="출력 2 15 2 7" xfId="15726"/>
    <cellStyle name="출력 2 15 3" xfId="5708"/>
    <cellStyle name="출력 2 15 4" xfId="8119"/>
    <cellStyle name="출력 2 15 5" xfId="10014"/>
    <cellStyle name="출력 2 15 6" xfId="12760"/>
    <cellStyle name="출력 2 15 7" xfId="13860"/>
    <cellStyle name="출력 2 15 8" xfId="15725"/>
    <cellStyle name="출력 2 16" xfId="1861"/>
    <cellStyle name="출력 2 16 2" xfId="2344"/>
    <cellStyle name="출력 2 16 2 2" xfId="6154"/>
    <cellStyle name="출력 2 16 2 3" xfId="8581"/>
    <cellStyle name="출력 2 16 2 4" xfId="7780"/>
    <cellStyle name="출력 2 16 2 5" xfId="12763"/>
    <cellStyle name="출력 2 16 2 6" xfId="13863"/>
    <cellStyle name="출력 2 16 2 7" xfId="15728"/>
    <cellStyle name="출력 2 16 3" xfId="5709"/>
    <cellStyle name="출력 2 16 4" xfId="8120"/>
    <cellStyle name="출력 2 16 5" xfId="9418"/>
    <cellStyle name="출력 2 16 6" xfId="12762"/>
    <cellStyle name="출력 2 16 7" xfId="13862"/>
    <cellStyle name="출력 2 16 8" xfId="15727"/>
    <cellStyle name="출력 2 17" xfId="1862"/>
    <cellStyle name="출력 2 17 2" xfId="2345"/>
    <cellStyle name="출력 2 17 2 2" xfId="6155"/>
    <cellStyle name="출력 2 17 2 3" xfId="8582"/>
    <cellStyle name="출력 2 17 2 4" xfId="10062"/>
    <cellStyle name="출력 2 17 2 5" xfId="12765"/>
    <cellStyle name="출력 2 17 2 6" xfId="13865"/>
    <cellStyle name="출력 2 17 2 7" xfId="15730"/>
    <cellStyle name="출력 2 17 3" xfId="5710"/>
    <cellStyle name="출력 2 17 4" xfId="8121"/>
    <cellStyle name="출력 2 17 5" xfId="7484"/>
    <cellStyle name="출력 2 17 6" xfId="12764"/>
    <cellStyle name="출력 2 17 7" xfId="13864"/>
    <cellStyle name="출력 2 17 8" xfId="15729"/>
    <cellStyle name="출력 2 18" xfId="1863"/>
    <cellStyle name="출력 2 18 2" xfId="2346"/>
    <cellStyle name="출력 2 18 2 2" xfId="6156"/>
    <cellStyle name="출력 2 18 2 3" xfId="8583"/>
    <cellStyle name="출력 2 18 2 4" xfId="9774"/>
    <cellStyle name="출력 2 18 2 5" xfId="12767"/>
    <cellStyle name="출력 2 18 2 6" xfId="13867"/>
    <cellStyle name="출력 2 18 2 7" xfId="15732"/>
    <cellStyle name="출력 2 18 3" xfId="5711"/>
    <cellStyle name="출력 2 18 4" xfId="8122"/>
    <cellStyle name="출력 2 18 5" xfId="9943"/>
    <cellStyle name="출력 2 18 6" xfId="12766"/>
    <cellStyle name="출력 2 18 7" xfId="13866"/>
    <cellStyle name="출력 2 18 8" xfId="15731"/>
    <cellStyle name="출력 2 19" xfId="1864"/>
    <cellStyle name="출력 2 19 2" xfId="2347"/>
    <cellStyle name="출력 2 19 2 2" xfId="6157"/>
    <cellStyle name="출력 2 19 2 3" xfId="8584"/>
    <cellStyle name="출력 2 19 2 4" xfId="9233"/>
    <cellStyle name="출력 2 19 2 5" xfId="12769"/>
    <cellStyle name="출력 2 19 2 6" xfId="13869"/>
    <cellStyle name="출력 2 19 2 7" xfId="15734"/>
    <cellStyle name="출력 2 19 3" xfId="5712"/>
    <cellStyle name="출력 2 19 4" xfId="8123"/>
    <cellStyle name="출력 2 19 5" xfId="10013"/>
    <cellStyle name="출력 2 19 6" xfId="12768"/>
    <cellStyle name="출력 2 19 7" xfId="13868"/>
    <cellStyle name="출력 2 19 8" xfId="15733"/>
    <cellStyle name="출력 2 2" xfId="709"/>
    <cellStyle name="출력 2 2 10" xfId="4987"/>
    <cellStyle name="출력 2 2 10 2" xfId="7260"/>
    <cellStyle name="출력 2 2 10 3" xfId="10055"/>
    <cellStyle name="출력 2 2 10 4" xfId="10475"/>
    <cellStyle name="출력 2 2 11" xfId="5272"/>
    <cellStyle name="출력 2 2 11 2" xfId="10077"/>
    <cellStyle name="출력 2 2 11 3" xfId="10497"/>
    <cellStyle name="출력 2 2 12" xfId="9458"/>
    <cellStyle name="출력 2 2 13" xfId="12770"/>
    <cellStyle name="출력 2 2 14" xfId="13870"/>
    <cellStyle name="출력 2 2 15" xfId="15735"/>
    <cellStyle name="출력 2 2 2" xfId="1865"/>
    <cellStyle name="출력 2 2 2 10" xfId="9419"/>
    <cellStyle name="출력 2 2 2 11" xfId="12771"/>
    <cellStyle name="출력 2 2 2 12" xfId="13871"/>
    <cellStyle name="출력 2 2 2 13" xfId="15736"/>
    <cellStyle name="출력 2 2 2 2" xfId="3079"/>
    <cellStyle name="출력 2 2 2 2 10" xfId="15737"/>
    <cellStyle name="출력 2 2 2 2 2" xfId="3275"/>
    <cellStyle name="출력 2 2 2 2 2 2" xfId="3840"/>
    <cellStyle name="출력 2 2 2 2 2 2 2" xfId="6980"/>
    <cellStyle name="출력 2 2 2 2 2 2 3" xfId="9612"/>
    <cellStyle name="출력 2 2 2 2 2 2 4" xfId="10273"/>
    <cellStyle name="출력 2 2 2 2 2 2 5" xfId="12774"/>
    <cellStyle name="출력 2 2 2 2 2 2 6" xfId="13874"/>
    <cellStyle name="출력 2 2 2 2 2 2 7" xfId="15739"/>
    <cellStyle name="출력 2 2 2 2 2 3" xfId="6818"/>
    <cellStyle name="출력 2 2 2 2 2 4" xfId="9314"/>
    <cellStyle name="출력 2 2 2 2 2 5" xfId="10133"/>
    <cellStyle name="출력 2 2 2 2 2 6" xfId="12773"/>
    <cellStyle name="출력 2 2 2 2 2 7" xfId="13873"/>
    <cellStyle name="출력 2 2 2 2 2 8" xfId="15738"/>
    <cellStyle name="출력 2 2 2 2 3" xfId="3752"/>
    <cellStyle name="출력 2 2 2 2 3 2" xfId="6903"/>
    <cellStyle name="출력 2 2 2 2 3 3" xfId="9536"/>
    <cellStyle name="출력 2 2 2 2 3 4" xfId="10209"/>
    <cellStyle name="출력 2 2 2 2 3 5" xfId="12775"/>
    <cellStyle name="출력 2 2 2 2 3 6" xfId="13875"/>
    <cellStyle name="출력 2 2 2 2 3 7" xfId="15740"/>
    <cellStyle name="출력 2 2 2 2 4" xfId="3906"/>
    <cellStyle name="출력 2 2 2 2 4 2" xfId="7033"/>
    <cellStyle name="출력 2 2 2 2 4 3" xfId="9667"/>
    <cellStyle name="출력 2 2 2 2 4 4" xfId="10321"/>
    <cellStyle name="출력 2 2 2 2 4 5" xfId="12776"/>
    <cellStyle name="출력 2 2 2 2 4 6" xfId="13876"/>
    <cellStyle name="출력 2 2 2 2 4 7" xfId="15741"/>
    <cellStyle name="출력 2 2 2 2 5" xfId="6678"/>
    <cellStyle name="출력 2 2 2 2 6" xfId="9184"/>
    <cellStyle name="출력 2 2 2 2 7" xfId="9369"/>
    <cellStyle name="출력 2 2 2 2 8" xfId="12772"/>
    <cellStyle name="출력 2 2 2 2 9" xfId="13872"/>
    <cellStyle name="출력 2 2 2 3" xfId="3274"/>
    <cellStyle name="출력 2 2 2 3 2" xfId="3841"/>
    <cellStyle name="출력 2 2 2 3 2 2" xfId="6981"/>
    <cellStyle name="출력 2 2 2 3 2 3" xfId="9613"/>
    <cellStyle name="출력 2 2 2 3 2 4" xfId="10274"/>
    <cellStyle name="출력 2 2 2 3 2 5" xfId="12778"/>
    <cellStyle name="출력 2 2 2 3 2 6" xfId="13878"/>
    <cellStyle name="출력 2 2 2 3 2 7" xfId="15743"/>
    <cellStyle name="출력 2 2 2 3 3" xfId="6817"/>
    <cellStyle name="출력 2 2 2 3 4" xfId="9313"/>
    <cellStyle name="출력 2 2 2 3 5" xfId="10132"/>
    <cellStyle name="출력 2 2 2 3 6" xfId="12777"/>
    <cellStyle name="출력 2 2 2 3 7" xfId="13877"/>
    <cellStyle name="출력 2 2 2 3 8" xfId="15742"/>
    <cellStyle name="출력 2 2 2 4" xfId="3751"/>
    <cellStyle name="출력 2 2 2 4 2" xfId="6902"/>
    <cellStyle name="출력 2 2 2 4 3" xfId="9535"/>
    <cellStyle name="출력 2 2 2 4 4" xfId="10208"/>
    <cellStyle name="출력 2 2 2 4 5" xfId="12779"/>
    <cellStyle name="출력 2 2 2 4 6" xfId="13879"/>
    <cellStyle name="출력 2 2 2 4 7" xfId="15744"/>
    <cellStyle name="출력 2 2 2 5" xfId="2813"/>
    <cellStyle name="출력 2 2 2 5 2" xfId="6505"/>
    <cellStyle name="출력 2 2 2 5 3" xfId="9004"/>
    <cellStyle name="출력 2 2 2 5 4" xfId="10034"/>
    <cellStyle name="출력 2 2 2 5 5" xfId="12780"/>
    <cellStyle name="출력 2 2 2 5 6" xfId="13880"/>
    <cellStyle name="출력 2 2 2 5 7" xfId="15745"/>
    <cellStyle name="출력 2 2 2 6" xfId="2556"/>
    <cellStyle name="출력 2 2 2 6 2" xfId="6281"/>
    <cellStyle name="출력 2 2 2 6 3" xfId="8754"/>
    <cellStyle name="출력 2 2 2 6 4" xfId="7751"/>
    <cellStyle name="출력 2 2 2 6 5" xfId="12781"/>
    <cellStyle name="출력 2 2 2 6 6" xfId="13881"/>
    <cellStyle name="출력 2 2 2 6 7" xfId="15746"/>
    <cellStyle name="출력 2 2 2 7" xfId="4556"/>
    <cellStyle name="출력 2 2 2 7 2" xfId="5208"/>
    <cellStyle name="출력 2 2 2 7 3" xfId="7221"/>
    <cellStyle name="출력 2 2 2 7 4" xfId="10446"/>
    <cellStyle name="출력 2 2 2 8" xfId="4948"/>
    <cellStyle name="출력 2 2 2 8 2" xfId="5229"/>
    <cellStyle name="출력 2 2 2 8 3" xfId="7245"/>
    <cellStyle name="출력 2 2 2 8 4" xfId="10463"/>
    <cellStyle name="출력 2 2 2 9" xfId="5713"/>
    <cellStyle name="출력 2 2 3" xfId="2348"/>
    <cellStyle name="출력 2 2 3 10" xfId="9679"/>
    <cellStyle name="출력 2 2 3 11" xfId="12782"/>
    <cellStyle name="출력 2 2 3 12" xfId="13882"/>
    <cellStyle name="출력 2 2 3 13" xfId="15747"/>
    <cellStyle name="출력 2 2 3 2" xfId="3125"/>
    <cellStyle name="출력 2 2 3 2 10" xfId="15748"/>
    <cellStyle name="출력 2 2 3 2 2" xfId="3277"/>
    <cellStyle name="출력 2 2 3 2 2 2" xfId="3842"/>
    <cellStyle name="출력 2 2 3 2 2 2 2" xfId="6982"/>
    <cellStyle name="출력 2 2 3 2 2 2 3" xfId="9614"/>
    <cellStyle name="출력 2 2 3 2 2 2 4" xfId="10275"/>
    <cellStyle name="출력 2 2 3 2 2 2 5" xfId="12785"/>
    <cellStyle name="출력 2 2 3 2 2 2 6" xfId="13885"/>
    <cellStyle name="출력 2 2 3 2 2 2 7" xfId="15750"/>
    <cellStyle name="출력 2 2 3 2 2 3" xfId="6820"/>
    <cellStyle name="출력 2 2 3 2 2 4" xfId="9316"/>
    <cellStyle name="출력 2 2 3 2 2 5" xfId="10135"/>
    <cellStyle name="출력 2 2 3 2 2 6" xfId="12784"/>
    <cellStyle name="출력 2 2 3 2 2 7" xfId="13884"/>
    <cellStyle name="출력 2 2 3 2 2 8" xfId="15749"/>
    <cellStyle name="출력 2 2 3 2 3" xfId="3754"/>
    <cellStyle name="출력 2 2 3 2 3 2" xfId="6905"/>
    <cellStyle name="출력 2 2 3 2 3 3" xfId="9538"/>
    <cellStyle name="출력 2 2 3 2 3 4" xfId="10211"/>
    <cellStyle name="출력 2 2 3 2 3 5" xfId="12786"/>
    <cellStyle name="출력 2 2 3 2 3 6" xfId="13886"/>
    <cellStyle name="출력 2 2 3 2 3 7" xfId="15751"/>
    <cellStyle name="출력 2 2 3 2 4" xfId="3982"/>
    <cellStyle name="출력 2 2 3 2 4 2" xfId="7107"/>
    <cellStyle name="출력 2 2 3 2 4 3" xfId="9723"/>
    <cellStyle name="출력 2 2 3 2 4 4" xfId="10370"/>
    <cellStyle name="출력 2 2 3 2 4 5" xfId="12787"/>
    <cellStyle name="출력 2 2 3 2 4 6" xfId="13887"/>
    <cellStyle name="출력 2 2 3 2 4 7" xfId="15752"/>
    <cellStyle name="출력 2 2 3 2 5" xfId="6713"/>
    <cellStyle name="출력 2 2 3 2 6" xfId="9219"/>
    <cellStyle name="출력 2 2 3 2 7" xfId="9363"/>
    <cellStyle name="출력 2 2 3 2 8" xfId="12783"/>
    <cellStyle name="출력 2 2 3 2 9" xfId="13883"/>
    <cellStyle name="출력 2 2 3 3" xfId="3276"/>
    <cellStyle name="출력 2 2 3 3 2" xfId="3843"/>
    <cellStyle name="출력 2 2 3 3 2 2" xfId="6983"/>
    <cellStyle name="출력 2 2 3 3 2 3" xfId="9615"/>
    <cellStyle name="출력 2 2 3 3 2 4" xfId="10276"/>
    <cellStyle name="출력 2 2 3 3 2 5" xfId="12789"/>
    <cellStyle name="출력 2 2 3 3 2 6" xfId="13889"/>
    <cellStyle name="출력 2 2 3 3 2 7" xfId="15754"/>
    <cellStyle name="출력 2 2 3 3 3" xfId="6819"/>
    <cellStyle name="출력 2 2 3 3 4" xfId="9315"/>
    <cellStyle name="출력 2 2 3 3 5" xfId="10134"/>
    <cellStyle name="출력 2 2 3 3 6" xfId="12788"/>
    <cellStyle name="출력 2 2 3 3 7" xfId="13888"/>
    <cellStyle name="출력 2 2 3 3 8" xfId="15753"/>
    <cellStyle name="출력 2 2 3 4" xfId="3753"/>
    <cellStyle name="출력 2 2 3 4 2" xfId="6904"/>
    <cellStyle name="출력 2 2 3 4 3" xfId="9537"/>
    <cellStyle name="출력 2 2 3 4 4" xfId="10210"/>
    <cellStyle name="출력 2 2 3 4 5" xfId="12790"/>
    <cellStyle name="출력 2 2 3 4 6" xfId="13890"/>
    <cellStyle name="출력 2 2 3 4 7" xfId="15755"/>
    <cellStyle name="출력 2 2 3 5" xfId="2883"/>
    <cellStyle name="출력 2 2 3 5 2" xfId="6575"/>
    <cellStyle name="출력 2 2 3 5 3" xfId="9072"/>
    <cellStyle name="출력 2 2 3 5 4" xfId="7323"/>
    <cellStyle name="출력 2 2 3 5 5" xfId="12791"/>
    <cellStyle name="출력 2 2 3 5 6" xfId="13891"/>
    <cellStyle name="출력 2 2 3 5 7" xfId="15756"/>
    <cellStyle name="출력 2 2 3 6" xfId="2623"/>
    <cellStyle name="출력 2 2 3 6 2" xfId="6346"/>
    <cellStyle name="출력 2 2 3 6 3" xfId="8819"/>
    <cellStyle name="출력 2 2 3 6 4" xfId="9846"/>
    <cellStyle name="출력 2 2 3 6 5" xfId="12792"/>
    <cellStyle name="출력 2 2 3 6 6" xfId="13892"/>
    <cellStyle name="출력 2 2 3 6 7" xfId="15757"/>
    <cellStyle name="출력 2 2 3 7" xfId="4760"/>
    <cellStyle name="출력 2 2 3 7 2" xfId="5220"/>
    <cellStyle name="출력 2 2 3 7 3" xfId="7238"/>
    <cellStyle name="출력 2 2 3 7 4" xfId="10456"/>
    <cellStyle name="출력 2 2 3 8" xfId="6158"/>
    <cellStyle name="출력 2 2 3 9" xfId="8585"/>
    <cellStyle name="출력 2 2 4" xfId="2573"/>
    <cellStyle name="출력 2 2 4 10" xfId="15758"/>
    <cellStyle name="출력 2 2 4 2" xfId="3089"/>
    <cellStyle name="출력 2 2 4 2 10" xfId="15759"/>
    <cellStyle name="출력 2 2 4 2 2" xfId="3279"/>
    <cellStyle name="출력 2 2 4 2 2 2" xfId="3844"/>
    <cellStyle name="출력 2 2 4 2 2 2 2" xfId="6984"/>
    <cellStyle name="출력 2 2 4 2 2 2 3" xfId="9616"/>
    <cellStyle name="출력 2 2 4 2 2 2 4" xfId="10277"/>
    <cellStyle name="출력 2 2 4 2 2 2 5" xfId="12796"/>
    <cellStyle name="출력 2 2 4 2 2 2 6" xfId="13896"/>
    <cellStyle name="출력 2 2 4 2 2 2 7" xfId="15761"/>
    <cellStyle name="출력 2 2 4 2 2 3" xfId="6822"/>
    <cellStyle name="출력 2 2 4 2 2 4" xfId="9318"/>
    <cellStyle name="출력 2 2 4 2 2 5" xfId="10137"/>
    <cellStyle name="출력 2 2 4 2 2 6" xfId="12795"/>
    <cellStyle name="출력 2 2 4 2 2 7" xfId="13895"/>
    <cellStyle name="출력 2 2 4 2 2 8" xfId="15760"/>
    <cellStyle name="출력 2 2 4 2 3" xfId="3756"/>
    <cellStyle name="출력 2 2 4 2 3 2" xfId="6907"/>
    <cellStyle name="출력 2 2 4 2 3 3" xfId="9540"/>
    <cellStyle name="출력 2 2 4 2 3 4" xfId="10213"/>
    <cellStyle name="출력 2 2 4 2 3 5" xfId="12797"/>
    <cellStyle name="출력 2 2 4 2 3 6" xfId="13897"/>
    <cellStyle name="출력 2 2 4 2 3 7" xfId="15762"/>
    <cellStyle name="출력 2 2 4 2 4" xfId="3902"/>
    <cellStyle name="출력 2 2 4 2 4 2" xfId="7029"/>
    <cellStyle name="출력 2 2 4 2 4 3" xfId="9663"/>
    <cellStyle name="출력 2 2 4 2 4 4" xfId="10317"/>
    <cellStyle name="출력 2 2 4 2 4 5" xfId="12798"/>
    <cellStyle name="출력 2 2 4 2 4 6" xfId="13898"/>
    <cellStyle name="출력 2 2 4 2 4 7" xfId="15763"/>
    <cellStyle name="출력 2 2 4 2 5" xfId="6688"/>
    <cellStyle name="출력 2 2 4 2 6" xfId="9192"/>
    <cellStyle name="출력 2 2 4 2 7" xfId="7316"/>
    <cellStyle name="출력 2 2 4 2 8" xfId="12794"/>
    <cellStyle name="출력 2 2 4 2 9" xfId="13894"/>
    <cellStyle name="출력 2 2 4 3" xfId="3278"/>
    <cellStyle name="출력 2 2 4 3 2" xfId="3845"/>
    <cellStyle name="출력 2 2 4 3 2 2" xfId="6985"/>
    <cellStyle name="출력 2 2 4 3 2 3" xfId="9617"/>
    <cellStyle name="출력 2 2 4 3 2 4" xfId="10278"/>
    <cellStyle name="출력 2 2 4 3 2 5" xfId="12800"/>
    <cellStyle name="출력 2 2 4 3 2 6" xfId="13900"/>
    <cellStyle name="출력 2 2 4 3 2 7" xfId="15765"/>
    <cellStyle name="출력 2 2 4 3 3" xfId="6821"/>
    <cellStyle name="출력 2 2 4 3 4" xfId="9317"/>
    <cellStyle name="출력 2 2 4 3 5" xfId="10136"/>
    <cellStyle name="출력 2 2 4 3 6" xfId="12799"/>
    <cellStyle name="출력 2 2 4 3 7" xfId="13899"/>
    <cellStyle name="출력 2 2 4 3 8" xfId="15764"/>
    <cellStyle name="출력 2 2 4 4" xfId="3755"/>
    <cellStyle name="출력 2 2 4 4 2" xfId="6906"/>
    <cellStyle name="출력 2 2 4 4 3" xfId="9539"/>
    <cellStyle name="출력 2 2 4 4 4" xfId="10212"/>
    <cellStyle name="출력 2 2 4 4 5" xfId="12801"/>
    <cellStyle name="출력 2 2 4 4 6" xfId="13901"/>
    <cellStyle name="출력 2 2 4 4 7" xfId="15766"/>
    <cellStyle name="출력 2 2 4 5" xfId="6298"/>
    <cellStyle name="출력 2 2 4 6" xfId="8770"/>
    <cellStyle name="출력 2 2 4 7" xfId="9010"/>
    <cellStyle name="출력 2 2 4 8" xfId="12793"/>
    <cellStyle name="출력 2 2 4 9" xfId="13893"/>
    <cellStyle name="출력 2 2 5" xfId="3124"/>
    <cellStyle name="출력 2 2 5 10" xfId="15767"/>
    <cellStyle name="출력 2 2 5 2" xfId="3280"/>
    <cellStyle name="출력 2 2 5 2 2" xfId="3846"/>
    <cellStyle name="출력 2 2 5 2 2 2" xfId="6986"/>
    <cellStyle name="출력 2 2 5 2 2 3" xfId="9618"/>
    <cellStyle name="출력 2 2 5 2 2 4" xfId="10279"/>
    <cellStyle name="출력 2 2 5 2 2 5" xfId="12804"/>
    <cellStyle name="출력 2 2 5 2 2 6" xfId="13904"/>
    <cellStyle name="출력 2 2 5 2 2 7" xfId="15769"/>
    <cellStyle name="출력 2 2 5 2 3" xfId="6823"/>
    <cellStyle name="출력 2 2 5 2 4" xfId="9319"/>
    <cellStyle name="출력 2 2 5 2 5" xfId="10138"/>
    <cellStyle name="출력 2 2 5 2 6" xfId="12803"/>
    <cellStyle name="출력 2 2 5 2 7" xfId="13903"/>
    <cellStyle name="출력 2 2 5 2 8" xfId="15768"/>
    <cellStyle name="출력 2 2 5 3" xfId="3757"/>
    <cellStyle name="출력 2 2 5 3 2" xfId="6908"/>
    <cellStyle name="출력 2 2 5 3 3" xfId="9541"/>
    <cellStyle name="출력 2 2 5 3 4" xfId="10214"/>
    <cellStyle name="출력 2 2 5 3 5" xfId="12805"/>
    <cellStyle name="출력 2 2 5 3 6" xfId="13905"/>
    <cellStyle name="출력 2 2 5 3 7" xfId="15770"/>
    <cellStyle name="출력 2 2 5 4" xfId="3905"/>
    <cellStyle name="출력 2 2 5 4 2" xfId="7032"/>
    <cellStyle name="출력 2 2 5 4 3" xfId="9666"/>
    <cellStyle name="출력 2 2 5 4 4" xfId="10320"/>
    <cellStyle name="출력 2 2 5 4 5" xfId="12806"/>
    <cellStyle name="출력 2 2 5 4 6" xfId="13906"/>
    <cellStyle name="출력 2 2 5 4 7" xfId="15771"/>
    <cellStyle name="출력 2 2 5 5" xfId="6712"/>
    <cellStyle name="출력 2 2 5 6" xfId="9218"/>
    <cellStyle name="출력 2 2 5 7" xfId="7674"/>
    <cellStyle name="출력 2 2 5 8" xfId="12802"/>
    <cellStyle name="출력 2 2 5 9" xfId="13902"/>
    <cellStyle name="출력 2 2 6" xfId="3273"/>
    <cellStyle name="출력 2 2 6 2" xfId="3847"/>
    <cellStyle name="출력 2 2 6 2 2" xfId="6987"/>
    <cellStyle name="출력 2 2 6 2 3" xfId="9619"/>
    <cellStyle name="출력 2 2 6 2 4" xfId="10280"/>
    <cellStyle name="출력 2 2 6 2 5" xfId="12808"/>
    <cellStyle name="출력 2 2 6 2 6" xfId="13908"/>
    <cellStyle name="출력 2 2 6 2 7" xfId="15773"/>
    <cellStyle name="출력 2 2 6 3" xfId="6816"/>
    <cellStyle name="출력 2 2 6 4" xfId="9312"/>
    <cellStyle name="출력 2 2 6 5" xfId="10131"/>
    <cellStyle name="출력 2 2 6 6" xfId="12807"/>
    <cellStyle name="출력 2 2 6 7" xfId="13907"/>
    <cellStyle name="출력 2 2 6 8" xfId="15772"/>
    <cellStyle name="출력 2 2 7" xfId="3750"/>
    <cellStyle name="출력 2 2 7 2" xfId="6901"/>
    <cellStyle name="출력 2 2 7 3" xfId="9534"/>
    <cellStyle name="출력 2 2 7 4" xfId="10207"/>
    <cellStyle name="출력 2 2 7 5" xfId="12809"/>
    <cellStyle name="출력 2 2 7 6" xfId="13909"/>
    <cellStyle name="출력 2 2 7 7" xfId="15774"/>
    <cellStyle name="출력 2 2 8" xfId="2622"/>
    <cellStyle name="출력 2 2 8 2" xfId="6345"/>
    <cellStyle name="출력 2 2 8 3" xfId="8818"/>
    <cellStyle name="출력 2 2 8 4" xfId="7336"/>
    <cellStyle name="출력 2 2 8 5" xfId="12810"/>
    <cellStyle name="출력 2 2 8 6" xfId="13910"/>
    <cellStyle name="출력 2 2 8 7" xfId="15775"/>
    <cellStyle name="출력 2 2 9" xfId="4076"/>
    <cellStyle name="출력 2 2 9 2" xfId="5167"/>
    <cellStyle name="출력 2 2 9 3" xfId="7173"/>
    <cellStyle name="출력 2 2 9 4" xfId="10412"/>
    <cellStyle name="출력 2 20" xfId="1866"/>
    <cellStyle name="출력 2 20 2" xfId="2349"/>
    <cellStyle name="출력 2 20 2 2" xfId="6159"/>
    <cellStyle name="출력 2 20 2 3" xfId="8586"/>
    <cellStyle name="출력 2 20 2 4" xfId="8240"/>
    <cellStyle name="출력 2 20 2 5" xfId="12812"/>
    <cellStyle name="출력 2 20 2 6" xfId="13912"/>
    <cellStyle name="출력 2 20 2 7" xfId="15777"/>
    <cellStyle name="출력 2 20 3" xfId="5714"/>
    <cellStyle name="출력 2 20 4" xfId="8124"/>
    <cellStyle name="출력 2 20 5" xfId="7483"/>
    <cellStyle name="출력 2 20 6" xfId="12811"/>
    <cellStyle name="출력 2 20 7" xfId="13911"/>
    <cellStyle name="출력 2 20 8" xfId="15776"/>
    <cellStyle name="출력 2 21" xfId="1867"/>
    <cellStyle name="출력 2 21 2" xfId="2350"/>
    <cellStyle name="출력 2 21 2 2" xfId="6160"/>
    <cellStyle name="출력 2 21 2 3" xfId="8587"/>
    <cellStyle name="출력 2 21 2 4" xfId="9564"/>
    <cellStyle name="출력 2 21 2 5" xfId="12814"/>
    <cellStyle name="출력 2 21 2 6" xfId="13914"/>
    <cellStyle name="출력 2 21 2 7" xfId="15779"/>
    <cellStyle name="출력 2 21 3" xfId="5715"/>
    <cellStyle name="출력 2 21 4" xfId="8125"/>
    <cellStyle name="출력 2 21 5" xfId="7482"/>
    <cellStyle name="출력 2 21 6" xfId="12813"/>
    <cellStyle name="출력 2 21 7" xfId="13913"/>
    <cellStyle name="출력 2 21 8" xfId="15778"/>
    <cellStyle name="출력 2 22" xfId="1868"/>
    <cellStyle name="출력 2 22 2" xfId="2351"/>
    <cellStyle name="출력 2 22 2 2" xfId="6161"/>
    <cellStyle name="출력 2 22 2 3" xfId="8588"/>
    <cellStyle name="출력 2 22 2 4" xfId="7779"/>
    <cellStyle name="출력 2 22 2 5" xfId="12816"/>
    <cellStyle name="출력 2 22 2 6" xfId="13916"/>
    <cellStyle name="출력 2 22 2 7" xfId="15781"/>
    <cellStyle name="출력 2 22 3" xfId="5716"/>
    <cellStyle name="출력 2 22 4" xfId="8126"/>
    <cellStyle name="출력 2 22 5" xfId="7281"/>
    <cellStyle name="출력 2 22 6" xfId="12815"/>
    <cellStyle name="출력 2 22 7" xfId="13915"/>
    <cellStyle name="출력 2 22 8" xfId="15780"/>
    <cellStyle name="출력 2 23" xfId="1869"/>
    <cellStyle name="출력 2 23 2" xfId="2352"/>
    <cellStyle name="출력 2 23 2 2" xfId="6162"/>
    <cellStyle name="출력 2 23 2 3" xfId="8589"/>
    <cellStyle name="출력 2 23 2 4" xfId="7351"/>
    <cellStyle name="출력 2 23 2 5" xfId="12818"/>
    <cellStyle name="출력 2 23 2 6" xfId="13918"/>
    <cellStyle name="출력 2 23 2 7" xfId="15783"/>
    <cellStyle name="출력 2 23 3" xfId="5717"/>
    <cellStyle name="출력 2 23 4" xfId="8127"/>
    <cellStyle name="출력 2 23 5" xfId="8665"/>
    <cellStyle name="출력 2 23 6" xfId="12817"/>
    <cellStyle name="출력 2 23 7" xfId="13917"/>
    <cellStyle name="출력 2 23 8" xfId="15782"/>
    <cellStyle name="출력 2 24" xfId="1870"/>
    <cellStyle name="출력 2 24 2" xfId="2353"/>
    <cellStyle name="출력 2 24 2 2" xfId="6163"/>
    <cellStyle name="출력 2 24 2 3" xfId="8590"/>
    <cellStyle name="출력 2 24 2 4" xfId="8239"/>
    <cellStyle name="출력 2 24 2 5" xfId="12820"/>
    <cellStyle name="출력 2 24 2 6" xfId="13920"/>
    <cellStyle name="출력 2 24 2 7" xfId="15785"/>
    <cellStyle name="출력 2 24 3" xfId="5718"/>
    <cellStyle name="출력 2 24 4" xfId="8128"/>
    <cellStyle name="출력 2 24 5" xfId="7481"/>
    <cellStyle name="출력 2 24 6" xfId="12819"/>
    <cellStyle name="출력 2 24 7" xfId="13919"/>
    <cellStyle name="출력 2 24 8" xfId="15784"/>
    <cellStyle name="출력 2 25" xfId="1871"/>
    <cellStyle name="출력 2 25 2" xfId="2354"/>
    <cellStyle name="출력 2 25 2 2" xfId="6164"/>
    <cellStyle name="출력 2 25 2 3" xfId="8591"/>
    <cellStyle name="출력 2 25 2 4" xfId="7778"/>
    <cellStyle name="출력 2 25 2 5" xfId="12822"/>
    <cellStyle name="출력 2 25 2 6" xfId="13922"/>
    <cellStyle name="출력 2 25 2 7" xfId="15787"/>
    <cellStyle name="출력 2 25 3" xfId="5719"/>
    <cellStyle name="출력 2 25 4" xfId="8129"/>
    <cellStyle name="출력 2 25 5" xfId="9417"/>
    <cellStyle name="출력 2 25 6" xfId="12821"/>
    <cellStyle name="출력 2 25 7" xfId="13921"/>
    <cellStyle name="출력 2 25 8" xfId="15786"/>
    <cellStyle name="출력 2 26" xfId="2501"/>
    <cellStyle name="출력 2 26 2" xfId="6237"/>
    <cellStyle name="출력 2 26 3" xfId="8707"/>
    <cellStyle name="출력 2 26 4" xfId="7757"/>
    <cellStyle name="출력 2 26 5" xfId="12823"/>
    <cellStyle name="출력 2 26 6" xfId="13923"/>
    <cellStyle name="출력 2 26 7" xfId="15788"/>
    <cellStyle name="출력 2 27" xfId="2512"/>
    <cellStyle name="출력 2 27 2" xfId="6243"/>
    <cellStyle name="출력 2 27 3" xfId="8713"/>
    <cellStyle name="출력 2 27 4" xfId="7754"/>
    <cellStyle name="출력 2 27 5" xfId="12824"/>
    <cellStyle name="출력 2 27 6" xfId="13924"/>
    <cellStyle name="출력 2 27 7" xfId="15789"/>
    <cellStyle name="출력 2 28" xfId="2534"/>
    <cellStyle name="출력 2 28 2" xfId="6260"/>
    <cellStyle name="출력 2 28 3" xfId="8733"/>
    <cellStyle name="출력 2 28 4" xfId="9562"/>
    <cellStyle name="출력 2 28 5" xfId="12825"/>
    <cellStyle name="출력 2 28 6" xfId="13925"/>
    <cellStyle name="출력 2 28 7" xfId="15790"/>
    <cellStyle name="출력 2 3" xfId="710"/>
    <cellStyle name="출력 2 3 2" xfId="1872"/>
    <cellStyle name="출력 2 3 2 10" xfId="12826"/>
    <cellStyle name="출력 2 3 2 11" xfId="13926"/>
    <cellStyle name="출력 2 3 2 12" xfId="15791"/>
    <cellStyle name="출력 2 3 2 2" xfId="3282"/>
    <cellStyle name="출력 2 3 2 2 2" xfId="3848"/>
    <cellStyle name="출력 2 3 2 2 2 2" xfId="6988"/>
    <cellStyle name="출력 2 3 2 2 2 3" xfId="9620"/>
    <cellStyle name="출력 2 3 2 2 2 4" xfId="10281"/>
    <cellStyle name="출력 2 3 2 2 2 5" xfId="12828"/>
    <cellStyle name="출력 2 3 2 2 2 6" xfId="13928"/>
    <cellStyle name="출력 2 3 2 2 2 7" xfId="15793"/>
    <cellStyle name="출력 2 3 2 2 3" xfId="6825"/>
    <cellStyle name="출력 2 3 2 2 4" xfId="9321"/>
    <cellStyle name="출력 2 3 2 2 5" xfId="10140"/>
    <cellStyle name="출력 2 3 2 2 6" xfId="12827"/>
    <cellStyle name="출력 2 3 2 2 7" xfId="13927"/>
    <cellStyle name="출력 2 3 2 2 8" xfId="15792"/>
    <cellStyle name="출력 2 3 2 3" xfId="3759"/>
    <cellStyle name="출력 2 3 2 3 2" xfId="6910"/>
    <cellStyle name="출력 2 3 2 3 3" xfId="9543"/>
    <cellStyle name="출력 2 3 2 3 4" xfId="10216"/>
    <cellStyle name="출력 2 3 2 3 5" xfId="12829"/>
    <cellStyle name="출력 2 3 2 3 6" xfId="13929"/>
    <cellStyle name="출력 2 3 2 3 7" xfId="15794"/>
    <cellStyle name="출력 2 3 2 4" xfId="3904"/>
    <cellStyle name="출력 2 3 2 4 2" xfId="7031"/>
    <cellStyle name="출력 2 3 2 4 3" xfId="9665"/>
    <cellStyle name="출력 2 3 2 4 4" xfId="10319"/>
    <cellStyle name="출력 2 3 2 4 5" xfId="12830"/>
    <cellStyle name="출력 2 3 2 4 6" xfId="13930"/>
    <cellStyle name="출력 2 3 2 4 7" xfId="15795"/>
    <cellStyle name="출력 2 3 2 5" xfId="3087"/>
    <cellStyle name="출력 2 3 2 5 2" xfId="6686"/>
    <cellStyle name="출력 2 3 2 5 3" xfId="9190"/>
    <cellStyle name="출력 2 3 2 5 4" xfId="9971"/>
    <cellStyle name="출력 2 3 2 5 5" xfId="12831"/>
    <cellStyle name="출력 2 3 2 5 6" xfId="13931"/>
    <cellStyle name="출력 2 3 2 5 7" xfId="15796"/>
    <cellStyle name="출력 2 3 2 6" xfId="4949"/>
    <cellStyle name="출력 2 3 2 7" xfId="5720"/>
    <cellStyle name="출력 2 3 2 8" xfId="8130"/>
    <cellStyle name="출력 2 3 2 9" xfId="9416"/>
    <cellStyle name="출력 2 3 3" xfId="2355"/>
    <cellStyle name="출력 2 3 3 10" xfId="15797"/>
    <cellStyle name="출력 2 3 3 2" xfId="3849"/>
    <cellStyle name="출력 2 3 3 2 2" xfId="6989"/>
    <cellStyle name="출력 2 3 3 2 3" xfId="9621"/>
    <cellStyle name="출력 2 3 3 2 4" xfId="10282"/>
    <cellStyle name="출력 2 3 3 2 5" xfId="12833"/>
    <cellStyle name="출력 2 3 3 2 6" xfId="13933"/>
    <cellStyle name="출력 2 3 3 2 7" xfId="15798"/>
    <cellStyle name="출력 2 3 3 3" xfId="3281"/>
    <cellStyle name="출력 2 3 3 3 2" xfId="6824"/>
    <cellStyle name="출력 2 3 3 3 3" xfId="9320"/>
    <cellStyle name="출력 2 3 3 3 4" xfId="10139"/>
    <cellStyle name="출력 2 3 3 3 5" xfId="12834"/>
    <cellStyle name="출력 2 3 3 3 6" xfId="13934"/>
    <cellStyle name="출력 2 3 3 3 7" xfId="15799"/>
    <cellStyle name="출력 2 3 3 4" xfId="4761"/>
    <cellStyle name="출력 2 3 3 5" xfId="6165"/>
    <cellStyle name="출력 2 3 3 6" xfId="8592"/>
    <cellStyle name="출력 2 3 3 7" xfId="8238"/>
    <cellStyle name="출력 2 3 3 8" xfId="12832"/>
    <cellStyle name="출력 2 3 3 9" xfId="13932"/>
    <cellStyle name="출력 2 3 4" xfId="3758"/>
    <cellStyle name="출력 2 3 4 2" xfId="6909"/>
    <cellStyle name="출력 2 3 4 3" xfId="9542"/>
    <cellStyle name="출력 2 3 4 4" xfId="10215"/>
    <cellStyle name="출력 2 3 4 5" xfId="12835"/>
    <cellStyle name="출력 2 3 4 6" xfId="13935"/>
    <cellStyle name="출력 2 3 4 7" xfId="15800"/>
    <cellStyle name="출력 2 3 5" xfId="2822"/>
    <cellStyle name="출력 2 3 5 2" xfId="6514"/>
    <cellStyle name="출력 2 3 5 3" xfId="9012"/>
    <cellStyle name="출력 2 3 5 4" xfId="9963"/>
    <cellStyle name="출력 2 3 5 5" xfId="12836"/>
    <cellStyle name="출력 2 3 5 6" xfId="13936"/>
    <cellStyle name="출력 2 3 5 7" xfId="15801"/>
    <cellStyle name="출력 2 3 6" xfId="2567"/>
    <cellStyle name="출력 2 3 6 2" xfId="6292"/>
    <cellStyle name="출력 2 3 6 3" xfId="8764"/>
    <cellStyle name="출력 2 3 6 4" xfId="8209"/>
    <cellStyle name="출력 2 3 6 5" xfId="12837"/>
    <cellStyle name="출력 2 3 6 6" xfId="13937"/>
    <cellStyle name="출력 2 3 6 7" xfId="15802"/>
    <cellStyle name="출력 2 4" xfId="711"/>
    <cellStyle name="출력 2 4 10" xfId="10032"/>
    <cellStyle name="출력 2 4 11" xfId="12838"/>
    <cellStyle name="출력 2 4 12" xfId="13938"/>
    <cellStyle name="출력 2 4 13" xfId="15803"/>
    <cellStyle name="출력 2 4 2" xfId="1873"/>
    <cellStyle name="출력 2 4 2 10" xfId="13939"/>
    <cellStyle name="출력 2 4 2 11" xfId="15804"/>
    <cellStyle name="출력 2 4 2 2" xfId="3284"/>
    <cellStyle name="출력 2 4 2 2 2" xfId="3850"/>
    <cellStyle name="출력 2 4 2 2 2 2" xfId="6990"/>
    <cellStyle name="출력 2 4 2 2 2 3" xfId="9622"/>
    <cellStyle name="출력 2 4 2 2 2 4" xfId="10283"/>
    <cellStyle name="출력 2 4 2 2 2 5" xfId="12841"/>
    <cellStyle name="출력 2 4 2 2 2 6" xfId="13941"/>
    <cellStyle name="출력 2 4 2 2 2 7" xfId="15806"/>
    <cellStyle name="출력 2 4 2 2 3" xfId="6827"/>
    <cellStyle name="출력 2 4 2 2 4" xfId="9323"/>
    <cellStyle name="출력 2 4 2 2 5" xfId="10142"/>
    <cellStyle name="출력 2 4 2 2 6" xfId="12840"/>
    <cellStyle name="출력 2 4 2 2 7" xfId="13940"/>
    <cellStyle name="출력 2 4 2 2 8" xfId="15805"/>
    <cellStyle name="출력 2 4 2 3" xfId="3761"/>
    <cellStyle name="출력 2 4 2 3 2" xfId="6912"/>
    <cellStyle name="출력 2 4 2 3 3" xfId="9545"/>
    <cellStyle name="출력 2 4 2 3 4" xfId="10218"/>
    <cellStyle name="출력 2 4 2 3 5" xfId="12842"/>
    <cellStyle name="출력 2 4 2 3 6" xfId="13942"/>
    <cellStyle name="출력 2 4 2 3 7" xfId="15807"/>
    <cellStyle name="출력 2 4 2 4" xfId="3874"/>
    <cellStyle name="출력 2 4 2 4 2" xfId="7001"/>
    <cellStyle name="출력 2 4 2 4 3" xfId="9639"/>
    <cellStyle name="출력 2 4 2 4 4" xfId="10294"/>
    <cellStyle name="출력 2 4 2 4 5" xfId="12843"/>
    <cellStyle name="출력 2 4 2 4 6" xfId="13943"/>
    <cellStyle name="출력 2 4 2 4 7" xfId="15808"/>
    <cellStyle name="출력 2 4 2 5" xfId="3115"/>
    <cellStyle name="출력 2 4 2 5 2" xfId="6704"/>
    <cellStyle name="출력 2 4 2 5 3" xfId="9209"/>
    <cellStyle name="출력 2 4 2 5 4" xfId="9365"/>
    <cellStyle name="출력 2 4 2 5 5" xfId="12844"/>
    <cellStyle name="출력 2 4 2 5 6" xfId="13944"/>
    <cellStyle name="출력 2 4 2 5 7" xfId="15809"/>
    <cellStyle name="출력 2 4 2 6" xfId="5721"/>
    <cellStyle name="출력 2 4 2 7" xfId="8131"/>
    <cellStyle name="출력 2 4 2 8" xfId="9815"/>
    <cellStyle name="출력 2 4 2 9" xfId="12839"/>
    <cellStyle name="출력 2 4 3" xfId="2356"/>
    <cellStyle name="출력 2 4 3 2" xfId="3852"/>
    <cellStyle name="출력 2 4 3 2 2" xfId="6991"/>
    <cellStyle name="출력 2 4 3 2 3" xfId="9624"/>
    <cellStyle name="출력 2 4 3 2 4" xfId="10284"/>
    <cellStyle name="출력 2 4 3 2 5" xfId="12846"/>
    <cellStyle name="출력 2 4 3 2 6" xfId="13946"/>
    <cellStyle name="출력 2 4 3 2 7" xfId="15811"/>
    <cellStyle name="출력 2 4 3 3" xfId="3283"/>
    <cellStyle name="출력 2 4 3 3 2" xfId="6826"/>
    <cellStyle name="출력 2 4 3 3 3" xfId="9322"/>
    <cellStyle name="출력 2 4 3 3 4" xfId="10141"/>
    <cellStyle name="출력 2 4 3 3 5" xfId="12847"/>
    <cellStyle name="출력 2 4 3 3 6" xfId="13947"/>
    <cellStyle name="출력 2 4 3 3 7" xfId="15812"/>
    <cellStyle name="출력 2 4 3 4" xfId="6166"/>
    <cellStyle name="출력 2 4 3 5" xfId="8593"/>
    <cellStyle name="출력 2 4 3 6" xfId="7777"/>
    <cellStyle name="출력 2 4 3 7" xfId="12845"/>
    <cellStyle name="출력 2 4 3 8" xfId="13945"/>
    <cellStyle name="출력 2 4 3 9" xfId="15810"/>
    <cellStyle name="출력 2 4 4" xfId="3760"/>
    <cellStyle name="출력 2 4 4 2" xfId="6911"/>
    <cellStyle name="출력 2 4 4 3" xfId="9544"/>
    <cellStyle name="출력 2 4 4 4" xfId="10217"/>
    <cellStyle name="출력 2 4 4 5" xfId="12848"/>
    <cellStyle name="출력 2 4 4 6" xfId="13948"/>
    <cellStyle name="출력 2 4 4 7" xfId="15813"/>
    <cellStyle name="출력 2 4 5" xfId="2880"/>
    <cellStyle name="출력 2 4 5 2" xfId="6572"/>
    <cellStyle name="출력 2 4 5 3" xfId="9069"/>
    <cellStyle name="출력 2 4 5 4" xfId="7326"/>
    <cellStyle name="출력 2 4 5 5" xfId="12849"/>
    <cellStyle name="출력 2 4 5 6" xfId="13949"/>
    <cellStyle name="출력 2 4 5 7" xfId="15814"/>
    <cellStyle name="출력 2 4 6" xfId="2612"/>
    <cellStyle name="출력 2 4 6 2" xfId="6337"/>
    <cellStyle name="출력 2 4 6 3" xfId="8809"/>
    <cellStyle name="출력 2 4 6 4" xfId="7743"/>
    <cellStyle name="출력 2 4 6 5" xfId="12850"/>
    <cellStyle name="출력 2 4 6 6" xfId="13950"/>
    <cellStyle name="출력 2 4 6 7" xfId="15815"/>
    <cellStyle name="출력 2 4 7" xfId="4555"/>
    <cellStyle name="출력 2 4 7 2" xfId="5207"/>
    <cellStyle name="출력 2 4 7 3" xfId="7220"/>
    <cellStyle name="출력 2 4 7 4" xfId="10445"/>
    <cellStyle name="출력 2 4 8" xfId="4947"/>
    <cellStyle name="출력 2 4 9" xfId="5287"/>
    <cellStyle name="출력 2 5" xfId="1874"/>
    <cellStyle name="출력 2 5 10" xfId="9484"/>
    <cellStyle name="출력 2 5 11" xfId="12851"/>
    <cellStyle name="출력 2 5 12" xfId="13951"/>
    <cellStyle name="출력 2 5 13" xfId="15816"/>
    <cellStyle name="출력 2 5 2" xfId="2357"/>
    <cellStyle name="출력 2 5 2 10" xfId="13952"/>
    <cellStyle name="출력 2 5 2 11" xfId="15817"/>
    <cellStyle name="출력 2 5 2 2" xfId="3286"/>
    <cellStyle name="출력 2 5 2 2 2" xfId="3855"/>
    <cellStyle name="출력 2 5 2 2 2 2" xfId="6992"/>
    <cellStyle name="출력 2 5 2 2 2 3" xfId="9627"/>
    <cellStyle name="출력 2 5 2 2 2 4" xfId="10285"/>
    <cellStyle name="출력 2 5 2 2 2 5" xfId="12854"/>
    <cellStyle name="출력 2 5 2 2 2 6" xfId="13954"/>
    <cellStyle name="출력 2 5 2 2 2 7" xfId="15819"/>
    <cellStyle name="출력 2 5 2 2 3" xfId="6829"/>
    <cellStyle name="출력 2 5 2 2 4" xfId="9325"/>
    <cellStyle name="출력 2 5 2 2 5" xfId="10144"/>
    <cellStyle name="출력 2 5 2 2 6" xfId="12853"/>
    <cellStyle name="출력 2 5 2 2 7" xfId="13953"/>
    <cellStyle name="출력 2 5 2 2 8" xfId="15818"/>
    <cellStyle name="출력 2 5 2 3" xfId="3763"/>
    <cellStyle name="출력 2 5 2 3 2" xfId="6914"/>
    <cellStyle name="출력 2 5 2 3 3" xfId="9547"/>
    <cellStyle name="출력 2 5 2 3 4" xfId="10220"/>
    <cellStyle name="출력 2 5 2 3 5" xfId="12855"/>
    <cellStyle name="출력 2 5 2 3 6" xfId="13955"/>
    <cellStyle name="출력 2 5 2 3 7" xfId="15820"/>
    <cellStyle name="출력 2 5 2 4" xfId="2732"/>
    <cellStyle name="출력 2 5 2 4 2" xfId="6425"/>
    <cellStyle name="출력 2 5 2 4 3" xfId="8925"/>
    <cellStyle name="출력 2 5 2 4 4" xfId="9162"/>
    <cellStyle name="출력 2 5 2 4 5" xfId="12856"/>
    <cellStyle name="출력 2 5 2 4 6" xfId="13956"/>
    <cellStyle name="출력 2 5 2 4 7" xfId="15821"/>
    <cellStyle name="출력 2 5 2 5" xfId="3077"/>
    <cellStyle name="출력 2 5 2 5 2" xfId="6676"/>
    <cellStyle name="출력 2 5 2 5 3" xfId="9182"/>
    <cellStyle name="출력 2 5 2 5 4" xfId="9805"/>
    <cellStyle name="출력 2 5 2 5 5" xfId="12857"/>
    <cellStyle name="출력 2 5 2 5 6" xfId="13957"/>
    <cellStyle name="출력 2 5 2 5 7" xfId="15822"/>
    <cellStyle name="출력 2 5 2 6" xfId="6167"/>
    <cellStyle name="출력 2 5 2 7" xfId="8594"/>
    <cellStyle name="출력 2 5 2 8" xfId="8237"/>
    <cellStyle name="출력 2 5 2 9" xfId="12852"/>
    <cellStyle name="출력 2 5 3" xfId="3285"/>
    <cellStyle name="출력 2 5 3 2" xfId="3856"/>
    <cellStyle name="출력 2 5 3 2 2" xfId="6993"/>
    <cellStyle name="출력 2 5 3 2 3" xfId="9628"/>
    <cellStyle name="출력 2 5 3 2 4" xfId="10286"/>
    <cellStyle name="출력 2 5 3 2 5" xfId="12859"/>
    <cellStyle name="출력 2 5 3 2 6" xfId="13959"/>
    <cellStyle name="출력 2 5 3 2 7" xfId="15824"/>
    <cellStyle name="출력 2 5 3 3" xfId="6828"/>
    <cellStyle name="출력 2 5 3 4" xfId="9324"/>
    <cellStyle name="출력 2 5 3 5" xfId="10143"/>
    <cellStyle name="출력 2 5 3 6" xfId="12858"/>
    <cellStyle name="출력 2 5 3 7" xfId="13958"/>
    <cellStyle name="출력 2 5 3 8" xfId="15823"/>
    <cellStyle name="출력 2 5 4" xfId="3762"/>
    <cellStyle name="출력 2 5 4 2" xfId="6913"/>
    <cellStyle name="출력 2 5 4 3" xfId="9546"/>
    <cellStyle name="출력 2 5 4 4" xfId="10219"/>
    <cellStyle name="출력 2 5 4 5" xfId="12860"/>
    <cellStyle name="출력 2 5 4 6" xfId="13960"/>
    <cellStyle name="출력 2 5 4 7" xfId="15825"/>
    <cellStyle name="출력 2 5 5" xfId="2812"/>
    <cellStyle name="출력 2 5 5 2" xfId="6504"/>
    <cellStyle name="출력 2 5 5 3" xfId="9003"/>
    <cellStyle name="출력 2 5 5 4" xfId="9896"/>
    <cellStyle name="출력 2 5 5 5" xfId="12861"/>
    <cellStyle name="출력 2 5 5 6" xfId="13961"/>
    <cellStyle name="출력 2 5 5 7" xfId="15826"/>
    <cellStyle name="출력 2 5 6" xfId="2554"/>
    <cellStyle name="출력 2 5 6 2" xfId="6279"/>
    <cellStyle name="출력 2 5 6 3" xfId="8752"/>
    <cellStyle name="출력 2 5 6 4" xfId="7752"/>
    <cellStyle name="출력 2 5 6 5" xfId="12862"/>
    <cellStyle name="출력 2 5 6 6" xfId="13962"/>
    <cellStyle name="출력 2 5 6 7" xfId="15827"/>
    <cellStyle name="출력 2 5 7" xfId="4759"/>
    <cellStyle name="출력 2 5 8" xfId="5722"/>
    <cellStyle name="출력 2 5 9" xfId="8132"/>
    <cellStyle name="출력 2 6" xfId="1875"/>
    <cellStyle name="출력 2 6 10" xfId="13963"/>
    <cellStyle name="출력 2 6 11" xfId="15828"/>
    <cellStyle name="출력 2 6 2" xfId="2358"/>
    <cellStyle name="출력 2 6 2 10" xfId="13964"/>
    <cellStyle name="출력 2 6 2 11" xfId="15829"/>
    <cellStyle name="출력 2 6 2 2" xfId="3288"/>
    <cellStyle name="출력 2 6 2 2 2" xfId="3857"/>
    <cellStyle name="출력 2 6 2 2 2 2" xfId="6994"/>
    <cellStyle name="출력 2 6 2 2 2 3" xfId="9629"/>
    <cellStyle name="출력 2 6 2 2 2 4" xfId="10287"/>
    <cellStyle name="출력 2 6 2 2 2 5" xfId="12866"/>
    <cellStyle name="출력 2 6 2 2 2 6" xfId="13966"/>
    <cellStyle name="출력 2 6 2 2 2 7" xfId="15831"/>
    <cellStyle name="출력 2 6 2 2 3" xfId="6831"/>
    <cellStyle name="출력 2 6 2 2 4" xfId="9327"/>
    <cellStyle name="출력 2 6 2 2 5" xfId="10146"/>
    <cellStyle name="출력 2 6 2 2 6" xfId="12865"/>
    <cellStyle name="출력 2 6 2 2 7" xfId="13965"/>
    <cellStyle name="출력 2 6 2 2 8" xfId="15830"/>
    <cellStyle name="출력 2 6 2 3" xfId="3765"/>
    <cellStyle name="출력 2 6 2 3 2" xfId="6916"/>
    <cellStyle name="출력 2 6 2 3 3" xfId="9549"/>
    <cellStyle name="출력 2 6 2 3 4" xfId="10222"/>
    <cellStyle name="출력 2 6 2 3 5" xfId="12867"/>
    <cellStyle name="출력 2 6 2 3 6" xfId="13967"/>
    <cellStyle name="출력 2 6 2 3 7" xfId="15832"/>
    <cellStyle name="출력 2 6 2 4" xfId="2817"/>
    <cellStyle name="출력 2 6 2 4 2" xfId="6509"/>
    <cellStyle name="출력 2 6 2 4 3" xfId="9008"/>
    <cellStyle name="출력 2 6 2 4 4" xfId="9894"/>
    <cellStyle name="출력 2 6 2 4 5" xfId="12868"/>
    <cellStyle name="출력 2 6 2 4 6" xfId="13968"/>
    <cellStyle name="출력 2 6 2 4 7" xfId="15833"/>
    <cellStyle name="출력 2 6 2 5" xfId="3110"/>
    <cellStyle name="출력 2 6 2 5 2" xfId="6700"/>
    <cellStyle name="출력 2 6 2 5 3" xfId="9204"/>
    <cellStyle name="출력 2 6 2 5 4" xfId="9973"/>
    <cellStyle name="출력 2 6 2 5 5" xfId="12869"/>
    <cellStyle name="출력 2 6 2 5 6" xfId="13969"/>
    <cellStyle name="출력 2 6 2 5 7" xfId="15834"/>
    <cellStyle name="출력 2 6 2 6" xfId="6168"/>
    <cellStyle name="출력 2 6 2 7" xfId="8595"/>
    <cellStyle name="출력 2 6 2 8" xfId="7776"/>
    <cellStyle name="출력 2 6 2 9" xfId="12864"/>
    <cellStyle name="출력 2 6 3" xfId="3287"/>
    <cellStyle name="출력 2 6 3 2" xfId="3858"/>
    <cellStyle name="출력 2 6 3 2 2" xfId="6995"/>
    <cellStyle name="출력 2 6 3 2 3" xfId="9630"/>
    <cellStyle name="출력 2 6 3 2 4" xfId="10288"/>
    <cellStyle name="출력 2 6 3 2 5" xfId="12871"/>
    <cellStyle name="출력 2 6 3 2 6" xfId="13971"/>
    <cellStyle name="출력 2 6 3 2 7" xfId="15836"/>
    <cellStyle name="출력 2 6 3 3" xfId="6830"/>
    <cellStyle name="출력 2 6 3 4" xfId="9326"/>
    <cellStyle name="출력 2 6 3 5" xfId="10145"/>
    <cellStyle name="출력 2 6 3 6" xfId="12870"/>
    <cellStyle name="출력 2 6 3 7" xfId="13970"/>
    <cellStyle name="출력 2 6 3 8" xfId="15835"/>
    <cellStyle name="출력 2 6 4" xfId="3764"/>
    <cellStyle name="출력 2 6 4 2" xfId="6915"/>
    <cellStyle name="출력 2 6 4 3" xfId="9548"/>
    <cellStyle name="출력 2 6 4 4" xfId="10221"/>
    <cellStyle name="출력 2 6 4 5" xfId="12872"/>
    <cellStyle name="출력 2 6 4 6" xfId="13972"/>
    <cellStyle name="출력 2 6 4 7" xfId="15837"/>
    <cellStyle name="출력 2 6 5" xfId="2604"/>
    <cellStyle name="출력 2 6 5 2" xfId="6329"/>
    <cellStyle name="출력 2 6 5 3" xfId="8801"/>
    <cellStyle name="출력 2 6 5 4" xfId="7745"/>
    <cellStyle name="출력 2 6 5 5" xfId="12873"/>
    <cellStyle name="출력 2 6 5 6" xfId="13973"/>
    <cellStyle name="출력 2 6 5 7" xfId="15838"/>
    <cellStyle name="출력 2 6 6" xfId="5723"/>
    <cellStyle name="출력 2 6 7" xfId="8133"/>
    <cellStyle name="출력 2 6 8" xfId="7696"/>
    <cellStyle name="출력 2 6 9" xfId="12863"/>
    <cellStyle name="출력 2 7" xfId="1876"/>
    <cellStyle name="출력 2 7 10" xfId="13974"/>
    <cellStyle name="출력 2 7 11" xfId="15839"/>
    <cellStyle name="출력 2 7 2" xfId="2359"/>
    <cellStyle name="출력 2 7 2 2" xfId="3859"/>
    <cellStyle name="출력 2 7 2 2 2" xfId="6996"/>
    <cellStyle name="출력 2 7 2 2 3" xfId="9631"/>
    <cellStyle name="출력 2 7 2 2 4" xfId="10289"/>
    <cellStyle name="출력 2 7 2 2 5" xfId="12876"/>
    <cellStyle name="출력 2 7 2 2 6" xfId="13976"/>
    <cellStyle name="출력 2 7 2 2 7" xfId="15841"/>
    <cellStyle name="출력 2 7 2 3" xfId="3289"/>
    <cellStyle name="출력 2 7 2 3 2" xfId="6832"/>
    <cellStyle name="출력 2 7 2 3 3" xfId="9328"/>
    <cellStyle name="출력 2 7 2 3 4" xfId="10147"/>
    <cellStyle name="출력 2 7 2 3 5" xfId="12877"/>
    <cellStyle name="출력 2 7 2 3 6" xfId="13977"/>
    <cellStyle name="출력 2 7 2 3 7" xfId="15842"/>
    <cellStyle name="출력 2 7 2 4" xfId="6169"/>
    <cellStyle name="출력 2 7 2 5" xfId="8596"/>
    <cellStyle name="출력 2 7 2 6" xfId="8236"/>
    <cellStyle name="출력 2 7 2 7" xfId="12875"/>
    <cellStyle name="출력 2 7 2 8" xfId="13975"/>
    <cellStyle name="출력 2 7 2 9" xfId="15840"/>
    <cellStyle name="출력 2 7 3" xfId="3766"/>
    <cellStyle name="출력 2 7 3 2" xfId="6917"/>
    <cellStyle name="출력 2 7 3 3" xfId="9550"/>
    <cellStyle name="출력 2 7 3 4" xfId="10223"/>
    <cellStyle name="출력 2 7 3 5" xfId="12878"/>
    <cellStyle name="출력 2 7 3 6" xfId="13978"/>
    <cellStyle name="출력 2 7 3 7" xfId="15843"/>
    <cellStyle name="출력 2 7 4" xfId="2729"/>
    <cellStyle name="출력 2 7 4 2" xfId="6423"/>
    <cellStyle name="출력 2 7 4 3" xfId="8923"/>
    <cellStyle name="출력 2 7 4 4" xfId="7332"/>
    <cellStyle name="출력 2 7 4 5" xfId="12879"/>
    <cellStyle name="출력 2 7 4 6" xfId="13979"/>
    <cellStyle name="출력 2 7 4 7" xfId="15844"/>
    <cellStyle name="출력 2 7 5" xfId="3024"/>
    <cellStyle name="출력 2 7 5 2" xfId="6671"/>
    <cellStyle name="출력 2 7 5 3" xfId="9171"/>
    <cellStyle name="출력 2 7 5 4" xfId="7319"/>
    <cellStyle name="출력 2 7 5 5" xfId="12880"/>
    <cellStyle name="출력 2 7 5 6" xfId="13980"/>
    <cellStyle name="출력 2 7 5 7" xfId="15845"/>
    <cellStyle name="출력 2 7 6" xfId="5724"/>
    <cellStyle name="출력 2 7 7" xfId="8134"/>
    <cellStyle name="출력 2 7 8" xfId="9159"/>
    <cellStyle name="출력 2 7 9" xfId="12874"/>
    <cellStyle name="출력 2 8" xfId="1877"/>
    <cellStyle name="출력 2 8 2" xfId="2360"/>
    <cellStyle name="출력 2 8 2 2" xfId="3775"/>
    <cellStyle name="출력 2 8 2 2 2" xfId="6927"/>
    <cellStyle name="출력 2 8 2 2 3" xfId="9560"/>
    <cellStyle name="출력 2 8 2 2 4" xfId="10233"/>
    <cellStyle name="출력 2 8 2 2 5" xfId="12883"/>
    <cellStyle name="출력 2 8 2 2 6" xfId="13983"/>
    <cellStyle name="출력 2 8 2 2 7" xfId="15848"/>
    <cellStyle name="출력 2 8 2 3" xfId="6170"/>
    <cellStyle name="출력 2 8 2 4" xfId="8597"/>
    <cellStyle name="출력 2 8 2 5" xfId="7775"/>
    <cellStyle name="출력 2 8 2 6" xfId="12882"/>
    <cellStyle name="출력 2 8 2 7" xfId="13982"/>
    <cellStyle name="출력 2 8 2 8" xfId="15847"/>
    <cellStyle name="출력 2 8 3" xfId="3533"/>
    <cellStyle name="출력 2 8 3 2" xfId="6854"/>
    <cellStyle name="출력 2 8 3 3" xfId="9456"/>
    <cellStyle name="출력 2 8 3 4" xfId="10163"/>
    <cellStyle name="출력 2 8 3 5" xfId="12884"/>
    <cellStyle name="출력 2 8 3 6" xfId="13984"/>
    <cellStyle name="출력 2 8 3 7" xfId="15849"/>
    <cellStyle name="출력 2 8 4" xfId="5725"/>
    <cellStyle name="출력 2 8 5" xfId="8135"/>
    <cellStyle name="출력 2 8 6" xfId="7687"/>
    <cellStyle name="출력 2 8 7" xfId="12881"/>
    <cellStyle name="출력 2 8 8" xfId="13981"/>
    <cellStyle name="출력 2 8 9" xfId="15846"/>
    <cellStyle name="출력 2 9" xfId="1878"/>
    <cellStyle name="출력 2 9 2" xfId="2361"/>
    <cellStyle name="출력 2 9 2 2" xfId="3860"/>
    <cellStyle name="출력 2 9 2 2 2" xfId="6997"/>
    <cellStyle name="출력 2 9 2 2 3" xfId="9632"/>
    <cellStyle name="출력 2 9 2 2 4" xfId="10290"/>
    <cellStyle name="출력 2 9 2 2 5" xfId="12887"/>
    <cellStyle name="출력 2 9 2 2 6" xfId="13987"/>
    <cellStyle name="출력 2 9 2 2 7" xfId="15852"/>
    <cellStyle name="출력 2 9 2 3" xfId="6171"/>
    <cellStyle name="출력 2 9 2 4" xfId="8598"/>
    <cellStyle name="출력 2 9 2 5" xfId="8235"/>
    <cellStyle name="출력 2 9 2 6" xfId="12886"/>
    <cellStyle name="출력 2 9 2 7" xfId="13986"/>
    <cellStyle name="출력 2 9 2 8" xfId="15851"/>
    <cellStyle name="출력 2 9 3" xfId="3272"/>
    <cellStyle name="출력 2 9 3 2" xfId="6815"/>
    <cellStyle name="출력 2 9 3 3" xfId="9311"/>
    <cellStyle name="출력 2 9 3 4" xfId="10130"/>
    <cellStyle name="출력 2 9 3 5" xfId="12888"/>
    <cellStyle name="출력 2 9 3 6" xfId="13988"/>
    <cellStyle name="출력 2 9 3 7" xfId="15853"/>
    <cellStyle name="출력 2 9 4" xfId="5726"/>
    <cellStyle name="출력 2 9 5" xfId="8136"/>
    <cellStyle name="출력 2 9 6" xfId="9941"/>
    <cellStyle name="출력 2 9 7" xfId="12885"/>
    <cellStyle name="출력 2 9 8" xfId="13985"/>
    <cellStyle name="출력 2 9 9" xfId="15850"/>
    <cellStyle name="출력 3" xfId="712"/>
    <cellStyle name="출력 3 10" xfId="1879"/>
    <cellStyle name="출력 3 10 2" xfId="2362"/>
    <cellStyle name="출력 3 10 2 2" xfId="6172"/>
    <cellStyle name="출력 3 10 2 3" xfId="8599"/>
    <cellStyle name="출력 3 10 2 4" xfId="7774"/>
    <cellStyle name="출력 3 10 2 5" xfId="12890"/>
    <cellStyle name="출력 3 10 2 6" xfId="13990"/>
    <cellStyle name="출력 3 10 2 7" xfId="15855"/>
    <cellStyle name="출력 3 10 3" xfId="5727"/>
    <cellStyle name="출력 3 10 4" xfId="8137"/>
    <cellStyle name="출력 3 10 5" xfId="10043"/>
    <cellStyle name="출력 3 10 6" xfId="12889"/>
    <cellStyle name="출력 3 10 7" xfId="13989"/>
    <cellStyle name="출력 3 10 8" xfId="15854"/>
    <cellStyle name="출력 3 11" xfId="1880"/>
    <cellStyle name="출력 3 11 2" xfId="2363"/>
    <cellStyle name="출력 3 11 2 2" xfId="6173"/>
    <cellStyle name="출력 3 11 2 3" xfId="8600"/>
    <cellStyle name="출력 3 11 2 4" xfId="8234"/>
    <cellStyle name="출력 3 11 2 5" xfId="12892"/>
    <cellStyle name="출력 3 11 2 6" xfId="13992"/>
    <cellStyle name="출력 3 11 2 7" xfId="15857"/>
    <cellStyle name="출력 3 11 3" xfId="5728"/>
    <cellStyle name="출력 3 11 4" xfId="8138"/>
    <cellStyle name="출력 3 11 5" xfId="9415"/>
    <cellStyle name="출력 3 11 6" xfId="12891"/>
    <cellStyle name="출력 3 11 7" xfId="13991"/>
    <cellStyle name="출력 3 11 8" xfId="15856"/>
    <cellStyle name="출력 3 12" xfId="1881"/>
    <cellStyle name="출력 3 12 2" xfId="2364"/>
    <cellStyle name="출력 3 12 2 2" xfId="6174"/>
    <cellStyle name="출력 3 12 2 3" xfId="8601"/>
    <cellStyle name="출력 3 12 2 4" xfId="7773"/>
    <cellStyle name="출력 3 12 2 5" xfId="12894"/>
    <cellStyle name="출력 3 12 2 6" xfId="13994"/>
    <cellStyle name="출력 3 12 2 7" xfId="15859"/>
    <cellStyle name="출력 3 12 3" xfId="5729"/>
    <cellStyle name="출력 3 12 4" xfId="8139"/>
    <cellStyle name="출력 3 12 5" xfId="7480"/>
    <cellStyle name="출력 3 12 6" xfId="12893"/>
    <cellStyle name="출력 3 12 7" xfId="13993"/>
    <cellStyle name="출력 3 12 8" xfId="15858"/>
    <cellStyle name="출력 3 13" xfId="1882"/>
    <cellStyle name="출력 3 13 2" xfId="2365"/>
    <cellStyle name="출력 3 13 2 2" xfId="6175"/>
    <cellStyle name="출력 3 13 2 3" xfId="8602"/>
    <cellStyle name="출력 3 13 2 4" xfId="8233"/>
    <cellStyle name="출력 3 13 2 5" xfId="12896"/>
    <cellStyle name="출력 3 13 2 6" xfId="13996"/>
    <cellStyle name="출력 3 13 2 7" xfId="15861"/>
    <cellStyle name="출력 3 13 3" xfId="5730"/>
    <cellStyle name="출력 3 13 4" xfId="8140"/>
    <cellStyle name="출력 3 13 5" xfId="7479"/>
    <cellStyle name="출력 3 13 6" xfId="12895"/>
    <cellStyle name="출력 3 13 7" xfId="13995"/>
    <cellStyle name="출력 3 13 8" xfId="15860"/>
    <cellStyle name="출력 3 14" xfId="1883"/>
    <cellStyle name="출력 3 14 2" xfId="2366"/>
    <cellStyle name="출력 3 14 2 2" xfId="6176"/>
    <cellStyle name="출력 3 14 2 3" xfId="8603"/>
    <cellStyle name="출력 3 14 2 4" xfId="7772"/>
    <cellStyle name="출력 3 14 2 5" xfId="12898"/>
    <cellStyle name="출력 3 14 2 6" xfId="13998"/>
    <cellStyle name="출력 3 14 2 7" xfId="15863"/>
    <cellStyle name="출력 3 14 3" xfId="5731"/>
    <cellStyle name="출력 3 14 4" xfId="8141"/>
    <cellStyle name="출력 3 14 5" xfId="9938"/>
    <cellStyle name="출력 3 14 6" xfId="12897"/>
    <cellStyle name="출력 3 14 7" xfId="13997"/>
    <cellStyle name="출력 3 14 8" xfId="15862"/>
    <cellStyle name="출력 3 15" xfId="1884"/>
    <cellStyle name="출력 3 15 2" xfId="2367"/>
    <cellStyle name="출력 3 15 2 2" xfId="6177"/>
    <cellStyle name="출력 3 15 2 3" xfId="8604"/>
    <cellStyle name="출력 3 15 2 4" xfId="8232"/>
    <cellStyle name="출력 3 15 2 5" xfId="12900"/>
    <cellStyle name="출력 3 15 2 6" xfId="14000"/>
    <cellStyle name="출력 3 15 2 7" xfId="15865"/>
    <cellStyle name="출력 3 15 3" xfId="5732"/>
    <cellStyle name="출력 3 15 4" xfId="8142"/>
    <cellStyle name="출력 3 15 5" xfId="8702"/>
    <cellStyle name="출력 3 15 6" xfId="12899"/>
    <cellStyle name="출력 3 15 7" xfId="13999"/>
    <cellStyle name="출력 3 15 8" xfId="15864"/>
    <cellStyle name="출력 3 16" xfId="1885"/>
    <cellStyle name="출력 3 16 2" xfId="2368"/>
    <cellStyle name="출력 3 16 2 2" xfId="6178"/>
    <cellStyle name="출력 3 16 2 3" xfId="8605"/>
    <cellStyle name="출력 3 16 2 4" xfId="7771"/>
    <cellStyle name="출력 3 16 2 5" xfId="12902"/>
    <cellStyle name="출력 3 16 2 6" xfId="14002"/>
    <cellStyle name="출력 3 16 2 7" xfId="15867"/>
    <cellStyle name="출력 3 16 3" xfId="5733"/>
    <cellStyle name="출력 3 16 4" xfId="8143"/>
    <cellStyle name="출력 3 16 5" xfId="10009"/>
    <cellStyle name="출력 3 16 6" xfId="12901"/>
    <cellStyle name="출력 3 16 7" xfId="14001"/>
    <cellStyle name="출력 3 16 8" xfId="15866"/>
    <cellStyle name="출력 3 17" xfId="1886"/>
    <cellStyle name="출력 3 17 2" xfId="2369"/>
    <cellStyle name="출력 3 17 2 2" xfId="6179"/>
    <cellStyle name="출력 3 17 2 3" xfId="8606"/>
    <cellStyle name="출력 3 17 2 4" xfId="8231"/>
    <cellStyle name="출력 3 17 2 5" xfId="12904"/>
    <cellStyle name="출력 3 17 2 6" xfId="14004"/>
    <cellStyle name="출력 3 17 2 7" xfId="15869"/>
    <cellStyle name="출력 3 17 3" xfId="5734"/>
    <cellStyle name="출력 3 17 4" xfId="8144"/>
    <cellStyle name="출력 3 17 5" xfId="7647"/>
    <cellStyle name="출력 3 17 6" xfId="12903"/>
    <cellStyle name="출력 3 17 7" xfId="14003"/>
    <cellStyle name="출력 3 17 8" xfId="15868"/>
    <cellStyle name="출력 3 18" xfId="1887"/>
    <cellStyle name="출력 3 18 2" xfId="2370"/>
    <cellStyle name="출력 3 18 2 2" xfId="6180"/>
    <cellStyle name="출력 3 18 2 3" xfId="8607"/>
    <cellStyle name="출력 3 18 2 4" xfId="7770"/>
    <cellStyle name="출력 3 18 2 5" xfId="12906"/>
    <cellStyle name="출력 3 18 2 6" xfId="14006"/>
    <cellStyle name="출력 3 18 2 7" xfId="15871"/>
    <cellStyle name="출력 3 18 3" xfId="5735"/>
    <cellStyle name="출력 3 18 4" xfId="8145"/>
    <cellStyle name="출력 3 18 5" xfId="9940"/>
    <cellStyle name="출력 3 18 6" xfId="12905"/>
    <cellStyle name="출력 3 18 7" xfId="14005"/>
    <cellStyle name="출력 3 18 8" xfId="15870"/>
    <cellStyle name="출력 3 19" xfId="1888"/>
    <cellStyle name="출력 3 19 2" xfId="2371"/>
    <cellStyle name="출력 3 19 2 2" xfId="6181"/>
    <cellStyle name="출력 3 19 2 3" xfId="8608"/>
    <cellStyle name="출력 3 19 2 4" xfId="8230"/>
    <cellStyle name="출력 3 19 2 5" xfId="12908"/>
    <cellStyle name="출력 3 19 2 6" xfId="14008"/>
    <cellStyle name="출력 3 19 2 7" xfId="15873"/>
    <cellStyle name="출력 3 19 3" xfId="5736"/>
    <cellStyle name="출력 3 19 4" xfId="8146"/>
    <cellStyle name="출력 3 19 5" xfId="10011"/>
    <cellStyle name="출력 3 19 6" xfId="12907"/>
    <cellStyle name="출력 3 19 7" xfId="14007"/>
    <cellStyle name="출력 3 19 8" xfId="15872"/>
    <cellStyle name="출력 3 2" xfId="1305"/>
    <cellStyle name="출력 3 2 10" xfId="14009"/>
    <cellStyle name="출력 3 2 11" xfId="15874"/>
    <cellStyle name="출력 3 2 2" xfId="1889"/>
    <cellStyle name="출력 3 2 2 10" xfId="15875"/>
    <cellStyle name="출력 3 2 2 2" xfId="3776"/>
    <cellStyle name="출력 3 2 2 2 2" xfId="6928"/>
    <cellStyle name="출력 3 2 2 2 3" xfId="9561"/>
    <cellStyle name="출력 3 2 2 2 4" xfId="10234"/>
    <cellStyle name="출력 3 2 2 2 5" xfId="12911"/>
    <cellStyle name="출력 3 2 2 2 6" xfId="14011"/>
    <cellStyle name="출력 3 2 2 2 7" xfId="15876"/>
    <cellStyle name="출력 3 2 2 3" xfId="4558"/>
    <cellStyle name="출력 3 2 2 3 2" xfId="5210"/>
    <cellStyle name="출력 3 2 2 3 3" xfId="7223"/>
    <cellStyle name="출력 3 2 2 3 4" xfId="10448"/>
    <cellStyle name="출력 3 2 2 4" xfId="4969"/>
    <cellStyle name="출력 3 2 2 4 2" xfId="5232"/>
    <cellStyle name="출력 3 2 2 4 3" xfId="7248"/>
    <cellStyle name="출력 3 2 2 4 4" xfId="10466"/>
    <cellStyle name="출력 3 2 2 5" xfId="5737"/>
    <cellStyle name="출력 3 2 2 6" xfId="8147"/>
    <cellStyle name="출력 3 2 2 7" xfId="9413"/>
    <cellStyle name="출력 3 2 2 8" xfId="12910"/>
    <cellStyle name="출력 3 2 2 9" xfId="14010"/>
    <cellStyle name="출력 3 2 3" xfId="2372"/>
    <cellStyle name="출력 3 2 3 2" xfId="4762"/>
    <cellStyle name="출력 3 2 3 2 2" xfId="5221"/>
    <cellStyle name="출력 3 2 3 2 3" xfId="7239"/>
    <cellStyle name="출력 3 2 3 2 4" xfId="10457"/>
    <cellStyle name="출력 3 2 3 3" xfId="6182"/>
    <cellStyle name="출력 3 2 3 4" xfId="8609"/>
    <cellStyle name="출력 3 2 3 5" xfId="7769"/>
    <cellStyle name="출력 3 2 3 6" xfId="12912"/>
    <cellStyle name="출력 3 2 3 7" xfId="14012"/>
    <cellStyle name="출력 3 2 3 8" xfId="15877"/>
    <cellStyle name="출력 3 2 4" xfId="3534"/>
    <cellStyle name="출력 3 2 4 2" xfId="6855"/>
    <cellStyle name="출력 3 2 4 3" xfId="9457"/>
    <cellStyle name="출력 3 2 4 4" xfId="10164"/>
    <cellStyle name="출력 3 2 4 5" xfId="12913"/>
    <cellStyle name="출력 3 2 4 6" xfId="14013"/>
    <cellStyle name="출력 3 2 4 7" xfId="15878"/>
    <cellStyle name="출력 3 2 5" xfId="4112"/>
    <cellStyle name="출력 3 2 5 2" xfId="5185"/>
    <cellStyle name="출력 3 2 5 3" xfId="7191"/>
    <cellStyle name="출력 3 2 5 4" xfId="10429"/>
    <cellStyle name="출력 3 2 6" xfId="4999"/>
    <cellStyle name="출력 3 2 6 2" xfId="7272"/>
    <cellStyle name="출력 3 2 6 3" xfId="10066"/>
    <cellStyle name="출력 3 2 6 4" xfId="10486"/>
    <cellStyle name="출력 3 2 7" xfId="5273"/>
    <cellStyle name="출력 3 2 7 2" xfId="10087"/>
    <cellStyle name="출력 3 2 7 3" xfId="10507"/>
    <cellStyle name="출력 3 2 8" xfId="9834"/>
    <cellStyle name="출력 3 2 9" xfId="12909"/>
    <cellStyle name="출력 3 20" xfId="1890"/>
    <cellStyle name="출력 3 20 2" xfId="2373"/>
    <cellStyle name="출력 3 20 2 2" xfId="6183"/>
    <cellStyle name="출력 3 20 2 3" xfId="8610"/>
    <cellStyle name="출력 3 20 2 4" xfId="10046"/>
    <cellStyle name="출력 3 20 2 5" xfId="12915"/>
    <cellStyle name="출력 3 20 2 6" xfId="14015"/>
    <cellStyle name="출력 3 20 2 7" xfId="15880"/>
    <cellStyle name="출력 3 20 3" xfId="5738"/>
    <cellStyle name="출력 3 20 4" xfId="8148"/>
    <cellStyle name="출력 3 20 5" xfId="7478"/>
    <cellStyle name="출력 3 20 6" xfId="12914"/>
    <cellStyle name="출력 3 20 7" xfId="14014"/>
    <cellStyle name="출력 3 20 8" xfId="15879"/>
    <cellStyle name="출력 3 21" xfId="1891"/>
    <cellStyle name="출력 3 21 2" xfId="2374"/>
    <cellStyle name="출력 3 21 2 2" xfId="6184"/>
    <cellStyle name="출력 3 21 2 3" xfId="8611"/>
    <cellStyle name="출력 3 21 2 4" xfId="8813"/>
    <cellStyle name="출력 3 21 2 5" xfId="12917"/>
    <cellStyle name="출력 3 21 2 6" xfId="14017"/>
    <cellStyle name="출력 3 21 2 7" xfId="15882"/>
    <cellStyle name="출력 3 21 3" xfId="5739"/>
    <cellStyle name="출력 3 21 4" xfId="8149"/>
    <cellStyle name="출력 3 21 5" xfId="9939"/>
    <cellStyle name="출력 3 21 6" xfId="12916"/>
    <cellStyle name="출력 3 21 7" xfId="14016"/>
    <cellStyle name="출력 3 21 8" xfId="15881"/>
    <cellStyle name="출력 3 22" xfId="1892"/>
    <cellStyle name="출력 3 22 2" xfId="2375"/>
    <cellStyle name="출력 3 22 2 2" xfId="6185"/>
    <cellStyle name="출력 3 22 2 3" xfId="8612"/>
    <cellStyle name="출력 3 22 2 4" xfId="9231"/>
    <cellStyle name="출력 3 22 2 5" xfId="12919"/>
    <cellStyle name="출력 3 22 2 6" xfId="14019"/>
    <cellStyle name="출력 3 22 2 7" xfId="15884"/>
    <cellStyle name="출력 3 22 3" xfId="5740"/>
    <cellStyle name="출력 3 22 4" xfId="8150"/>
    <cellStyle name="출력 3 22 5" xfId="10010"/>
    <cellStyle name="출력 3 22 6" xfId="12918"/>
    <cellStyle name="출력 3 22 7" xfId="14018"/>
    <cellStyle name="출력 3 22 8" xfId="15883"/>
    <cellStyle name="출력 3 23" xfId="1893"/>
    <cellStyle name="출력 3 23 2" xfId="2376"/>
    <cellStyle name="출력 3 23 2 2" xfId="6186"/>
    <cellStyle name="출력 3 23 2 3" xfId="8613"/>
    <cellStyle name="출력 3 23 2 4" xfId="9762"/>
    <cellStyle name="출력 3 23 2 5" xfId="12921"/>
    <cellStyle name="출력 3 23 2 6" xfId="14021"/>
    <cellStyle name="출력 3 23 2 7" xfId="15886"/>
    <cellStyle name="출력 3 23 3" xfId="5741"/>
    <cellStyle name="출력 3 23 4" xfId="8151"/>
    <cellStyle name="출력 3 23 5" xfId="9414"/>
    <cellStyle name="출력 3 23 6" xfId="12920"/>
    <cellStyle name="출력 3 23 7" xfId="14020"/>
    <cellStyle name="출력 3 23 8" xfId="15885"/>
    <cellStyle name="출력 3 24" xfId="1894"/>
    <cellStyle name="출력 3 24 2" xfId="2377"/>
    <cellStyle name="출력 3 24 2 2" xfId="6187"/>
    <cellStyle name="출력 3 24 2 3" xfId="8614"/>
    <cellStyle name="출력 3 24 2 4" xfId="9234"/>
    <cellStyle name="출력 3 24 2 5" xfId="12923"/>
    <cellStyle name="출력 3 24 2 6" xfId="14023"/>
    <cellStyle name="출력 3 24 2 7" xfId="15888"/>
    <cellStyle name="출력 3 24 3" xfId="5742"/>
    <cellStyle name="출력 3 24 4" xfId="8152"/>
    <cellStyle name="출력 3 24 5" xfId="7477"/>
    <cellStyle name="출력 3 24 6" xfId="12922"/>
    <cellStyle name="출력 3 24 7" xfId="14022"/>
    <cellStyle name="출력 3 24 8" xfId="15887"/>
    <cellStyle name="출력 3 25" xfId="1895"/>
    <cellStyle name="출력 3 25 2" xfId="2378"/>
    <cellStyle name="출력 3 25 2 2" xfId="6188"/>
    <cellStyle name="출력 3 25 2 3" xfId="8615"/>
    <cellStyle name="출력 3 25 2 4" xfId="9680"/>
    <cellStyle name="출력 3 25 2 5" xfId="12925"/>
    <cellStyle name="출력 3 25 2 6" xfId="14025"/>
    <cellStyle name="출력 3 25 2 7" xfId="15890"/>
    <cellStyle name="출력 3 25 3" xfId="5743"/>
    <cellStyle name="출력 3 25 4" xfId="8153"/>
    <cellStyle name="출력 3 25 5" xfId="7476"/>
    <cellStyle name="출력 3 25 6" xfId="12924"/>
    <cellStyle name="출력 3 25 7" xfId="14024"/>
    <cellStyle name="출력 3 25 8" xfId="15889"/>
    <cellStyle name="출력 3 26" xfId="1399"/>
    <cellStyle name="출력 3 26 2" xfId="5307"/>
    <cellStyle name="출력 3 26 3" xfId="7691"/>
    <cellStyle name="출력 3 26 4" xfId="10030"/>
    <cellStyle name="출력 3 26 5" xfId="12926"/>
    <cellStyle name="출력 3 26 6" xfId="14026"/>
    <cellStyle name="출력 3 26 7" xfId="15891"/>
    <cellStyle name="출력 3 27" xfId="3010"/>
    <cellStyle name="출력 3 27 2" xfId="6666"/>
    <cellStyle name="출력 3 27 3" xfId="9165"/>
    <cellStyle name="출력 3 27 4" xfId="7637"/>
    <cellStyle name="출력 3 27 5" xfId="12927"/>
    <cellStyle name="출력 3 27 6" xfId="14027"/>
    <cellStyle name="출력 3 27 7" xfId="15892"/>
    <cellStyle name="출력 3 3" xfId="1896"/>
    <cellStyle name="출력 3 3 10" xfId="15893"/>
    <cellStyle name="출력 3 3 2" xfId="2379"/>
    <cellStyle name="출력 3 3 2 2" xfId="3861"/>
    <cellStyle name="출력 3 3 2 2 2" xfId="6998"/>
    <cellStyle name="출력 3 3 2 2 3" xfId="9633"/>
    <cellStyle name="출력 3 3 2 2 4" xfId="10291"/>
    <cellStyle name="출력 3 3 2 2 5" xfId="12930"/>
    <cellStyle name="출력 3 3 2 2 6" xfId="14030"/>
    <cellStyle name="출력 3 3 2 2 7" xfId="15895"/>
    <cellStyle name="출력 3 3 2 3" xfId="6189"/>
    <cellStyle name="출력 3 3 2 4" xfId="8616"/>
    <cellStyle name="출력 3 3 2 5" xfId="9563"/>
    <cellStyle name="출력 3 3 2 6" xfId="12929"/>
    <cellStyle name="출력 3 3 2 7" xfId="14029"/>
    <cellStyle name="출력 3 3 2 8" xfId="15894"/>
    <cellStyle name="출력 3 3 3" xfId="3290"/>
    <cellStyle name="출력 3 3 3 2" xfId="6833"/>
    <cellStyle name="출력 3 3 3 3" xfId="9329"/>
    <cellStyle name="출력 3 3 3 4" xfId="10148"/>
    <cellStyle name="출력 3 3 3 5" xfId="12931"/>
    <cellStyle name="출력 3 3 3 6" xfId="14031"/>
    <cellStyle name="출력 3 3 3 7" xfId="15896"/>
    <cellStyle name="출력 3 3 4" xfId="4557"/>
    <cellStyle name="출력 3 3 4 2" xfId="5209"/>
    <cellStyle name="출력 3 3 4 3" xfId="7222"/>
    <cellStyle name="출력 3 3 4 4" xfId="10447"/>
    <cellStyle name="출력 3 3 5" xfId="5744"/>
    <cellStyle name="출력 3 3 6" xfId="8154"/>
    <cellStyle name="출력 3 3 7" xfId="7275"/>
    <cellStyle name="출력 3 3 8" xfId="12928"/>
    <cellStyle name="출력 3 3 9" xfId="14028"/>
    <cellStyle name="출력 3 4" xfId="1897"/>
    <cellStyle name="출력 3 4 2" xfId="2380"/>
    <cellStyle name="출력 3 4 2 2" xfId="6190"/>
    <cellStyle name="출력 3 4 2 3" xfId="8617"/>
    <cellStyle name="출력 3 4 2 4" xfId="8229"/>
    <cellStyle name="출력 3 4 2 5" xfId="12933"/>
    <cellStyle name="출력 3 4 2 6" xfId="14033"/>
    <cellStyle name="출력 3 4 2 7" xfId="15898"/>
    <cellStyle name="출력 3 4 3" xfId="3767"/>
    <cellStyle name="출력 3 4 3 2" xfId="6918"/>
    <cellStyle name="출력 3 4 3 3" xfId="9551"/>
    <cellStyle name="출력 3 4 3 4" xfId="10224"/>
    <cellStyle name="출력 3 4 3 5" xfId="12934"/>
    <cellStyle name="출력 3 4 3 6" xfId="14034"/>
    <cellStyle name="출력 3 4 3 7" xfId="15899"/>
    <cellStyle name="출력 3 4 4" xfId="5745"/>
    <cellStyle name="출력 3 4 5" xfId="8155"/>
    <cellStyle name="출력 3 4 6" xfId="7475"/>
    <cellStyle name="출력 3 4 7" xfId="12932"/>
    <cellStyle name="출력 3 4 8" xfId="14032"/>
    <cellStyle name="출력 3 4 9" xfId="15897"/>
    <cellStyle name="출력 3 5" xfId="1898"/>
    <cellStyle name="출력 3 5 2" xfId="2381"/>
    <cellStyle name="출력 3 5 2 2" xfId="6191"/>
    <cellStyle name="출력 3 5 2 3" xfId="8618"/>
    <cellStyle name="출력 3 5 2 4" xfId="9376"/>
    <cellStyle name="출력 3 5 2 5" xfId="12936"/>
    <cellStyle name="출력 3 5 2 6" xfId="14036"/>
    <cellStyle name="출력 3 5 2 7" xfId="15901"/>
    <cellStyle name="출력 3 5 3" xfId="4007"/>
    <cellStyle name="출력 3 5 3 2" xfId="7133"/>
    <cellStyle name="출력 3 5 3 3" xfId="9744"/>
    <cellStyle name="출력 3 5 3 4" xfId="10390"/>
    <cellStyle name="출력 3 5 3 5" xfId="12937"/>
    <cellStyle name="출력 3 5 3 6" xfId="14037"/>
    <cellStyle name="출력 3 5 3 7" xfId="15902"/>
    <cellStyle name="출력 3 5 4" xfId="5746"/>
    <cellStyle name="출력 3 5 5" xfId="8156"/>
    <cellStyle name="출력 3 5 6" xfId="7686"/>
    <cellStyle name="출력 3 5 7" xfId="12935"/>
    <cellStyle name="출력 3 5 8" xfId="14035"/>
    <cellStyle name="출력 3 5 9" xfId="15900"/>
    <cellStyle name="출력 3 6" xfId="1899"/>
    <cellStyle name="출력 3 6 2" xfId="2382"/>
    <cellStyle name="출력 3 6 2 2" xfId="6192"/>
    <cellStyle name="출력 3 6 2 3" xfId="8619"/>
    <cellStyle name="출력 3 6 2 4" xfId="9729"/>
    <cellStyle name="출력 3 6 2 5" xfId="12939"/>
    <cellStyle name="출력 3 6 2 6" xfId="14039"/>
    <cellStyle name="출력 3 6 2 7" xfId="15904"/>
    <cellStyle name="출력 3 6 3" xfId="5747"/>
    <cellStyle name="출력 3 6 4" xfId="8157"/>
    <cellStyle name="출력 3 6 5" xfId="9352"/>
    <cellStyle name="출력 3 6 6" xfId="12938"/>
    <cellStyle name="출력 3 6 7" xfId="14038"/>
    <cellStyle name="출력 3 6 8" xfId="15903"/>
    <cellStyle name="출력 3 7" xfId="1900"/>
    <cellStyle name="출력 3 7 2" xfId="2383"/>
    <cellStyle name="출력 3 7 2 2" xfId="6193"/>
    <cellStyle name="출력 3 7 2 3" xfId="8620"/>
    <cellStyle name="출력 3 7 2 4" xfId="9463"/>
    <cellStyle name="출력 3 7 2 5" xfId="12941"/>
    <cellStyle name="출력 3 7 2 6" xfId="14041"/>
    <cellStyle name="출력 3 7 2 7" xfId="15906"/>
    <cellStyle name="출력 3 7 3" xfId="5748"/>
    <cellStyle name="출력 3 7 4" xfId="8158"/>
    <cellStyle name="출력 3 7 5" xfId="8194"/>
    <cellStyle name="출력 3 7 6" xfId="12940"/>
    <cellStyle name="출력 3 7 7" xfId="14040"/>
    <cellStyle name="출력 3 7 8" xfId="15905"/>
    <cellStyle name="출력 3 8" xfId="1901"/>
    <cellStyle name="출력 3 8 2" xfId="2384"/>
    <cellStyle name="출력 3 8 2 2" xfId="6194"/>
    <cellStyle name="출력 3 8 2 3" xfId="8621"/>
    <cellStyle name="출력 3 8 2 4" xfId="7768"/>
    <cellStyle name="출력 3 8 2 5" xfId="12943"/>
    <cellStyle name="출력 3 8 2 6" xfId="14043"/>
    <cellStyle name="출력 3 8 2 7" xfId="15908"/>
    <cellStyle name="출력 3 8 3" xfId="5749"/>
    <cellStyle name="출력 3 8 4" xfId="8159"/>
    <cellStyle name="출력 3 8 5" xfId="7474"/>
    <cellStyle name="출력 3 8 6" xfId="12942"/>
    <cellStyle name="출력 3 8 7" xfId="14042"/>
    <cellStyle name="출력 3 8 8" xfId="15907"/>
    <cellStyle name="출력 3 9" xfId="1902"/>
    <cellStyle name="출력 3 9 2" xfId="2385"/>
    <cellStyle name="출력 3 9 2 2" xfId="6195"/>
    <cellStyle name="출력 3 9 2 3" xfId="8622"/>
    <cellStyle name="출력 3 9 2 4" xfId="7350"/>
    <cellStyle name="출력 3 9 2 5" xfId="12945"/>
    <cellStyle name="출력 3 9 2 6" xfId="14045"/>
    <cellStyle name="출력 3 9 2 7" xfId="15910"/>
    <cellStyle name="출력 3 9 3" xfId="5750"/>
    <cellStyle name="출력 3 9 4" xfId="8160"/>
    <cellStyle name="출력 3 9 5" xfId="7473"/>
    <cellStyle name="출력 3 9 6" xfId="12944"/>
    <cellStyle name="출력 3 9 7" xfId="14044"/>
    <cellStyle name="출력 3 9 8" xfId="15909"/>
    <cellStyle name="출력 4" xfId="1414"/>
    <cellStyle name="출력 4 2" xfId="3862"/>
    <cellStyle name="출력 4 2 2" xfId="6999"/>
    <cellStyle name="출력 4 2 3" xfId="9634"/>
    <cellStyle name="출력 4 2 4" xfId="10292"/>
    <cellStyle name="출력 4 2 5" xfId="12946"/>
    <cellStyle name="출력 4 2 6" xfId="14046"/>
    <cellStyle name="출력 4 2 7" xfId="15911"/>
    <cellStyle name="출력 4 3" xfId="3711"/>
    <cellStyle name="출력 4 3 2" xfId="6862"/>
    <cellStyle name="출력 4 3 3" xfId="9495"/>
    <cellStyle name="출력 4 3 4" xfId="10168"/>
    <cellStyle name="출력 4 3 5" xfId="12947"/>
    <cellStyle name="출력 4 3 6" xfId="14047"/>
    <cellStyle name="출력 4 3 7" xfId="15912"/>
    <cellStyle name="출력 4 4" xfId="4175"/>
    <cellStyle name="출력 5" xfId="1465"/>
    <cellStyle name="출력 5 10" xfId="1903"/>
    <cellStyle name="출력 5 10 2" xfId="2386"/>
    <cellStyle name="출력 5 10 2 2" xfId="6196"/>
    <cellStyle name="출력 5 10 2 3" xfId="8623"/>
    <cellStyle name="출력 5 10 2 4" xfId="8228"/>
    <cellStyle name="출력 5 10 2 5" xfId="12950"/>
    <cellStyle name="출력 5 10 2 6" xfId="14050"/>
    <cellStyle name="출력 5 10 2 7" xfId="15915"/>
    <cellStyle name="출력 5 10 3" xfId="5751"/>
    <cellStyle name="출력 5 10 4" xfId="8161"/>
    <cellStyle name="출력 5 10 5" xfId="7472"/>
    <cellStyle name="출력 5 10 6" xfId="12949"/>
    <cellStyle name="출력 5 10 7" xfId="14049"/>
    <cellStyle name="출력 5 10 8" xfId="15914"/>
    <cellStyle name="출력 5 11" xfId="1904"/>
    <cellStyle name="출력 5 11 2" xfId="2387"/>
    <cellStyle name="출력 5 11 2 2" xfId="6197"/>
    <cellStyle name="출력 5 11 2 3" xfId="8624"/>
    <cellStyle name="출력 5 11 2 4" xfId="7767"/>
    <cellStyle name="출력 5 11 2 5" xfId="12952"/>
    <cellStyle name="출력 5 11 2 6" xfId="14052"/>
    <cellStyle name="출력 5 11 2 7" xfId="15917"/>
    <cellStyle name="출력 5 11 3" xfId="5752"/>
    <cellStyle name="출력 5 11 4" xfId="8162"/>
    <cellStyle name="출력 5 11 5" xfId="9412"/>
    <cellStyle name="출력 5 11 6" xfId="12951"/>
    <cellStyle name="출력 5 11 7" xfId="14051"/>
    <cellStyle name="출력 5 11 8" xfId="15916"/>
    <cellStyle name="출력 5 12" xfId="1905"/>
    <cellStyle name="출력 5 12 2" xfId="2388"/>
    <cellStyle name="출력 5 12 2 2" xfId="6198"/>
    <cellStyle name="출력 5 12 2 3" xfId="8625"/>
    <cellStyle name="출력 5 12 2 4" xfId="8227"/>
    <cellStyle name="출력 5 12 2 5" xfId="12954"/>
    <cellStyle name="출력 5 12 2 6" xfId="14054"/>
    <cellStyle name="출력 5 12 2 7" xfId="15919"/>
    <cellStyle name="출력 5 12 3" xfId="5753"/>
    <cellStyle name="출력 5 12 4" xfId="8163"/>
    <cellStyle name="출력 5 12 5" xfId="7471"/>
    <cellStyle name="출력 5 12 6" xfId="12953"/>
    <cellStyle name="출력 5 12 7" xfId="14053"/>
    <cellStyle name="출력 5 12 8" xfId="15918"/>
    <cellStyle name="출력 5 13" xfId="1906"/>
    <cellStyle name="출력 5 13 2" xfId="2389"/>
    <cellStyle name="출력 5 13 2 2" xfId="6199"/>
    <cellStyle name="출력 5 13 2 3" xfId="8626"/>
    <cellStyle name="출력 5 13 2 4" xfId="7766"/>
    <cellStyle name="출력 5 13 2 5" xfId="12956"/>
    <cellStyle name="출력 5 13 2 6" xfId="14056"/>
    <cellStyle name="출력 5 13 2 7" xfId="15921"/>
    <cellStyle name="출력 5 13 3" xfId="5754"/>
    <cellStyle name="출력 5 13 4" xfId="8164"/>
    <cellStyle name="출력 5 13 5" xfId="7470"/>
    <cellStyle name="출력 5 13 6" xfId="12955"/>
    <cellStyle name="출력 5 13 7" xfId="14055"/>
    <cellStyle name="출력 5 13 8" xfId="15920"/>
    <cellStyle name="출력 5 14" xfId="1907"/>
    <cellStyle name="출력 5 14 2" xfId="2390"/>
    <cellStyle name="출력 5 14 2 2" xfId="6200"/>
    <cellStyle name="출력 5 14 2 3" xfId="8627"/>
    <cellStyle name="출력 5 14 2 4" xfId="8226"/>
    <cellStyle name="출력 5 14 2 5" xfId="12958"/>
    <cellStyle name="출력 5 14 2 6" xfId="14058"/>
    <cellStyle name="출력 5 14 2 7" xfId="15923"/>
    <cellStyle name="출력 5 14 3" xfId="5755"/>
    <cellStyle name="출력 5 14 4" xfId="8165"/>
    <cellStyle name="출력 5 14 5" xfId="8663"/>
    <cellStyle name="출력 5 14 6" xfId="12957"/>
    <cellStyle name="출력 5 14 7" xfId="14057"/>
    <cellStyle name="출력 5 14 8" xfId="15922"/>
    <cellStyle name="출력 5 15" xfId="1908"/>
    <cellStyle name="출력 5 15 2" xfId="2391"/>
    <cellStyle name="출력 5 15 2 2" xfId="6201"/>
    <cellStyle name="출력 5 15 2 3" xfId="8628"/>
    <cellStyle name="출력 5 15 2 4" xfId="7765"/>
    <cellStyle name="출력 5 15 2 5" xfId="12960"/>
    <cellStyle name="출력 5 15 2 6" xfId="14060"/>
    <cellStyle name="출력 5 15 2 7" xfId="15925"/>
    <cellStyle name="출력 5 15 3" xfId="5756"/>
    <cellStyle name="출력 5 15 4" xfId="8166"/>
    <cellStyle name="출력 5 15 5" xfId="8662"/>
    <cellStyle name="출력 5 15 6" xfId="12959"/>
    <cellStyle name="출력 5 15 7" xfId="14059"/>
    <cellStyle name="출력 5 15 8" xfId="15924"/>
    <cellStyle name="출력 5 16" xfId="1909"/>
    <cellStyle name="출력 5 16 2" xfId="2392"/>
    <cellStyle name="출력 5 16 2 2" xfId="6202"/>
    <cellStyle name="출력 5 16 2 3" xfId="8629"/>
    <cellStyle name="출력 5 16 2 4" xfId="8225"/>
    <cellStyle name="출력 5 16 2 5" xfId="12962"/>
    <cellStyle name="출력 5 16 2 6" xfId="14062"/>
    <cellStyle name="출력 5 16 2 7" xfId="15927"/>
    <cellStyle name="출력 5 16 3" xfId="5757"/>
    <cellStyle name="출력 5 16 4" xfId="8167"/>
    <cellStyle name="출력 5 16 5" xfId="9814"/>
    <cellStyle name="출력 5 16 6" xfId="12961"/>
    <cellStyle name="출력 5 16 7" xfId="14061"/>
    <cellStyle name="출력 5 16 8" xfId="15926"/>
    <cellStyle name="출력 5 17" xfId="1910"/>
    <cellStyle name="출력 5 17 2" xfId="2393"/>
    <cellStyle name="출력 5 17 2 2" xfId="6203"/>
    <cellStyle name="출력 5 17 2 3" xfId="8630"/>
    <cellStyle name="출력 5 17 2 4" xfId="7764"/>
    <cellStyle name="출력 5 17 2 5" xfId="12964"/>
    <cellStyle name="출력 5 17 2 6" xfId="14064"/>
    <cellStyle name="출력 5 17 2 7" xfId="15929"/>
    <cellStyle name="출력 5 17 3" xfId="5758"/>
    <cellStyle name="출력 5 17 4" xfId="8168"/>
    <cellStyle name="출력 5 17 5" xfId="9787"/>
    <cellStyle name="출력 5 17 6" xfId="12963"/>
    <cellStyle name="출력 5 17 7" xfId="14063"/>
    <cellStyle name="출력 5 17 8" xfId="15928"/>
    <cellStyle name="출력 5 18" xfId="1911"/>
    <cellStyle name="출력 5 18 2" xfId="2394"/>
    <cellStyle name="출력 5 18 2 2" xfId="6204"/>
    <cellStyle name="출력 5 18 2 3" xfId="8631"/>
    <cellStyle name="출력 5 18 2 4" xfId="8224"/>
    <cellStyle name="출력 5 18 2 5" xfId="12966"/>
    <cellStyle name="출력 5 18 2 6" xfId="14066"/>
    <cellStyle name="출력 5 18 2 7" xfId="15931"/>
    <cellStyle name="출력 5 18 3" xfId="5759"/>
    <cellStyle name="출력 5 18 4" xfId="8169"/>
    <cellStyle name="출력 5 18 5" xfId="7469"/>
    <cellStyle name="출력 5 18 6" xfId="12965"/>
    <cellStyle name="출력 5 18 7" xfId="14065"/>
    <cellStyle name="출력 5 18 8" xfId="15930"/>
    <cellStyle name="출력 5 19" xfId="1912"/>
    <cellStyle name="출력 5 19 2" xfId="2395"/>
    <cellStyle name="출력 5 19 2 2" xfId="6205"/>
    <cellStyle name="출력 5 19 2 3" xfId="8632"/>
    <cellStyle name="출력 5 19 2 4" xfId="7763"/>
    <cellStyle name="출력 5 19 2 5" xfId="12968"/>
    <cellStyle name="출력 5 19 2 6" xfId="14068"/>
    <cellStyle name="출력 5 19 2 7" xfId="15933"/>
    <cellStyle name="출력 5 19 3" xfId="5760"/>
    <cellStyle name="출력 5 19 4" xfId="8170"/>
    <cellStyle name="출력 5 19 5" xfId="7468"/>
    <cellStyle name="출력 5 19 6" xfId="12967"/>
    <cellStyle name="출력 5 19 7" xfId="14067"/>
    <cellStyle name="출력 5 19 8" xfId="15932"/>
    <cellStyle name="출력 5 2" xfId="1913"/>
    <cellStyle name="출력 5 2 2" xfId="2396"/>
    <cellStyle name="출력 5 2 2 2" xfId="6206"/>
    <cellStyle name="출력 5 2 2 3" xfId="8633"/>
    <cellStyle name="출력 5 2 2 4" xfId="8223"/>
    <cellStyle name="출력 5 2 2 5" xfId="12970"/>
    <cellStyle name="출력 5 2 2 6" xfId="14070"/>
    <cellStyle name="출력 5 2 2 7" xfId="15935"/>
    <cellStyle name="출력 5 2 3" xfId="5761"/>
    <cellStyle name="출력 5 2 4" xfId="8171"/>
    <cellStyle name="출력 5 2 5" xfId="9875"/>
    <cellStyle name="출력 5 2 6" xfId="12969"/>
    <cellStyle name="출력 5 2 7" xfId="14069"/>
    <cellStyle name="출력 5 2 8" xfId="15934"/>
    <cellStyle name="출력 5 20" xfId="1914"/>
    <cellStyle name="출력 5 20 2" xfId="2397"/>
    <cellStyle name="출력 5 20 2 2" xfId="6207"/>
    <cellStyle name="출력 5 20 2 3" xfId="8634"/>
    <cellStyle name="출력 5 20 2 4" xfId="7762"/>
    <cellStyle name="출력 5 20 2 5" xfId="12972"/>
    <cellStyle name="출력 5 20 2 6" xfId="14072"/>
    <cellStyle name="출력 5 20 2 7" xfId="15937"/>
    <cellStyle name="출력 5 20 3" xfId="5762"/>
    <cellStyle name="출력 5 20 4" xfId="8172"/>
    <cellStyle name="출력 5 20 5" xfId="7467"/>
    <cellStyle name="출력 5 20 6" xfId="12971"/>
    <cellStyle name="출력 5 20 7" xfId="14071"/>
    <cellStyle name="출력 5 20 8" xfId="15936"/>
    <cellStyle name="출력 5 21" xfId="1915"/>
    <cellStyle name="출력 5 21 2" xfId="2398"/>
    <cellStyle name="출력 5 21 2 2" xfId="6208"/>
    <cellStyle name="출력 5 21 2 3" xfId="8635"/>
    <cellStyle name="출력 5 21 2 4" xfId="8222"/>
    <cellStyle name="출력 5 21 2 5" xfId="12974"/>
    <cellStyle name="출력 5 21 2 6" xfId="14074"/>
    <cellStyle name="출력 5 21 2 7" xfId="15939"/>
    <cellStyle name="출력 5 21 3" xfId="5763"/>
    <cellStyle name="출력 5 21 4" xfId="8173"/>
    <cellStyle name="출력 5 21 5" xfId="9930"/>
    <cellStyle name="출력 5 21 6" xfId="12973"/>
    <cellStyle name="출력 5 21 7" xfId="14073"/>
    <cellStyle name="출력 5 21 8" xfId="15938"/>
    <cellStyle name="출력 5 22" xfId="1916"/>
    <cellStyle name="출력 5 22 2" xfId="2399"/>
    <cellStyle name="출력 5 22 2 2" xfId="6209"/>
    <cellStyle name="출력 5 22 2 3" xfId="8636"/>
    <cellStyle name="출력 5 22 2 4" xfId="7761"/>
    <cellStyle name="출력 5 22 2 5" xfId="12976"/>
    <cellStyle name="출력 5 22 2 6" xfId="14076"/>
    <cellStyle name="출력 5 22 2 7" xfId="15941"/>
    <cellStyle name="출력 5 22 3" xfId="5764"/>
    <cellStyle name="출력 5 22 4" xfId="8174"/>
    <cellStyle name="출력 5 22 5" xfId="10002"/>
    <cellStyle name="출력 5 22 6" xfId="12975"/>
    <cellStyle name="출력 5 22 7" xfId="14075"/>
    <cellStyle name="출력 5 22 8" xfId="15940"/>
    <cellStyle name="출력 5 23" xfId="1917"/>
    <cellStyle name="출력 5 23 2" xfId="2400"/>
    <cellStyle name="출력 5 23 2 2" xfId="6210"/>
    <cellStyle name="출력 5 23 2 3" xfId="8637"/>
    <cellStyle name="출력 5 23 2 4" xfId="8221"/>
    <cellStyle name="출력 5 23 2 5" xfId="12978"/>
    <cellStyle name="출력 5 23 2 6" xfId="14078"/>
    <cellStyle name="출력 5 23 2 7" xfId="15943"/>
    <cellStyle name="출력 5 23 3" xfId="5765"/>
    <cellStyle name="출력 5 23 4" xfId="8175"/>
    <cellStyle name="출력 5 23 5" xfId="9874"/>
    <cellStyle name="출력 5 23 6" xfId="12977"/>
    <cellStyle name="출력 5 23 7" xfId="14077"/>
    <cellStyle name="출력 5 23 8" xfId="15942"/>
    <cellStyle name="출력 5 24" xfId="1918"/>
    <cellStyle name="출력 5 24 2" xfId="2401"/>
    <cellStyle name="출력 5 24 2 2" xfId="6211"/>
    <cellStyle name="출력 5 24 2 3" xfId="8638"/>
    <cellStyle name="출력 5 24 2 4" xfId="7760"/>
    <cellStyle name="출력 5 24 2 5" xfId="12980"/>
    <cellStyle name="출력 5 24 2 6" xfId="14080"/>
    <cellStyle name="출력 5 24 2 7" xfId="15945"/>
    <cellStyle name="출력 5 24 3" xfId="5766"/>
    <cellStyle name="출력 5 24 4" xfId="8176"/>
    <cellStyle name="출력 5 24 5" xfId="9936"/>
    <cellStyle name="출력 5 24 6" xfId="12979"/>
    <cellStyle name="출력 5 24 7" xfId="14079"/>
    <cellStyle name="출력 5 24 8" xfId="15944"/>
    <cellStyle name="출력 5 25" xfId="1919"/>
    <cellStyle name="출력 5 25 2" xfId="2402"/>
    <cellStyle name="출력 5 25 2 2" xfId="6212"/>
    <cellStyle name="출력 5 25 2 3" xfId="8639"/>
    <cellStyle name="출력 5 25 2 4" xfId="8220"/>
    <cellStyle name="출력 5 25 2 5" xfId="12982"/>
    <cellStyle name="출력 5 25 2 6" xfId="14082"/>
    <cellStyle name="출력 5 25 2 7" xfId="15947"/>
    <cellStyle name="출력 5 25 3" xfId="5767"/>
    <cellStyle name="출력 5 25 4" xfId="8177"/>
    <cellStyle name="출력 5 25 5" xfId="10007"/>
    <cellStyle name="출력 5 25 6" xfId="12981"/>
    <cellStyle name="출력 5 25 7" xfId="14081"/>
    <cellStyle name="출력 5 25 8" xfId="15946"/>
    <cellStyle name="출력 5 26" xfId="1920"/>
    <cellStyle name="출력 5 26 2" xfId="2403"/>
    <cellStyle name="출력 5 26 2 2" xfId="6213"/>
    <cellStyle name="출력 5 26 2 3" xfId="8640"/>
    <cellStyle name="출력 5 26 2 4" xfId="7759"/>
    <cellStyle name="출력 5 26 2 5" xfId="12984"/>
    <cellStyle name="출력 5 26 2 6" xfId="14084"/>
    <cellStyle name="출력 5 26 2 7" xfId="15949"/>
    <cellStyle name="출력 5 26 3" xfId="5768"/>
    <cellStyle name="출력 5 26 4" xfId="8178"/>
    <cellStyle name="출력 5 26 5" xfId="9937"/>
    <cellStyle name="출력 5 26 6" xfId="12983"/>
    <cellStyle name="출력 5 26 7" xfId="14083"/>
    <cellStyle name="출력 5 26 8" xfId="15948"/>
    <cellStyle name="출력 5 27" xfId="1921"/>
    <cellStyle name="출력 5 27 2" xfId="2404"/>
    <cellStyle name="출력 5 27 2 2" xfId="6214"/>
    <cellStyle name="출력 5 27 2 3" xfId="8641"/>
    <cellStyle name="출력 5 27 2 4" xfId="8219"/>
    <cellStyle name="출력 5 27 2 5" xfId="12986"/>
    <cellStyle name="출력 5 27 2 6" xfId="14086"/>
    <cellStyle name="출력 5 27 2 7" xfId="15951"/>
    <cellStyle name="출력 5 27 3" xfId="5769"/>
    <cellStyle name="출력 5 27 4" xfId="8179"/>
    <cellStyle name="출력 5 27 5" xfId="10008"/>
    <cellStyle name="출력 5 27 6" xfId="12985"/>
    <cellStyle name="출력 5 27 7" xfId="14085"/>
    <cellStyle name="출력 5 27 8" xfId="15950"/>
    <cellStyle name="출력 5 28" xfId="1922"/>
    <cellStyle name="출력 5 28 2" xfId="2405"/>
    <cellStyle name="출력 5 28 2 2" xfId="6215"/>
    <cellStyle name="출력 5 28 2 3" xfId="8642"/>
    <cellStyle name="출력 5 28 2 4" xfId="7758"/>
    <cellStyle name="출력 5 28 2 5" xfId="12988"/>
    <cellStyle name="출력 5 28 2 6" xfId="14088"/>
    <cellStyle name="출력 5 28 2 7" xfId="15953"/>
    <cellStyle name="출력 5 28 3" xfId="5770"/>
    <cellStyle name="출력 5 28 4" xfId="8180"/>
    <cellStyle name="출력 5 28 5" xfId="7466"/>
    <cellStyle name="출력 5 28 6" xfId="12987"/>
    <cellStyle name="출력 5 28 7" xfId="14087"/>
    <cellStyle name="출력 5 28 8" xfId="15952"/>
    <cellStyle name="출력 5 29" xfId="1923"/>
    <cellStyle name="출력 5 29 2" xfId="2406"/>
    <cellStyle name="출력 5 29 2 2" xfId="6216"/>
    <cellStyle name="출력 5 29 2 3" xfId="8643"/>
    <cellStyle name="출력 5 29 2 4" xfId="7349"/>
    <cellStyle name="출력 5 29 2 5" xfId="12990"/>
    <cellStyle name="출력 5 29 2 6" xfId="14090"/>
    <cellStyle name="출력 5 29 2 7" xfId="15955"/>
    <cellStyle name="출력 5 29 3" xfId="5771"/>
    <cellStyle name="출력 5 29 4" xfId="8181"/>
    <cellStyle name="출력 5 29 5" xfId="7465"/>
    <cellStyle name="출력 5 29 6" xfId="12989"/>
    <cellStyle name="출력 5 29 7" xfId="14089"/>
    <cellStyle name="출력 5 29 8" xfId="15954"/>
    <cellStyle name="출력 5 3" xfId="1924"/>
    <cellStyle name="출력 5 3 2" xfId="2407"/>
    <cellStyle name="출력 5 3 2 2" xfId="6217"/>
    <cellStyle name="출력 5 3 2 3" xfId="8644"/>
    <cellStyle name="출력 5 3 2 4" xfId="9374"/>
    <cellStyle name="출력 5 3 2 5" xfId="12992"/>
    <cellStyle name="출력 5 3 2 6" xfId="14092"/>
    <cellStyle name="출력 5 3 2 7" xfId="15957"/>
    <cellStyle name="출력 5 3 3" xfId="5772"/>
    <cellStyle name="출력 5 3 4" xfId="8182"/>
    <cellStyle name="출력 5 3 5" xfId="9935"/>
    <cellStyle name="출력 5 3 6" xfId="12991"/>
    <cellStyle name="출력 5 3 7" xfId="14091"/>
    <cellStyle name="출력 5 3 8" xfId="15956"/>
    <cellStyle name="출력 5 30" xfId="1925"/>
    <cellStyle name="출력 5 30 2" xfId="2408"/>
    <cellStyle name="출력 5 30 2 2" xfId="6218"/>
    <cellStyle name="출력 5 30 2 3" xfId="8645"/>
    <cellStyle name="출력 5 30 2 4" xfId="9858"/>
    <cellStyle name="출력 5 30 2 5" xfId="12994"/>
    <cellStyle name="출력 5 30 2 6" xfId="14094"/>
    <cellStyle name="출력 5 30 2 7" xfId="15959"/>
    <cellStyle name="출력 5 30 3" xfId="5773"/>
    <cellStyle name="출력 5 30 4" xfId="8183"/>
    <cellStyle name="출력 5 30 5" xfId="10006"/>
    <cellStyle name="출력 5 30 6" xfId="12993"/>
    <cellStyle name="출력 5 30 7" xfId="14093"/>
    <cellStyle name="출력 5 30 8" xfId="15958"/>
    <cellStyle name="출력 5 31" xfId="1926"/>
    <cellStyle name="출력 5 31 2" xfId="2409"/>
    <cellStyle name="출력 5 31 2 2" xfId="6219"/>
    <cellStyle name="출력 5 31 2 3" xfId="8646"/>
    <cellStyle name="출력 5 31 2 4" xfId="9861"/>
    <cellStyle name="출력 5 31 2 5" xfId="12996"/>
    <cellStyle name="출력 5 31 2 6" xfId="14096"/>
    <cellStyle name="출력 5 31 2 7" xfId="15961"/>
    <cellStyle name="출력 5 31 3" xfId="5774"/>
    <cellStyle name="출력 5 31 4" xfId="8184"/>
    <cellStyle name="출력 5 31 5" xfId="7464"/>
    <cellStyle name="출력 5 31 6" xfId="12995"/>
    <cellStyle name="출력 5 31 7" xfId="14095"/>
    <cellStyle name="출력 5 31 8" xfId="15960"/>
    <cellStyle name="출력 5 32" xfId="1927"/>
    <cellStyle name="출력 5 32 2" xfId="2410"/>
    <cellStyle name="출력 5 32 2 2" xfId="6220"/>
    <cellStyle name="출력 5 32 2 3" xfId="8647"/>
    <cellStyle name="출력 5 32 2 4" xfId="9848"/>
    <cellStyle name="출력 5 32 2 5" xfId="12998"/>
    <cellStyle name="출력 5 32 2 6" xfId="14098"/>
    <cellStyle name="출력 5 32 2 7" xfId="15963"/>
    <cellStyle name="출력 5 32 3" xfId="5775"/>
    <cellStyle name="출력 5 32 4" xfId="8185"/>
    <cellStyle name="출력 5 32 5" xfId="9931"/>
    <cellStyle name="출력 5 32 6" xfId="12997"/>
    <cellStyle name="출력 5 32 7" xfId="14097"/>
    <cellStyle name="출력 5 32 8" xfId="15962"/>
    <cellStyle name="출력 5 33" xfId="1928"/>
    <cellStyle name="출력 5 33 2" xfId="2411"/>
    <cellStyle name="출력 5 33 2 2" xfId="6221"/>
    <cellStyle name="출력 5 33 2 3" xfId="8648"/>
    <cellStyle name="출력 5 33 2 4" xfId="7347"/>
    <cellStyle name="출력 5 33 2 5" xfId="13000"/>
    <cellStyle name="출력 5 33 2 6" xfId="14100"/>
    <cellStyle name="출력 5 33 2 7" xfId="15965"/>
    <cellStyle name="출력 5 33 3" xfId="5776"/>
    <cellStyle name="출력 5 33 4" xfId="8186"/>
    <cellStyle name="출력 5 33 5" xfId="10003"/>
    <cellStyle name="출력 5 33 6" xfId="12999"/>
    <cellStyle name="출력 5 33 7" xfId="14099"/>
    <cellStyle name="출력 5 33 8" xfId="15964"/>
    <cellStyle name="출력 5 34" xfId="1929"/>
    <cellStyle name="출력 5 34 2" xfId="2412"/>
    <cellStyle name="출력 5 34 2 2" xfId="6222"/>
    <cellStyle name="출력 5 34 2 3" xfId="8649"/>
    <cellStyle name="출력 5 34 2 4" xfId="7346"/>
    <cellStyle name="출력 5 34 2 5" xfId="13002"/>
    <cellStyle name="출력 5 34 2 6" xfId="14102"/>
    <cellStyle name="출력 5 34 2 7" xfId="15967"/>
    <cellStyle name="출력 5 34 3" xfId="5777"/>
    <cellStyle name="출력 5 34 4" xfId="8187"/>
    <cellStyle name="출력 5 34 5" xfId="9934"/>
    <cellStyle name="출력 5 34 6" xfId="13001"/>
    <cellStyle name="출력 5 34 7" xfId="14101"/>
    <cellStyle name="출력 5 34 8" xfId="15966"/>
    <cellStyle name="출력 5 35" xfId="1948"/>
    <cellStyle name="출력 5 35 2" xfId="5788"/>
    <cellStyle name="출력 5 35 3" xfId="8202"/>
    <cellStyle name="출력 5 35 4" xfId="9771"/>
    <cellStyle name="출력 5 35 5" xfId="13003"/>
    <cellStyle name="출력 5 35 6" xfId="14103"/>
    <cellStyle name="출력 5 35 7" xfId="15968"/>
    <cellStyle name="출력 5 36" xfId="5343"/>
    <cellStyle name="출력 5 37" xfId="7740"/>
    <cellStyle name="출력 5 38" xfId="9453"/>
    <cellStyle name="출력 5 39" xfId="12948"/>
    <cellStyle name="출력 5 4" xfId="1930"/>
    <cellStyle name="출력 5 4 2" xfId="2413"/>
    <cellStyle name="출력 5 4 2 2" xfId="6223"/>
    <cellStyle name="출력 5 4 2 3" xfId="8650"/>
    <cellStyle name="출력 5 4 2 4" xfId="9859"/>
    <cellStyle name="출력 5 4 2 5" xfId="13005"/>
    <cellStyle name="출력 5 4 2 6" xfId="14105"/>
    <cellStyle name="출력 5 4 2 7" xfId="15970"/>
    <cellStyle name="출력 5 4 3" xfId="5778"/>
    <cellStyle name="출력 5 4 4" xfId="8188"/>
    <cellStyle name="출력 5 4 5" xfId="10045"/>
    <cellStyle name="출력 5 4 6" xfId="13004"/>
    <cellStyle name="출력 5 4 7" xfId="14104"/>
    <cellStyle name="출력 5 4 8" xfId="15969"/>
    <cellStyle name="출력 5 40" xfId="14048"/>
    <cellStyle name="출력 5 41" xfId="15913"/>
    <cellStyle name="출력 5 5" xfId="1931"/>
    <cellStyle name="출력 5 5 2" xfId="2414"/>
    <cellStyle name="출력 5 5 2 2" xfId="6224"/>
    <cellStyle name="출력 5 5 2 3" xfId="8651"/>
    <cellStyle name="출력 5 5 2 4" xfId="9860"/>
    <cellStyle name="출력 5 5 2 5" xfId="13007"/>
    <cellStyle name="출력 5 5 2 6" xfId="14107"/>
    <cellStyle name="출력 5 5 2 7" xfId="15972"/>
    <cellStyle name="출력 5 5 3" xfId="5779"/>
    <cellStyle name="출력 5 5 4" xfId="8189"/>
    <cellStyle name="출력 5 5 5" xfId="7463"/>
    <cellStyle name="출력 5 5 6" xfId="13006"/>
    <cellStyle name="출력 5 5 7" xfId="14106"/>
    <cellStyle name="출력 5 5 8" xfId="15971"/>
    <cellStyle name="출력 5 6" xfId="1932"/>
    <cellStyle name="출력 5 6 2" xfId="2415"/>
    <cellStyle name="출력 5 6 2 2" xfId="6225"/>
    <cellStyle name="출력 5 6 2 3" xfId="8652"/>
    <cellStyle name="출력 5 6 2 4" xfId="9847"/>
    <cellStyle name="출력 5 6 2 5" xfId="13009"/>
    <cellStyle name="출력 5 6 2 6" xfId="14109"/>
    <cellStyle name="출력 5 6 2 7" xfId="15974"/>
    <cellStyle name="출력 5 6 3" xfId="5780"/>
    <cellStyle name="출력 5 6 4" xfId="8190"/>
    <cellStyle name="출력 5 6 5" xfId="9932"/>
    <cellStyle name="출력 5 6 6" xfId="13008"/>
    <cellStyle name="출력 5 6 7" xfId="14108"/>
    <cellStyle name="출력 5 6 8" xfId="15973"/>
    <cellStyle name="출력 5 7" xfId="1933"/>
    <cellStyle name="출력 5 7 2" xfId="2416"/>
    <cellStyle name="출력 5 7 2 2" xfId="6226"/>
    <cellStyle name="출력 5 7 2 3" xfId="8653"/>
    <cellStyle name="출력 5 7 2 4" xfId="7345"/>
    <cellStyle name="출력 5 7 2 5" xfId="13011"/>
    <cellStyle name="출력 5 7 2 6" xfId="14111"/>
    <cellStyle name="출력 5 7 2 7" xfId="15976"/>
    <cellStyle name="출력 5 7 3" xfId="5781"/>
    <cellStyle name="출력 5 7 4" xfId="8191"/>
    <cellStyle name="출력 5 7 5" xfId="10004"/>
    <cellStyle name="출력 5 7 6" xfId="13010"/>
    <cellStyle name="출력 5 7 7" xfId="14110"/>
    <cellStyle name="출력 5 7 8" xfId="15975"/>
    <cellStyle name="출력 5 8" xfId="1934"/>
    <cellStyle name="출력 5 8 2" xfId="2417"/>
    <cellStyle name="출력 5 8 2 2" xfId="6227"/>
    <cellStyle name="출력 5 8 2 3" xfId="8654"/>
    <cellStyle name="출력 5 8 2 4" xfId="7344"/>
    <cellStyle name="출력 5 8 2 5" xfId="13013"/>
    <cellStyle name="출력 5 8 2 6" xfId="14113"/>
    <cellStyle name="출력 5 8 2 7" xfId="15978"/>
    <cellStyle name="출력 5 8 3" xfId="5782"/>
    <cellStyle name="출력 5 8 4" xfId="8192"/>
    <cellStyle name="출력 5 8 5" xfId="9933"/>
    <cellStyle name="출력 5 8 6" xfId="13012"/>
    <cellStyle name="출력 5 8 7" xfId="14112"/>
    <cellStyle name="출력 5 8 8" xfId="15977"/>
    <cellStyle name="출력 5 9" xfId="1935"/>
    <cellStyle name="출력 5 9 2" xfId="2418"/>
    <cellStyle name="출력 5 9 2 2" xfId="6228"/>
    <cellStyle name="출력 5 9 2 3" xfId="8655"/>
    <cellStyle name="출력 5 9 2 4" xfId="7343"/>
    <cellStyle name="출력 5 9 2 5" xfId="13015"/>
    <cellStyle name="출력 5 9 2 6" xfId="14115"/>
    <cellStyle name="출력 5 9 2 7" xfId="15980"/>
    <cellStyle name="출력 5 9 3" xfId="5783"/>
    <cellStyle name="출력 5 9 4" xfId="8193"/>
    <cellStyle name="출력 5 9 5" xfId="10005"/>
    <cellStyle name="출력 5 9 6" xfId="13014"/>
    <cellStyle name="출력 5 9 7" xfId="14114"/>
    <cellStyle name="출력 5 9 8" xfId="15979"/>
    <cellStyle name="콤마 [0]" xfId="2976"/>
    <cellStyle name="콤마 [2]" xfId="713"/>
    <cellStyle name="콤마_  종  합  " xfId="3535"/>
    <cellStyle name="큰제목" xfId="3536"/>
    <cellStyle name="큰제목 2" xfId="3537"/>
    <cellStyle name="탂Ç" xfId="2451"/>
    <cellStyle name="통화 [0] 2" xfId="714"/>
    <cellStyle name="통화 [0] 2 2" xfId="3349"/>
    <cellStyle name="통화 [0] 2 3" xfId="3538"/>
    <cellStyle name="통화 [0] 2 4" xfId="3337"/>
    <cellStyle name="통화 [0] 3" xfId="3336"/>
    <cellStyle name="통화 2" xfId="3350"/>
    <cellStyle name="통화 3" xfId="3353"/>
    <cellStyle name="통화 4" xfId="3354"/>
    <cellStyle name="통화 5" xfId="3355"/>
    <cellStyle name="톼" xfId="2452"/>
    <cellStyle name="퍼센트" xfId="3539"/>
    <cellStyle name="퍼센트 2" xfId="4560"/>
    <cellStyle name="퍼센트 3" xfId="4559"/>
    <cellStyle name="표준" xfId="0" builtinId="0"/>
    <cellStyle name="표준 10" xfId="715"/>
    <cellStyle name="표준 10 2" xfId="716"/>
    <cellStyle name="표준 10 2 2" xfId="3540"/>
    <cellStyle name="표준 10 2 2 2" xfId="4561"/>
    <cellStyle name="표준 10 2 2 2 2" xfId="7224"/>
    <cellStyle name="표준 10 2 2 2 3" xfId="9881"/>
    <cellStyle name="표준 10 2 3" xfId="3163"/>
    <cellStyle name="표준 10 3" xfId="717"/>
    <cellStyle name="표준 10 3 2" xfId="3338"/>
    <cellStyle name="표준 10 4" xfId="718"/>
    <cellStyle name="표준 10 4 2" xfId="3341"/>
    <cellStyle name="표준 10 5" xfId="719"/>
    <cellStyle name="표준 10 6" xfId="4189"/>
    <cellStyle name="표준 10 6 2" xfId="4513"/>
    <cellStyle name="표준 10 6 2 2" xfId="7206"/>
    <cellStyle name="표준 10 6 2 3" xfId="9855"/>
    <cellStyle name="표준 10 6 2 4" xfId="13438"/>
    <cellStyle name="표준 10 6 2 5" xfId="16108"/>
    <cellStyle name="표준 100" xfId="720"/>
    <cellStyle name="표준 100 2" xfId="3541"/>
    <cellStyle name="표준 100 2 2" xfId="4121"/>
    <cellStyle name="표준 100 2 2 2" xfId="7197"/>
    <cellStyle name="표준 100 2 2 3" xfId="9794"/>
    <cellStyle name="표준 100 3" xfId="1306"/>
    <cellStyle name="표준 100 3 2" xfId="10092"/>
    <cellStyle name="표준 100 3 3" xfId="13406"/>
    <cellStyle name="표준 100 3 4" xfId="16101"/>
    <cellStyle name="표준 100 4" xfId="5274"/>
    <cellStyle name="표준 100 5" xfId="7620"/>
    <cellStyle name="표준 100 6" xfId="13020"/>
    <cellStyle name="표준 100 7" xfId="15981"/>
    <cellStyle name="표준 101" xfId="721"/>
    <cellStyle name="표준 101 2" xfId="3542"/>
    <cellStyle name="표준 101 2 2" xfId="4123"/>
    <cellStyle name="표준 101 2 2 2" xfId="7199"/>
    <cellStyle name="표준 101 2 2 3" xfId="9796"/>
    <cellStyle name="표준 101 3" xfId="1307"/>
    <cellStyle name="표준 101 3 2" xfId="10094"/>
    <cellStyle name="표준 101 3 3" xfId="13407"/>
    <cellStyle name="표준 101 3 4" xfId="16102"/>
    <cellStyle name="표준 101 4" xfId="5275"/>
    <cellStyle name="표준 101 5" xfId="7621"/>
    <cellStyle name="표준 101 6" xfId="13022"/>
    <cellStyle name="표준 101 7" xfId="15982"/>
    <cellStyle name="표준 102" xfId="722"/>
    <cellStyle name="표준 102 2" xfId="3543"/>
    <cellStyle name="표준 102 2 2" xfId="4176"/>
    <cellStyle name="표준 102 3" xfId="4190"/>
    <cellStyle name="표준 102 4" xfId="4191"/>
    <cellStyle name="표준 103" xfId="723"/>
    <cellStyle name="표준 103 2" xfId="3544"/>
    <cellStyle name="표준 104" xfId="724"/>
    <cellStyle name="표준 105" xfId="725"/>
    <cellStyle name="표준 106" xfId="726"/>
    <cellStyle name="표준 107" xfId="727"/>
    <cellStyle name="표준 108" xfId="728"/>
    <cellStyle name="표준 109" xfId="729"/>
    <cellStyle name="표준 109 2" xfId="3545"/>
    <cellStyle name="표준 11" xfId="730"/>
    <cellStyle name="표준 11 2" xfId="731"/>
    <cellStyle name="표준 11 2 2" xfId="3546"/>
    <cellStyle name="표준 11 2 2 2" xfId="4563"/>
    <cellStyle name="표준 11 2 3" xfId="2975"/>
    <cellStyle name="표준 11 3" xfId="732"/>
    <cellStyle name="표준 11 3 2" xfId="3342"/>
    <cellStyle name="표준 11 4" xfId="733"/>
    <cellStyle name="표준 11 5" xfId="734"/>
    <cellStyle name="표준 11 6" xfId="4192"/>
    <cellStyle name="표준 11 6 2" xfId="4562"/>
    <cellStyle name="표준 110" xfId="735"/>
    <cellStyle name="표준 110 2" xfId="3547"/>
    <cellStyle name="표준 111" xfId="736"/>
    <cellStyle name="표준 111 2" xfId="3548"/>
    <cellStyle name="표준 112" xfId="737"/>
    <cellStyle name="표준 113" xfId="738"/>
    <cellStyle name="표준 114" xfId="739"/>
    <cellStyle name="표준 115" xfId="1308"/>
    <cellStyle name="표준 115 2" xfId="2713"/>
    <cellStyle name="표준 115 2 2" xfId="6407"/>
    <cellStyle name="표준 115 2 2 2" xfId="10095"/>
    <cellStyle name="표준 115 2 3" xfId="8908"/>
    <cellStyle name="표준 115 2 4" xfId="13023"/>
    <cellStyle name="표준 115 2 5" xfId="15983"/>
    <cellStyle name="표준 115 3" xfId="4131"/>
    <cellStyle name="표준 116" xfId="740"/>
    <cellStyle name="표준 117" xfId="741"/>
    <cellStyle name="표준 117 2" xfId="4193"/>
    <cellStyle name="표준 117 3" xfId="4194"/>
    <cellStyle name="표준 118" xfId="742"/>
    <cellStyle name="표준 118 2" xfId="4195"/>
    <cellStyle name="표준 118 3" xfId="4196"/>
    <cellStyle name="표준 119" xfId="743"/>
    <cellStyle name="표준 119 2" xfId="4197"/>
    <cellStyle name="표준 119 3" xfId="4198"/>
    <cellStyle name="표준 12" xfId="744"/>
    <cellStyle name="표준 12 2" xfId="745"/>
    <cellStyle name="표준 12 2 2" xfId="3067"/>
    <cellStyle name="표준 12 3" xfId="746"/>
    <cellStyle name="표준 12 4" xfId="1400"/>
    <cellStyle name="표준 12 4 2" xfId="4118"/>
    <cellStyle name="표준 12 4 3" xfId="4199"/>
    <cellStyle name="표준 12 4 4" xfId="4564"/>
    <cellStyle name="표준 12 4 5" xfId="4975"/>
    <cellStyle name="표준 12 5" xfId="4115"/>
    <cellStyle name="표준 120" xfId="747"/>
    <cellStyle name="표준 121" xfId="748"/>
    <cellStyle name="표준 122" xfId="749"/>
    <cellStyle name="표준 123" xfId="750"/>
    <cellStyle name="표준 124" xfId="751"/>
    <cellStyle name="표준 125" xfId="752"/>
    <cellStyle name="표준 126" xfId="753"/>
    <cellStyle name="표준 127" xfId="754"/>
    <cellStyle name="표준 128" xfId="755"/>
    <cellStyle name="표준 129" xfId="756"/>
    <cellStyle name="표준 13" xfId="757"/>
    <cellStyle name="표준 13 2" xfId="758"/>
    <cellStyle name="표준 13 2 2" xfId="3050"/>
    <cellStyle name="표준 13 3" xfId="759"/>
    <cellStyle name="표준 13 3 2" xfId="3549"/>
    <cellStyle name="표준 13 4" xfId="4200"/>
    <cellStyle name="표준 13 4 2" xfId="4565"/>
    <cellStyle name="표준 130" xfId="1364"/>
    <cellStyle name="표준 130 2" xfId="4126"/>
    <cellStyle name="표준 130 2 2" xfId="7202"/>
    <cellStyle name="표준 130 2 3" xfId="9799"/>
    <cellStyle name="표준 130 2 4" xfId="13452"/>
    <cellStyle name="표준 130 3" xfId="4511"/>
    <cellStyle name="표준 131" xfId="1233"/>
    <cellStyle name="표준 131 2" xfId="10088"/>
    <cellStyle name="표준 131 3" xfId="13408"/>
    <cellStyle name="표준 131 4" xfId="16103"/>
    <cellStyle name="표준 132" xfId="5254"/>
    <cellStyle name="표준 133" xfId="7274"/>
    <cellStyle name="표준 134" xfId="10508"/>
    <cellStyle name="표준 135" xfId="14116"/>
    <cellStyle name="표준 14" xfId="760"/>
    <cellStyle name="표준 14 10" xfId="761"/>
    <cellStyle name="표준 14 11" xfId="762"/>
    <cellStyle name="표준 14 12" xfId="763"/>
    <cellStyle name="표준 14 13" xfId="764"/>
    <cellStyle name="표준 14 14" xfId="765"/>
    <cellStyle name="표준 14 15" xfId="766"/>
    <cellStyle name="표준 14 16" xfId="767"/>
    <cellStyle name="표준 14 17" xfId="768"/>
    <cellStyle name="표준 14 18" xfId="769"/>
    <cellStyle name="표준 14 19" xfId="770"/>
    <cellStyle name="표준 14 2" xfId="771"/>
    <cellStyle name="표준 14 2 2" xfId="772"/>
    <cellStyle name="표준 14 2 3" xfId="773"/>
    <cellStyle name="표준 14 2 4" xfId="774"/>
    <cellStyle name="표준 14 2 4 2" xfId="4566"/>
    <cellStyle name="표준 14 2 4 3" xfId="7225"/>
    <cellStyle name="표준 14 2 4 4" xfId="9882"/>
    <cellStyle name="표준 14 2 4 5" xfId="13446"/>
    <cellStyle name="표준 14 2 4 6" xfId="16109"/>
    <cellStyle name="표준 14 20" xfId="775"/>
    <cellStyle name="표준 14 21" xfId="776"/>
    <cellStyle name="표준 14 22" xfId="777"/>
    <cellStyle name="표준 14 23" xfId="778"/>
    <cellStyle name="표준 14 24" xfId="779"/>
    <cellStyle name="표준 14 25" xfId="780"/>
    <cellStyle name="표준 14 26" xfId="781"/>
    <cellStyle name="표준 14 27" xfId="782"/>
    <cellStyle name="표준 14 28" xfId="783"/>
    <cellStyle name="표준 14 29" xfId="784"/>
    <cellStyle name="표준 14 3" xfId="785"/>
    <cellStyle name="표준 14 3 2" xfId="3550"/>
    <cellStyle name="표준 14 30" xfId="786"/>
    <cellStyle name="표준 14 31" xfId="787"/>
    <cellStyle name="표준 14 32" xfId="788"/>
    <cellStyle name="표준 14 33" xfId="789"/>
    <cellStyle name="표준 14 34" xfId="790"/>
    <cellStyle name="표준 14 35" xfId="791"/>
    <cellStyle name="표준 14 36" xfId="792"/>
    <cellStyle name="표준 14 37" xfId="793"/>
    <cellStyle name="표준 14 38" xfId="794"/>
    <cellStyle name="표준 14 39" xfId="795"/>
    <cellStyle name="표준 14 4" xfId="796"/>
    <cellStyle name="표준 14 40" xfId="797"/>
    <cellStyle name="표준 14 41" xfId="798"/>
    <cellStyle name="표준 14 42" xfId="799"/>
    <cellStyle name="표준 14 43" xfId="4201"/>
    <cellStyle name="표준 14 44" xfId="4202"/>
    <cellStyle name="표준 14 5" xfId="800"/>
    <cellStyle name="표준 14 6" xfId="801"/>
    <cellStyle name="표준 14 7" xfId="802"/>
    <cellStyle name="표준 14 8" xfId="803"/>
    <cellStyle name="표준 14 9" xfId="804"/>
    <cellStyle name="표준 15" xfId="805"/>
    <cellStyle name="표준 15 10" xfId="806"/>
    <cellStyle name="표준 15 11" xfId="807"/>
    <cellStyle name="표준 15 12" xfId="808"/>
    <cellStyle name="표준 15 13" xfId="809"/>
    <cellStyle name="표준 15 14" xfId="810"/>
    <cellStyle name="표준 15 15" xfId="811"/>
    <cellStyle name="표준 15 16" xfId="812"/>
    <cellStyle name="표준 15 17" xfId="813"/>
    <cellStyle name="표준 15 18" xfId="814"/>
    <cellStyle name="표준 15 19" xfId="815"/>
    <cellStyle name="표준 15 2" xfId="816"/>
    <cellStyle name="표준 15 2 10" xfId="817"/>
    <cellStyle name="표준 15 2 11" xfId="818"/>
    <cellStyle name="표준 15 2 12" xfId="819"/>
    <cellStyle name="표준 15 2 13" xfId="820"/>
    <cellStyle name="표준 15 2 14" xfId="821"/>
    <cellStyle name="표준 15 2 15" xfId="822"/>
    <cellStyle name="표준 15 2 16" xfId="823"/>
    <cellStyle name="표준 15 2 17" xfId="824"/>
    <cellStyle name="표준 15 2 18" xfId="825"/>
    <cellStyle name="표준 15 2 19" xfId="826"/>
    <cellStyle name="표준 15 2 2" xfId="827"/>
    <cellStyle name="표준 15 2 20" xfId="828"/>
    <cellStyle name="표준 15 2 21" xfId="829"/>
    <cellStyle name="표준 15 2 22" xfId="830"/>
    <cellStyle name="표준 15 2 23" xfId="831"/>
    <cellStyle name="표준 15 2 24" xfId="832"/>
    <cellStyle name="표준 15 2 25" xfId="833"/>
    <cellStyle name="표준 15 2 26" xfId="834"/>
    <cellStyle name="표준 15 2 27" xfId="835"/>
    <cellStyle name="표준 15 2 28" xfId="836"/>
    <cellStyle name="표준 15 2 29" xfId="837"/>
    <cellStyle name="표준 15 2 3" xfId="838"/>
    <cellStyle name="표준 15 2 30" xfId="839"/>
    <cellStyle name="표준 15 2 31" xfId="840"/>
    <cellStyle name="표준 15 2 32" xfId="841"/>
    <cellStyle name="표준 15 2 33" xfId="842"/>
    <cellStyle name="표준 15 2 34" xfId="843"/>
    <cellStyle name="표준 15 2 35" xfId="844"/>
    <cellStyle name="표준 15 2 36" xfId="845"/>
    <cellStyle name="표준 15 2 37" xfId="846"/>
    <cellStyle name="표준 15 2 38" xfId="847"/>
    <cellStyle name="표준 15 2 39" xfId="848"/>
    <cellStyle name="표준 15 2 4" xfId="849"/>
    <cellStyle name="표준 15 2 40" xfId="850"/>
    <cellStyle name="표준 15 2 41" xfId="851"/>
    <cellStyle name="표준 15 2 42" xfId="852"/>
    <cellStyle name="표준 15 2 42 2" xfId="2977"/>
    <cellStyle name="표준 15 2 5" xfId="853"/>
    <cellStyle name="표준 15 2 6" xfId="854"/>
    <cellStyle name="표준 15 2 7" xfId="855"/>
    <cellStyle name="표준 15 2 8" xfId="856"/>
    <cellStyle name="표준 15 2 9" xfId="857"/>
    <cellStyle name="표준 15 20" xfId="858"/>
    <cellStyle name="표준 15 21" xfId="859"/>
    <cellStyle name="표준 15 22" xfId="860"/>
    <cellStyle name="표준 15 23" xfId="861"/>
    <cellStyle name="표준 15 24" xfId="862"/>
    <cellStyle name="표준 15 25" xfId="863"/>
    <cellStyle name="표준 15 26" xfId="864"/>
    <cellStyle name="표준 15 27" xfId="865"/>
    <cellStyle name="표준 15 28" xfId="866"/>
    <cellStyle name="표준 15 29" xfId="867"/>
    <cellStyle name="표준 15 3" xfId="868"/>
    <cellStyle name="표준 15 3 2" xfId="869"/>
    <cellStyle name="표준 15 3 3" xfId="870"/>
    <cellStyle name="표준 15 30" xfId="871"/>
    <cellStyle name="표준 15 31" xfId="872"/>
    <cellStyle name="표준 15 32" xfId="873"/>
    <cellStyle name="표준 15 33" xfId="874"/>
    <cellStyle name="표준 15 34" xfId="875"/>
    <cellStyle name="표준 15 35" xfId="876"/>
    <cellStyle name="표준 15 36" xfId="877"/>
    <cellStyle name="표준 15 37" xfId="878"/>
    <cellStyle name="표준 15 38" xfId="879"/>
    <cellStyle name="표준 15 39" xfId="880"/>
    <cellStyle name="표준 15 4" xfId="881"/>
    <cellStyle name="표준 15 4 2" xfId="882"/>
    <cellStyle name="표준 15 40" xfId="883"/>
    <cellStyle name="표준 15 41" xfId="884"/>
    <cellStyle name="표준 15 42" xfId="4203"/>
    <cellStyle name="표준 15 5" xfId="885"/>
    <cellStyle name="표준 15 6" xfId="886"/>
    <cellStyle name="표준 15 7" xfId="887"/>
    <cellStyle name="표준 15 8" xfId="888"/>
    <cellStyle name="표준 15 9" xfId="889"/>
    <cellStyle name="표준 152" xfId="4567"/>
    <cellStyle name="표준 16" xfId="890"/>
    <cellStyle name="표준 16 10" xfId="891"/>
    <cellStyle name="표준 16 11" xfId="892"/>
    <cellStyle name="표준 16 12" xfId="893"/>
    <cellStyle name="표준 16 13" xfId="894"/>
    <cellStyle name="표준 16 14" xfId="895"/>
    <cellStyle name="표준 16 15" xfId="896"/>
    <cellStyle name="표준 16 16" xfId="897"/>
    <cellStyle name="표준 16 17" xfId="898"/>
    <cellStyle name="표준 16 18" xfId="899"/>
    <cellStyle name="표준 16 19" xfId="900"/>
    <cellStyle name="표준 16 2" xfId="901"/>
    <cellStyle name="표준 16 2 2" xfId="902"/>
    <cellStyle name="표준 16 2 3" xfId="903"/>
    <cellStyle name="표준 16 2 4" xfId="904"/>
    <cellStyle name="표준 16 2 4 2" xfId="2986"/>
    <cellStyle name="표준 16 20" xfId="905"/>
    <cellStyle name="표준 16 21" xfId="906"/>
    <cellStyle name="표준 16 22" xfId="907"/>
    <cellStyle name="표준 16 23" xfId="908"/>
    <cellStyle name="표준 16 24" xfId="909"/>
    <cellStyle name="표준 16 25" xfId="910"/>
    <cellStyle name="표준 16 26" xfId="911"/>
    <cellStyle name="표준 16 27" xfId="912"/>
    <cellStyle name="표준 16 28" xfId="913"/>
    <cellStyle name="표준 16 29" xfId="914"/>
    <cellStyle name="표준 16 3" xfId="915"/>
    <cellStyle name="표준 16 3 2" xfId="916"/>
    <cellStyle name="표준 16 3 2 2" xfId="3551"/>
    <cellStyle name="표준 16 30" xfId="917"/>
    <cellStyle name="표준 16 31" xfId="918"/>
    <cellStyle name="표준 16 32" xfId="919"/>
    <cellStyle name="표준 16 33" xfId="920"/>
    <cellStyle name="표준 16 34" xfId="921"/>
    <cellStyle name="표준 16 35" xfId="922"/>
    <cellStyle name="표준 16 36" xfId="923"/>
    <cellStyle name="표준 16 37" xfId="924"/>
    <cellStyle name="표준 16 38" xfId="925"/>
    <cellStyle name="표준 16 39" xfId="926"/>
    <cellStyle name="표준 16 4" xfId="927"/>
    <cellStyle name="표준 16 40" xfId="928"/>
    <cellStyle name="표준 16 41" xfId="929"/>
    <cellStyle name="표준 16 42" xfId="930"/>
    <cellStyle name="표준 16 42 2" xfId="931"/>
    <cellStyle name="표준 16 43" xfId="4204"/>
    <cellStyle name="표준 16 5" xfId="932"/>
    <cellStyle name="표준 16 6" xfId="933"/>
    <cellStyle name="표준 16 7" xfId="934"/>
    <cellStyle name="표준 16 8" xfId="935"/>
    <cellStyle name="표준 16 9" xfId="936"/>
    <cellStyle name="표준 168" xfId="3552"/>
    <cellStyle name="표준 169" xfId="3553"/>
    <cellStyle name="표준 17" xfId="937"/>
    <cellStyle name="표준 17 2" xfId="938"/>
    <cellStyle name="표준 17 2 2" xfId="939"/>
    <cellStyle name="표준 17 2 3" xfId="940"/>
    <cellStyle name="표준 17 2 4" xfId="3072"/>
    <cellStyle name="표준 17 3" xfId="941"/>
    <cellStyle name="표준 17 3 2" xfId="942"/>
    <cellStyle name="표준 17 3 2 2" xfId="3554"/>
    <cellStyle name="표준 17 4" xfId="943"/>
    <cellStyle name="표준 17 4 2" xfId="944"/>
    <cellStyle name="표준 17 5" xfId="1322"/>
    <cellStyle name="표준 17 6" xfId="1323"/>
    <cellStyle name="표준 17 6 2" xfId="4205"/>
    <cellStyle name="표준 17 6 3" xfId="5276"/>
    <cellStyle name="표준 17 6 4" xfId="7622"/>
    <cellStyle name="표준 17 6 5" xfId="13204"/>
    <cellStyle name="표준 17 6 6" xfId="15984"/>
    <cellStyle name="표준 170" xfId="3555"/>
    <cellStyle name="표준 171" xfId="3556"/>
    <cellStyle name="표준 172" xfId="945"/>
    <cellStyle name="표준 172 2" xfId="3557"/>
    <cellStyle name="표준 173" xfId="3558"/>
    <cellStyle name="표준 175" xfId="3559"/>
    <cellStyle name="표준 176" xfId="3560"/>
    <cellStyle name="표준 177" xfId="3561"/>
    <cellStyle name="표준 178" xfId="3562"/>
    <cellStyle name="표준 179" xfId="3563"/>
    <cellStyle name="표준 18" xfId="946"/>
    <cellStyle name="표준 18 2" xfId="947"/>
    <cellStyle name="표준 18 2 2" xfId="948"/>
    <cellStyle name="표준 18 2 3" xfId="949"/>
    <cellStyle name="표준 18 2 4" xfId="950"/>
    <cellStyle name="표준 18 3" xfId="951"/>
    <cellStyle name="표준 18 3 2" xfId="952"/>
    <cellStyle name="표준 18 3 3" xfId="953"/>
    <cellStyle name="표준 18 3 4" xfId="954"/>
    <cellStyle name="표준 18 4" xfId="955"/>
    <cellStyle name="표준 180" xfId="3564"/>
    <cellStyle name="표준 181" xfId="3565"/>
    <cellStyle name="표준 182" xfId="3566"/>
    <cellStyle name="표준 183" xfId="3567"/>
    <cellStyle name="표준 19" xfId="956"/>
    <cellStyle name="표준 19 2" xfId="957"/>
    <cellStyle name="표준 19 2 2" xfId="958"/>
    <cellStyle name="표준 19 2 3" xfId="959"/>
    <cellStyle name="표준 19 2 4" xfId="3100"/>
    <cellStyle name="표준 19 3" xfId="960"/>
    <cellStyle name="표준 19 3 2" xfId="3568"/>
    <cellStyle name="표준 19 4" xfId="4133"/>
    <cellStyle name="표준 19 4 2" xfId="7204"/>
    <cellStyle name="표준 19 4 3" xfId="9803"/>
    <cellStyle name="표준 19 4 4" xfId="13429"/>
    <cellStyle name="표준 19 4 5" xfId="16106"/>
    <cellStyle name="표준 2" xfId="961"/>
    <cellStyle name="표준 2 10" xfId="962"/>
    <cellStyle name="표준 2 10 2" xfId="963"/>
    <cellStyle name="표준 2 10 2 2" xfId="964"/>
    <cellStyle name="표준 2 10 2 3" xfId="965"/>
    <cellStyle name="표준 2 10 3" xfId="966"/>
    <cellStyle name="표준 2 10 4" xfId="967"/>
    <cellStyle name="표준 2 11" xfId="968"/>
    <cellStyle name="표준 2 11 2" xfId="969"/>
    <cellStyle name="표준 2 12" xfId="970"/>
    <cellStyle name="표준 2 12 2" xfId="4514"/>
    <cellStyle name="표준 2 13" xfId="971"/>
    <cellStyle name="표준 2 14" xfId="972"/>
    <cellStyle name="표준 2 15" xfId="973"/>
    <cellStyle name="표준 2 16" xfId="974"/>
    <cellStyle name="표준 2 17" xfId="975"/>
    <cellStyle name="표준 2 18" xfId="976"/>
    <cellStyle name="표준 2 19" xfId="977"/>
    <cellStyle name="표준 2 2" xfId="978"/>
    <cellStyle name="표준 2 2 2" xfId="1325"/>
    <cellStyle name="표준 2 2 2 2" xfId="1460"/>
    <cellStyle name="표준 2 2 2 2 2" xfId="3571"/>
    <cellStyle name="표준 2 2 2 2 2 2" xfId="3572"/>
    <cellStyle name="표준 2 2 2 2 3" xfId="3570"/>
    <cellStyle name="표준 2 2 2 2 4" xfId="4510"/>
    <cellStyle name="표준 2 2 2 3" xfId="3573"/>
    <cellStyle name="표준 2 2 2 4" xfId="3569"/>
    <cellStyle name="표준 2 2 3" xfId="2615"/>
    <cellStyle name="표준 2 2 3 2" xfId="3575"/>
    <cellStyle name="표준 2 2 3 3" xfId="3574"/>
    <cellStyle name="표준 2 20" xfId="979"/>
    <cellStyle name="표준 2 21" xfId="980"/>
    <cellStyle name="표준 2 22" xfId="981"/>
    <cellStyle name="표준 2 23" xfId="982"/>
    <cellStyle name="표준 2 24" xfId="983"/>
    <cellStyle name="표준 2 25" xfId="984"/>
    <cellStyle name="표준 2 26" xfId="985"/>
    <cellStyle name="표준 2 27" xfId="986"/>
    <cellStyle name="표준 2 28" xfId="987"/>
    <cellStyle name="표준 2 29" xfId="988"/>
    <cellStyle name="표준 2 3" xfId="989"/>
    <cellStyle name="표준 2 3 2" xfId="990"/>
    <cellStyle name="표준 2 3 3" xfId="991"/>
    <cellStyle name="표준 2 3 4" xfId="992"/>
    <cellStyle name="표준 2 3 5" xfId="993"/>
    <cellStyle name="표준 2 3 6" xfId="994"/>
    <cellStyle name="표준 2 3 6 2" xfId="4568"/>
    <cellStyle name="표준 2 3 6 3" xfId="4207"/>
    <cellStyle name="표준 2 30" xfId="995"/>
    <cellStyle name="표준 2 31" xfId="996"/>
    <cellStyle name="표준 2 32" xfId="997"/>
    <cellStyle name="표준 2 33" xfId="998"/>
    <cellStyle name="표준 2 34" xfId="999"/>
    <cellStyle name="표준 2 35" xfId="1000"/>
    <cellStyle name="표준 2 36" xfId="1001"/>
    <cellStyle name="표준 2 37" xfId="1002"/>
    <cellStyle name="표준 2 38" xfId="1003"/>
    <cellStyle name="표준 2 39" xfId="1004"/>
    <cellStyle name="표준 2 4" xfId="1005"/>
    <cellStyle name="표준 2 4 2" xfId="1006"/>
    <cellStyle name="표준 2 4 2 2" xfId="1007"/>
    <cellStyle name="표준 2 4 2 2 2" xfId="3576"/>
    <cellStyle name="표준 2 4 3" xfId="1008"/>
    <cellStyle name="표준 2 4 4" xfId="1009"/>
    <cellStyle name="표준 2 4 5" xfId="1010"/>
    <cellStyle name="표준 2 4 6" xfId="1011"/>
    <cellStyle name="표준 2 4 7" xfId="4569"/>
    <cellStyle name="표준 2 4 7 2" xfId="7226"/>
    <cellStyle name="표준 2 4 7 3" xfId="9883"/>
    <cellStyle name="표준 2 4 7 4" xfId="13448"/>
    <cellStyle name="표준 2 4 7 5" xfId="16110"/>
    <cellStyle name="표준 2 40" xfId="1012"/>
    <cellStyle name="표준 2 41" xfId="1013"/>
    <cellStyle name="표준 2 42" xfId="1014"/>
    <cellStyle name="표준 2 43" xfId="1015"/>
    <cellStyle name="표준 2 44" xfId="1016"/>
    <cellStyle name="표준 2 45" xfId="1017"/>
    <cellStyle name="표준 2 46" xfId="1018"/>
    <cellStyle name="표준 2 47" xfId="1019"/>
    <cellStyle name="표준 2 48" xfId="1020"/>
    <cellStyle name="표준 2 49" xfId="1021"/>
    <cellStyle name="표준 2 5" xfId="1022"/>
    <cellStyle name="표준 2 5 2" xfId="1023"/>
    <cellStyle name="표준 2 5 2 2" xfId="3343"/>
    <cellStyle name="표준 2 5 3" xfId="1327"/>
    <cellStyle name="표준 2 5 3 2" xfId="3577"/>
    <cellStyle name="표준 2 5 4" xfId="2535"/>
    <cellStyle name="표준 2 5 4 2" xfId="4595"/>
    <cellStyle name="표준 2 5 4 3" xfId="4763"/>
    <cellStyle name="표준 2 5 5" xfId="1326"/>
    <cellStyle name="표준 2 50" xfId="1024"/>
    <cellStyle name="표준 2 51" xfId="1328"/>
    <cellStyle name="표준 2 51 2" xfId="4509"/>
    <cellStyle name="표준 2 51 2 2" xfId="4764"/>
    <cellStyle name="표준 2 51 2 3" xfId="4085"/>
    <cellStyle name="표준 2 52" xfId="1329"/>
    <cellStyle name="표준 2 52 2" xfId="4971"/>
    <cellStyle name="표준 2 52 3" xfId="4765"/>
    <cellStyle name="표준 2 53" xfId="2502"/>
    <cellStyle name="표준 2 53 2" xfId="1247"/>
    <cellStyle name="표준 2 53 3" xfId="4040"/>
    <cellStyle name="표준 2 53 4" xfId="4972"/>
    <cellStyle name="표준 2 54" xfId="4084"/>
    <cellStyle name="표준 2 6" xfId="1025"/>
    <cellStyle name="표준 2 6 2" xfId="1026"/>
    <cellStyle name="표준 2 6 2 2" xfId="4974"/>
    <cellStyle name="표준 2 6 3" xfId="1027"/>
    <cellStyle name="표준 2 6 4" xfId="1028"/>
    <cellStyle name="표준 2 7" xfId="1029"/>
    <cellStyle name="표준 2 7 2" xfId="3327"/>
    <cellStyle name="표준 2 7 2 2" xfId="4973"/>
    <cellStyle name="표준 2 8" xfId="1030"/>
    <cellStyle name="표준 2 8 2" xfId="3665"/>
    <cellStyle name="표준 2 9" xfId="1031"/>
    <cellStyle name="표준 2_(붙임2) 시정통계 활용도 의견조사표" xfId="3578"/>
    <cellStyle name="표준 20" xfId="1032"/>
    <cellStyle name="표준 20 2" xfId="1033"/>
    <cellStyle name="표준 20 2 2" xfId="1034"/>
    <cellStyle name="표준 20 2 3" xfId="1035"/>
    <cellStyle name="표준 20 2 4" xfId="3049"/>
    <cellStyle name="표준 20 2 4 2" xfId="4208"/>
    <cellStyle name="표준 20 2 5" xfId="4209"/>
    <cellStyle name="표준 20 3" xfId="1036"/>
    <cellStyle name="표준 20 3 2" xfId="3579"/>
    <cellStyle name="표준 20 3 2 2" xfId="4210"/>
    <cellStyle name="표준 20 3 3" xfId="4211"/>
    <cellStyle name="표준 20 4" xfId="4212"/>
    <cellStyle name="표준 20 5" xfId="4213"/>
    <cellStyle name="표준 21" xfId="1037"/>
    <cellStyle name="표준 21 2" xfId="1038"/>
    <cellStyle name="표준 21 2 2" xfId="1039"/>
    <cellStyle name="표준 21 2 3" xfId="1040"/>
    <cellStyle name="표준 21 2 4" xfId="3042"/>
    <cellStyle name="표준 21 2 4 2" xfId="4214"/>
    <cellStyle name="표준 21 2 5" xfId="4215"/>
    <cellStyle name="표준 21 3" xfId="1041"/>
    <cellStyle name="표준 21 3 2" xfId="3580"/>
    <cellStyle name="표준 21 3 2 2" xfId="4216"/>
    <cellStyle name="표준 21 3 3" xfId="4217"/>
    <cellStyle name="표준 21 4" xfId="4218"/>
    <cellStyle name="표준 21 5" xfId="4219"/>
    <cellStyle name="표준 22" xfId="1042"/>
    <cellStyle name="표준 22 2" xfId="1043"/>
    <cellStyle name="표준 22 2 2" xfId="3131"/>
    <cellStyle name="표준 22 2 2 2" xfId="4220"/>
    <cellStyle name="표준 22 2 3" xfId="4221"/>
    <cellStyle name="표준 22 3" xfId="3581"/>
    <cellStyle name="표준 22 3 2" xfId="4222"/>
    <cellStyle name="표준 22 4" xfId="4223"/>
    <cellStyle name="표준 22 5" xfId="4224"/>
    <cellStyle name="표준 23" xfId="1044"/>
    <cellStyle name="표준 23 2" xfId="1045"/>
    <cellStyle name="표준 23 2 2" xfId="3029"/>
    <cellStyle name="표준 23 3" xfId="1046"/>
    <cellStyle name="표준 23 3 2" xfId="3582"/>
    <cellStyle name="표준 23 4" xfId="4570"/>
    <cellStyle name="표준 23 4 2" xfId="7227"/>
    <cellStyle name="표준 23 4 3" xfId="9884"/>
    <cellStyle name="표준 23 4 4" xfId="13449"/>
    <cellStyle name="표준 23 4 5" xfId="16111"/>
    <cellStyle name="표준 24" xfId="1047"/>
    <cellStyle name="표준 24 2" xfId="1048"/>
    <cellStyle name="표준 24 2 2" xfId="3074"/>
    <cellStyle name="표준 24 3" xfId="3583"/>
    <cellStyle name="표준 24 3 2" xfId="4571"/>
    <cellStyle name="표준 24 3 2 2" xfId="7228"/>
    <cellStyle name="표준 24 3 2 3" xfId="9885"/>
    <cellStyle name="표준 25" xfId="1049"/>
    <cellStyle name="표준 25 2" xfId="1050"/>
    <cellStyle name="표준 25 2 2" xfId="2987"/>
    <cellStyle name="표준 25 3" xfId="3584"/>
    <cellStyle name="표준 25 3 2" xfId="4572"/>
    <cellStyle name="표준 256" xfId="4225"/>
    <cellStyle name="표준 257" xfId="4226"/>
    <cellStyle name="표준 258" xfId="4227"/>
    <cellStyle name="표준 259" xfId="4228"/>
    <cellStyle name="표준 26" xfId="1051"/>
    <cellStyle name="표준 26 2" xfId="1052"/>
    <cellStyle name="표준 26 2 2" xfId="3048"/>
    <cellStyle name="표준 26 3" xfId="3585"/>
    <cellStyle name="표준 260" xfId="4229"/>
    <cellStyle name="표준 261" xfId="4230"/>
    <cellStyle name="표준 262" xfId="4231"/>
    <cellStyle name="표준 263" xfId="4232"/>
    <cellStyle name="표준 264" xfId="4233"/>
    <cellStyle name="표준 265" xfId="4234"/>
    <cellStyle name="표준 266" xfId="4235"/>
    <cellStyle name="표준 267" xfId="4236"/>
    <cellStyle name="표준 268" xfId="4237"/>
    <cellStyle name="표준 269" xfId="4238"/>
    <cellStyle name="표준 27" xfId="1053"/>
    <cellStyle name="표준 27 2" xfId="1054"/>
    <cellStyle name="표준 27 2 2" xfId="3035"/>
    <cellStyle name="표준 27 3" xfId="3586"/>
    <cellStyle name="표준 270" xfId="4239"/>
    <cellStyle name="표준 271" xfId="4240"/>
    <cellStyle name="표준 272" xfId="4241"/>
    <cellStyle name="표준 273" xfId="4242"/>
    <cellStyle name="표준 274" xfId="4243"/>
    <cellStyle name="표준 275" xfId="4244"/>
    <cellStyle name="표준 276" xfId="4245"/>
    <cellStyle name="표준 277" xfId="4246"/>
    <cellStyle name="표준 278" xfId="4247"/>
    <cellStyle name="표준 279" xfId="4248"/>
    <cellStyle name="표준 28" xfId="1055"/>
    <cellStyle name="표준 28 2" xfId="1056"/>
    <cellStyle name="표준 28 2 2" xfId="3171"/>
    <cellStyle name="표준 28 3" xfId="3587"/>
    <cellStyle name="표준 280" xfId="4249"/>
    <cellStyle name="표준 281" xfId="4250"/>
    <cellStyle name="표준 282" xfId="4251"/>
    <cellStyle name="표준 283" xfId="4252"/>
    <cellStyle name="표준 284" xfId="4253"/>
    <cellStyle name="표준 285" xfId="4254"/>
    <cellStyle name="표준 286" xfId="4255"/>
    <cellStyle name="표준 287" xfId="4256"/>
    <cellStyle name="표준 288" xfId="4257"/>
    <cellStyle name="표준 289" xfId="4258"/>
    <cellStyle name="표준 29" xfId="1057"/>
    <cellStyle name="표준 29 2" xfId="1058"/>
    <cellStyle name="표준 29 2 2" xfId="3148"/>
    <cellStyle name="표준 29 3" xfId="3588"/>
    <cellStyle name="표준 290" xfId="4259"/>
    <cellStyle name="표준 291" xfId="4260"/>
    <cellStyle name="표준 292" xfId="4261"/>
    <cellStyle name="표준 293" xfId="4262"/>
    <cellStyle name="표준 294" xfId="4263"/>
    <cellStyle name="표준 295" xfId="4264"/>
    <cellStyle name="표준 296" xfId="4265"/>
    <cellStyle name="표준 297" xfId="4266"/>
    <cellStyle name="표준 298" xfId="4267"/>
    <cellStyle name="표준 299" xfId="4268"/>
    <cellStyle name="표준 3" xfId="1059"/>
    <cellStyle name="표준 3 10" xfId="1060"/>
    <cellStyle name="표준 3 11" xfId="1061"/>
    <cellStyle name="표준 3 12" xfId="2503"/>
    <cellStyle name="표준 3 13" xfId="4269"/>
    <cellStyle name="표준 3 2" xfId="1062"/>
    <cellStyle name="표준 3 2 2" xfId="1063"/>
    <cellStyle name="표준 3 2 2 2" xfId="1064"/>
    <cellStyle name="표준 3 2 2 2 2" xfId="4596"/>
    <cellStyle name="표준 3 2 2 2 3" xfId="3589"/>
    <cellStyle name="표준 3 2 3" xfId="1065"/>
    <cellStyle name="표준 3 2 3 2" xfId="1066"/>
    <cellStyle name="표준 3 2 4" xfId="1067"/>
    <cellStyle name="표준 3 2 5" xfId="1068"/>
    <cellStyle name="표준 3 2 6" xfId="1069"/>
    <cellStyle name="표준 3 2 6 2" xfId="1070"/>
    <cellStyle name="표준 3 2 6 3" xfId="1071"/>
    <cellStyle name="표준 3 2 7" xfId="1072"/>
    <cellStyle name="표준 3 2 8" xfId="1073"/>
    <cellStyle name="표준 3 2 9" xfId="4270"/>
    <cellStyle name="표준 3 2 9 2" xfId="4573"/>
    <cellStyle name="표준 3 3" xfId="1074"/>
    <cellStyle name="표준 3 3 2" xfId="1075"/>
    <cellStyle name="표준 3 3 2 2" xfId="1076"/>
    <cellStyle name="표준 3 3 3" xfId="1077"/>
    <cellStyle name="표준 3 3 4" xfId="1078"/>
    <cellStyle name="표준 3 3 5" xfId="1079"/>
    <cellStyle name="표준 3 3 6" xfId="1080"/>
    <cellStyle name="표준 3 4" xfId="1081"/>
    <cellStyle name="표준 3 4 2" xfId="4574"/>
    <cellStyle name="표준 3 4 2 2" xfId="7229"/>
    <cellStyle name="표준 3 4 2 3" xfId="9886"/>
    <cellStyle name="표준 3 4 2 4" xfId="13450"/>
    <cellStyle name="표준 3 4 2 5" xfId="16112"/>
    <cellStyle name="표준 3 5" xfId="1082"/>
    <cellStyle name="표준 3 5 2" xfId="3001"/>
    <cellStyle name="표준 3 5 2 2" xfId="4575"/>
    <cellStyle name="표준 3 6" xfId="1083"/>
    <cellStyle name="표준 3 6 2" xfId="3326"/>
    <cellStyle name="표준 3 7" xfId="1084"/>
    <cellStyle name="표준 3 7 2" xfId="4950"/>
    <cellStyle name="표준 3 7 3" xfId="4766"/>
    <cellStyle name="표준 3 8" xfId="1085"/>
    <cellStyle name="표준 3 9" xfId="1086"/>
    <cellStyle name="표준 3 9 2" xfId="1087"/>
    <cellStyle name="표준 3_Sheet3" xfId="1088"/>
    <cellStyle name="표준 30" xfId="1089"/>
    <cellStyle name="표준 30 2" xfId="1090"/>
    <cellStyle name="표준 30 2 2" xfId="3061"/>
    <cellStyle name="표준 30 3" xfId="3590"/>
    <cellStyle name="표준 300" xfId="4271"/>
    <cellStyle name="표준 301" xfId="4272"/>
    <cellStyle name="표준 302" xfId="4273"/>
    <cellStyle name="표준 303" xfId="4274"/>
    <cellStyle name="표준 304" xfId="4275"/>
    <cellStyle name="표준 305" xfId="4276"/>
    <cellStyle name="표준 306" xfId="4277"/>
    <cellStyle name="표준 307" xfId="4278"/>
    <cellStyle name="표준 308" xfId="4279"/>
    <cellStyle name="표준 309" xfId="4280"/>
    <cellStyle name="표준 31" xfId="1091"/>
    <cellStyle name="표준 31 2" xfId="1092"/>
    <cellStyle name="표준 31 2 2" xfId="3141"/>
    <cellStyle name="표준 31 3" xfId="3591"/>
    <cellStyle name="표준 310" xfId="4281"/>
    <cellStyle name="표준 311" xfId="4282"/>
    <cellStyle name="표준 312" xfId="4283"/>
    <cellStyle name="표준 313" xfId="4284"/>
    <cellStyle name="표준 314" xfId="4285"/>
    <cellStyle name="표준 315" xfId="4286"/>
    <cellStyle name="표준 316" xfId="4287"/>
    <cellStyle name="표준 317" xfId="4288"/>
    <cellStyle name="표준 318" xfId="4289"/>
    <cellStyle name="표준 319" xfId="4290"/>
    <cellStyle name="표준 32" xfId="1093"/>
    <cellStyle name="표준 32 2" xfId="1094"/>
    <cellStyle name="표준 32 2 2" xfId="3134"/>
    <cellStyle name="표준 32 3" xfId="3592"/>
    <cellStyle name="표준 32 3 2" xfId="4576"/>
    <cellStyle name="표준 320" xfId="4291"/>
    <cellStyle name="표준 321" xfId="4292"/>
    <cellStyle name="표준 322" xfId="4293"/>
    <cellStyle name="표준 323" xfId="4294"/>
    <cellStyle name="표준 324" xfId="4295"/>
    <cellStyle name="표준 325" xfId="4296"/>
    <cellStyle name="표준 326" xfId="4297"/>
    <cellStyle name="표준 327" xfId="4298"/>
    <cellStyle name="표준 328" xfId="4299"/>
    <cellStyle name="표준 329" xfId="4300"/>
    <cellStyle name="표준 33" xfId="1095"/>
    <cellStyle name="표준 33 2" xfId="1096"/>
    <cellStyle name="표준 33 2 2" xfId="2997"/>
    <cellStyle name="표준 33 3" xfId="3593"/>
    <cellStyle name="표준 330" xfId="4301"/>
    <cellStyle name="표준 331" xfId="4302"/>
    <cellStyle name="표준 332" xfId="4303"/>
    <cellStyle name="표준 333" xfId="4304"/>
    <cellStyle name="표준 334" xfId="4305"/>
    <cellStyle name="표준 335" xfId="4306"/>
    <cellStyle name="표준 336" xfId="4307"/>
    <cellStyle name="표준 337" xfId="4308"/>
    <cellStyle name="표준 338" xfId="4309"/>
    <cellStyle name="표준 339" xfId="4310"/>
    <cellStyle name="표준 34" xfId="1097"/>
    <cellStyle name="표준 34 2" xfId="1098"/>
    <cellStyle name="표준 34 2 2" xfId="3017"/>
    <cellStyle name="표준 34 3" xfId="3594"/>
    <cellStyle name="표준 34 3 2" xfId="4577"/>
    <cellStyle name="표준 340" xfId="4311"/>
    <cellStyle name="표준 341" xfId="4312"/>
    <cellStyle name="표준 342" xfId="4313"/>
    <cellStyle name="표준 343" xfId="4314"/>
    <cellStyle name="표준 344" xfId="4315"/>
    <cellStyle name="표준 345" xfId="4316"/>
    <cellStyle name="표준 346" xfId="4317"/>
    <cellStyle name="표준 347" xfId="4318"/>
    <cellStyle name="표준 348" xfId="4319"/>
    <cellStyle name="표준 349" xfId="4320"/>
    <cellStyle name="표준 35" xfId="1099"/>
    <cellStyle name="표준 35 2" xfId="1100"/>
    <cellStyle name="표준 35 2 2" xfId="3167"/>
    <cellStyle name="표준 35 3" xfId="3595"/>
    <cellStyle name="표준 350" xfId="4321"/>
    <cellStyle name="표준 351" xfId="4322"/>
    <cellStyle name="표준 352" xfId="4323"/>
    <cellStyle name="표준 353" xfId="4324"/>
    <cellStyle name="표준 354" xfId="4325"/>
    <cellStyle name="표준 355" xfId="4326"/>
    <cellStyle name="표준 36" xfId="1101"/>
    <cellStyle name="표준 36 2" xfId="1102"/>
    <cellStyle name="표준 36 2 2" xfId="3129"/>
    <cellStyle name="표준 36 3" xfId="3596"/>
    <cellStyle name="표준 37" xfId="1103"/>
    <cellStyle name="표준 37 2" xfId="1104"/>
    <cellStyle name="표준 37 2 2" xfId="2998"/>
    <cellStyle name="표준 37 3" xfId="3597"/>
    <cellStyle name="표준 38" xfId="1105"/>
    <cellStyle name="표준 38 2" xfId="1106"/>
    <cellStyle name="표준 38 2 2" xfId="3004"/>
    <cellStyle name="표준 38 2 2 2" xfId="4327"/>
    <cellStyle name="표준 38 2 3" xfId="4328"/>
    <cellStyle name="표준 38 3" xfId="3598"/>
    <cellStyle name="표준 38 3 2" xfId="4329"/>
    <cellStyle name="표준 38 4" xfId="4330"/>
    <cellStyle name="표준 39" xfId="1107"/>
    <cellStyle name="표준 39 2" xfId="1108"/>
    <cellStyle name="표준 39 2 2" xfId="3028"/>
    <cellStyle name="표준 39 2 2 2" xfId="4331"/>
    <cellStyle name="표준 39 2 3" xfId="4332"/>
    <cellStyle name="표준 39 3" xfId="4333"/>
    <cellStyle name="표준 39 4" xfId="4334"/>
    <cellStyle name="표준 4" xfId="30"/>
    <cellStyle name="표준 4 10" xfId="3344"/>
    <cellStyle name="표준 4 11" xfId="3348"/>
    <cellStyle name="표준 4 12" xfId="3599"/>
    <cellStyle name="표준 4 13" xfId="2735"/>
    <cellStyle name="표준 4 13 2" xfId="6428"/>
    <cellStyle name="표준 4 13 3" xfId="8928"/>
    <cellStyle name="표준 4 13 4" xfId="13291"/>
    <cellStyle name="표준 4 13 5" xfId="15985"/>
    <cellStyle name="표준 4 2" xfId="1109"/>
    <cellStyle name="표준 4 2 2" xfId="1939"/>
    <cellStyle name="표준 4 2 3" xfId="1403"/>
    <cellStyle name="표준 4 2 3 10" xfId="15986"/>
    <cellStyle name="표준 4 2 3 2" xfId="2544"/>
    <cellStyle name="표준 4 2 3 2 2" xfId="2638"/>
    <cellStyle name="표준 4 2 3 2 2 2" xfId="2911"/>
    <cellStyle name="표준 4 2 3 2 2 2 2" xfId="6603"/>
    <cellStyle name="표준 4 2 3 2 2 2 3" xfId="9100"/>
    <cellStyle name="표준 4 2 3 2 2 2 4" xfId="13295"/>
    <cellStyle name="표준 4 2 3 2 2 2 5" xfId="15989"/>
    <cellStyle name="표준 4 2 3 2 2 3" xfId="6361"/>
    <cellStyle name="표준 4 2 3 2 2 4" xfId="8834"/>
    <cellStyle name="표준 4 2 3 2 2 5" xfId="13294"/>
    <cellStyle name="표준 4 2 3 2 2 6" xfId="15988"/>
    <cellStyle name="표준 4 2 3 2 3" xfId="2801"/>
    <cellStyle name="표준 4 2 3 2 3 2" xfId="6493"/>
    <cellStyle name="표준 4 2 3 2 3 3" xfId="8992"/>
    <cellStyle name="표준 4 2 3 2 3 4" xfId="13296"/>
    <cellStyle name="표준 4 2 3 2 3 5" xfId="15990"/>
    <cellStyle name="표준 4 2 3 2 4" xfId="6269"/>
    <cellStyle name="표준 4 2 3 2 5" xfId="8742"/>
    <cellStyle name="표준 4 2 3 2 6" xfId="13293"/>
    <cellStyle name="표준 4 2 3 2 7" xfId="15987"/>
    <cellStyle name="표준 4 2 3 3" xfId="2609"/>
    <cellStyle name="표준 4 2 3 3 2" xfId="2876"/>
    <cellStyle name="표준 4 2 3 3 2 2" xfId="6568"/>
    <cellStyle name="표준 4 2 3 3 2 3" xfId="9065"/>
    <cellStyle name="표준 4 2 3 3 2 4" xfId="13298"/>
    <cellStyle name="표준 4 2 3 3 2 5" xfId="15992"/>
    <cellStyle name="표준 4 2 3 3 3" xfId="6334"/>
    <cellStyle name="표준 4 2 3 3 4" xfId="8806"/>
    <cellStyle name="표준 4 2 3 3 5" xfId="13297"/>
    <cellStyle name="표준 4 2 3 3 6" xfId="15991"/>
    <cellStyle name="표준 4 2 3 4" xfId="2710"/>
    <cellStyle name="표준 4 2 3 4 2" xfId="2966"/>
    <cellStyle name="표준 4 2 3 4 2 2" xfId="6658"/>
    <cellStyle name="표준 4 2 3 4 2 3" xfId="9154"/>
    <cellStyle name="표준 4 2 3 4 2 4" xfId="13300"/>
    <cellStyle name="표준 4 2 3 4 2 5" xfId="15994"/>
    <cellStyle name="표준 4 2 3 4 3" xfId="6404"/>
    <cellStyle name="표준 4 2 3 4 4" xfId="8905"/>
    <cellStyle name="표준 4 2 3 4 5" xfId="13299"/>
    <cellStyle name="표준 4 2 3 4 6" xfId="15993"/>
    <cellStyle name="표준 4 2 3 5" xfId="2774"/>
    <cellStyle name="표준 4 2 3 5 2" xfId="6466"/>
    <cellStyle name="표준 4 2 3 5 3" xfId="8965"/>
    <cellStyle name="표준 4 2 3 5 4" xfId="13301"/>
    <cellStyle name="표준 4 2 3 5 5" xfId="15995"/>
    <cellStyle name="표준 4 2 3 6" xfId="4579"/>
    <cellStyle name="표준 4 2 3 7" xfId="5310"/>
    <cellStyle name="표준 4 2 3 8" xfId="7694"/>
    <cellStyle name="표준 4 2 3 9" xfId="13292"/>
    <cellStyle name="표준 4 2 4" xfId="2543"/>
    <cellStyle name="표준 4 2 4 2" xfId="2637"/>
    <cellStyle name="표준 4 2 4 2 2" xfId="2910"/>
    <cellStyle name="표준 4 2 4 2 2 2" xfId="6602"/>
    <cellStyle name="표준 4 2 4 2 2 3" xfId="9099"/>
    <cellStyle name="표준 4 2 4 2 2 4" xfId="13304"/>
    <cellStyle name="표준 4 2 4 2 2 5" xfId="15998"/>
    <cellStyle name="표준 4 2 4 2 3" xfId="6360"/>
    <cellStyle name="표준 4 2 4 2 4" xfId="8833"/>
    <cellStyle name="표준 4 2 4 2 5" xfId="13303"/>
    <cellStyle name="표준 4 2 4 2 6" xfId="15997"/>
    <cellStyle name="표준 4 2 4 3" xfId="2800"/>
    <cellStyle name="표준 4 2 4 3 2" xfId="6492"/>
    <cellStyle name="표준 4 2 4 3 3" xfId="8991"/>
    <cellStyle name="표준 4 2 4 3 4" xfId="13305"/>
    <cellStyle name="표준 4 2 4 3 5" xfId="15999"/>
    <cellStyle name="표준 4 2 4 4" xfId="6268"/>
    <cellStyle name="표준 4 2 4 5" xfId="8741"/>
    <cellStyle name="표준 4 2 4 6" xfId="13302"/>
    <cellStyle name="표준 4 2 4 7" xfId="15996"/>
    <cellStyle name="표준 4 2 5" xfId="2570"/>
    <cellStyle name="표준 4 2 5 2" xfId="2825"/>
    <cellStyle name="표준 4 2 5 2 2" xfId="6517"/>
    <cellStyle name="표준 4 2 5 2 3" xfId="9015"/>
    <cellStyle name="표준 4 2 5 2 4" xfId="13307"/>
    <cellStyle name="표준 4 2 5 2 5" xfId="16001"/>
    <cellStyle name="표준 4 2 5 3" xfId="6295"/>
    <cellStyle name="표준 4 2 5 4" xfId="8767"/>
    <cellStyle name="표준 4 2 5 5" xfId="13306"/>
    <cellStyle name="표준 4 2 5 6" xfId="16000"/>
    <cellStyle name="표준 4 2 6" xfId="2684"/>
    <cellStyle name="표준 4 2 6 2" xfId="2928"/>
    <cellStyle name="표준 4 2 6 2 2" xfId="6620"/>
    <cellStyle name="표준 4 2 6 2 3" xfId="9116"/>
    <cellStyle name="표준 4 2 6 2 4" xfId="13309"/>
    <cellStyle name="표준 4 2 6 2 5" xfId="16003"/>
    <cellStyle name="표준 4 2 6 3" xfId="6378"/>
    <cellStyle name="표준 4 2 6 4" xfId="8879"/>
    <cellStyle name="표준 4 2 6 5" xfId="13308"/>
    <cellStyle name="표준 4 2 6 6" xfId="16002"/>
    <cellStyle name="표준 4 2 7" xfId="2745"/>
    <cellStyle name="표준 4 2 7 2" xfId="6437"/>
    <cellStyle name="표준 4 2 7 3" xfId="8938"/>
    <cellStyle name="표준 4 2 7 4" xfId="13310"/>
    <cellStyle name="표준 4 2 7 5" xfId="16004"/>
    <cellStyle name="표준 4 3" xfId="1359"/>
    <cellStyle name="표준 4 3 2" xfId="4335"/>
    <cellStyle name="표준 4 3 3" xfId="4580"/>
    <cellStyle name="표준 4 4" xfId="1337"/>
    <cellStyle name="표준 4 4 10" xfId="16005"/>
    <cellStyle name="표준 4 4 2" xfId="2545"/>
    <cellStyle name="표준 4 4 2 2" xfId="2639"/>
    <cellStyle name="표준 4 4 2 2 2" xfId="2912"/>
    <cellStyle name="표준 4 4 2 2 2 2" xfId="6604"/>
    <cellStyle name="표준 4 4 2 2 2 3" xfId="9101"/>
    <cellStyle name="표준 4 4 2 2 2 4" xfId="13314"/>
    <cellStyle name="표준 4 4 2 2 2 5" xfId="16008"/>
    <cellStyle name="표준 4 4 2 2 3" xfId="6362"/>
    <cellStyle name="표준 4 4 2 2 4" xfId="8835"/>
    <cellStyle name="표준 4 4 2 2 5" xfId="13313"/>
    <cellStyle name="표준 4 4 2 2 6" xfId="16007"/>
    <cellStyle name="표준 4 4 2 3" xfId="2802"/>
    <cellStyle name="표준 4 4 2 3 2" xfId="6494"/>
    <cellStyle name="표준 4 4 2 3 3" xfId="8993"/>
    <cellStyle name="표준 4 4 2 3 4" xfId="13315"/>
    <cellStyle name="표준 4 4 2 3 5" xfId="16009"/>
    <cellStyle name="표준 4 4 2 4" xfId="6270"/>
    <cellStyle name="표준 4 4 2 5" xfId="8743"/>
    <cellStyle name="표준 4 4 2 6" xfId="13312"/>
    <cellStyle name="표준 4 4 2 7" xfId="16006"/>
    <cellStyle name="표준 4 4 3" xfId="2591"/>
    <cellStyle name="표준 4 4 3 2" xfId="2847"/>
    <cellStyle name="표준 4 4 3 2 2" xfId="6539"/>
    <cellStyle name="표준 4 4 3 2 3" xfId="9037"/>
    <cellStyle name="표준 4 4 3 2 4" xfId="13317"/>
    <cellStyle name="표준 4 4 3 2 5" xfId="16011"/>
    <cellStyle name="표준 4 4 3 3" xfId="6316"/>
    <cellStyle name="표준 4 4 3 4" xfId="8788"/>
    <cellStyle name="표준 4 4 3 5" xfId="13316"/>
    <cellStyle name="표준 4 4 3 6" xfId="16010"/>
    <cellStyle name="표준 4 4 4" xfId="2690"/>
    <cellStyle name="표준 4 4 4 2" xfId="2946"/>
    <cellStyle name="표준 4 4 4 2 2" xfId="6638"/>
    <cellStyle name="표준 4 4 4 2 3" xfId="9134"/>
    <cellStyle name="표준 4 4 4 2 4" xfId="13319"/>
    <cellStyle name="표준 4 4 4 2 5" xfId="16013"/>
    <cellStyle name="표준 4 4 4 3" xfId="6384"/>
    <cellStyle name="표준 4 4 4 4" xfId="8885"/>
    <cellStyle name="표준 4 4 4 5" xfId="13318"/>
    <cellStyle name="표준 4 4 4 6" xfId="16012"/>
    <cellStyle name="표준 4 4 5" xfId="2751"/>
    <cellStyle name="표준 4 4 5 2" xfId="6443"/>
    <cellStyle name="표준 4 4 5 3" xfId="8944"/>
    <cellStyle name="표준 4 4 5 4" xfId="13320"/>
    <cellStyle name="표준 4 4 5 5" xfId="16014"/>
    <cellStyle name="표준 4 4 6" xfId="4177"/>
    <cellStyle name="표준 4 4 7" xfId="5282"/>
    <cellStyle name="표준 4 4 8" xfId="7633"/>
    <cellStyle name="표준 4 4 9" xfId="13311"/>
    <cellStyle name="표준 4 5" xfId="2504"/>
    <cellStyle name="표준 4 5 2" xfId="2636"/>
    <cellStyle name="표준 4 5 2 2" xfId="2909"/>
    <cellStyle name="표준 4 5 2 2 2" xfId="6601"/>
    <cellStyle name="표준 4 5 2 2 3" xfId="9098"/>
    <cellStyle name="표준 4 5 2 2 4" xfId="13322"/>
    <cellStyle name="표준 4 5 2 2 5" xfId="16016"/>
    <cellStyle name="표준 4 5 2 3" xfId="6359"/>
    <cellStyle name="표준 4 5 2 4" xfId="8832"/>
    <cellStyle name="표준 4 5 2 5" xfId="13321"/>
    <cellStyle name="표준 4 5 2 6" xfId="16015"/>
    <cellStyle name="표준 4 5 3" xfId="2799"/>
    <cellStyle name="표준 4 5 3 2" xfId="6491"/>
    <cellStyle name="표준 4 5 3 3" xfId="8990"/>
    <cellStyle name="표준 4 5 3 4" xfId="13323"/>
    <cellStyle name="표준 4 5 3 5" xfId="16017"/>
    <cellStyle name="표준 4 5 4" xfId="2542"/>
    <cellStyle name="표준 4 5 4 2" xfId="6267"/>
    <cellStyle name="표준 4 5 4 3" xfId="8740"/>
    <cellStyle name="표준 4 5 4 4" xfId="13324"/>
    <cellStyle name="표준 4 5 4 5" xfId="16018"/>
    <cellStyle name="표준 4 5 5" xfId="4581"/>
    <cellStyle name="표준 4 6" xfId="2559"/>
    <cellStyle name="표준 4 6 2" xfId="2815"/>
    <cellStyle name="표준 4 6 2 2" xfId="6507"/>
    <cellStyle name="표준 4 6 2 3" xfId="9006"/>
    <cellStyle name="표준 4 6 2 4" xfId="13326"/>
    <cellStyle name="표준 4 6 2 5" xfId="16020"/>
    <cellStyle name="표준 4 6 3" xfId="4597"/>
    <cellStyle name="표준 4 6 4" xfId="6284"/>
    <cellStyle name="표준 4 6 5" xfId="8757"/>
    <cellStyle name="표준 4 6 6" xfId="13325"/>
    <cellStyle name="표준 4 6 7" xfId="16019"/>
    <cellStyle name="표준 4 7" xfId="2680"/>
    <cellStyle name="표준 4 7 2" xfId="2924"/>
    <cellStyle name="표준 4 7 2 2" xfId="6616"/>
    <cellStyle name="표준 4 7 2 3" xfId="9112"/>
    <cellStyle name="표준 4 7 2 4" xfId="13328"/>
    <cellStyle name="표준 4 7 2 5" xfId="16022"/>
    <cellStyle name="표준 4 7 3" xfId="4578"/>
    <cellStyle name="표준 4 7 4" xfId="6374"/>
    <cellStyle name="표준 4 7 5" xfId="8875"/>
    <cellStyle name="표준 4 7 6" xfId="13327"/>
    <cellStyle name="표준 4 7 7" xfId="16021"/>
    <cellStyle name="표준 4 8" xfId="3143"/>
    <cellStyle name="표준 4 9" xfId="3325"/>
    <cellStyle name="표준 40" xfId="1110"/>
    <cellStyle name="표준 40 2" xfId="1111"/>
    <cellStyle name="표준 40 2 2" xfId="3046"/>
    <cellStyle name="표준 40 2 2 2" xfId="4336"/>
    <cellStyle name="표준 40 2 3" xfId="4337"/>
    <cellStyle name="표준 40 3" xfId="4338"/>
    <cellStyle name="표준 40 4" xfId="4339"/>
    <cellStyle name="표준 41" xfId="1112"/>
    <cellStyle name="표준 41 2" xfId="1113"/>
    <cellStyle name="표준 41 2 2" xfId="3034"/>
    <cellStyle name="표준 41 2 2 2" xfId="4340"/>
    <cellStyle name="표준 41 2 3" xfId="4341"/>
    <cellStyle name="표준 41 3" xfId="3600"/>
    <cellStyle name="표준 41 3 2" xfId="4342"/>
    <cellStyle name="표준 41 4" xfId="4343"/>
    <cellStyle name="표준 42" xfId="1114"/>
    <cellStyle name="표준 42 2" xfId="1115"/>
    <cellStyle name="표준 42 2 2" xfId="3097"/>
    <cellStyle name="표준 42 2 2 2" xfId="4344"/>
    <cellStyle name="표준 42 2 3" xfId="4345"/>
    <cellStyle name="표준 42 3" xfId="3601"/>
    <cellStyle name="표준 42 3 2" xfId="4346"/>
    <cellStyle name="표준 42 4" xfId="4347"/>
    <cellStyle name="표준 43" xfId="1116"/>
    <cellStyle name="표준 43 2" xfId="1117"/>
    <cellStyle name="표준 43 2 2" xfId="3602"/>
    <cellStyle name="표준 43 2 3" xfId="3145"/>
    <cellStyle name="표준 44" xfId="1118"/>
    <cellStyle name="표준 44 2" xfId="1119"/>
    <cellStyle name="표준 44 2 2" xfId="3025"/>
    <cellStyle name="표준 44 2 2 2" xfId="4348"/>
    <cellStyle name="표준 44 2 3" xfId="4349"/>
    <cellStyle name="표준 44 3" xfId="3603"/>
    <cellStyle name="표준 44 3 2" xfId="4350"/>
    <cellStyle name="표준 44 4" xfId="4351"/>
    <cellStyle name="표준 45" xfId="1120"/>
    <cellStyle name="표준 45 2" xfId="1121"/>
    <cellStyle name="표준 45 2 2" xfId="3021"/>
    <cellStyle name="표준 45 2 2 2" xfId="4352"/>
    <cellStyle name="표준 45 2 3" xfId="4353"/>
    <cellStyle name="표준 45 3" xfId="4354"/>
    <cellStyle name="표준 45 4" xfId="4355"/>
    <cellStyle name="표준 46" xfId="1122"/>
    <cellStyle name="표준 46 2" xfId="1123"/>
    <cellStyle name="표준 46 2 2" xfId="3018"/>
    <cellStyle name="표준 46 2 2 2" xfId="4356"/>
    <cellStyle name="표준 46 2 3" xfId="4357"/>
    <cellStyle name="표준 46 3" xfId="3604"/>
    <cellStyle name="표준 46 3 2" xfId="4358"/>
    <cellStyle name="표준 46 4" xfId="4359"/>
    <cellStyle name="표준 47" xfId="1124"/>
    <cellStyle name="표준 47 2" xfId="1125"/>
    <cellStyle name="표준 47 2 2" xfId="3022"/>
    <cellStyle name="표준 47 2 2 2" xfId="4360"/>
    <cellStyle name="표준 47 2 3" xfId="4361"/>
    <cellStyle name="표준 47 3" xfId="4362"/>
    <cellStyle name="표준 47 4" xfId="4363"/>
    <cellStyle name="표준 48" xfId="1126"/>
    <cellStyle name="표준 48 2" xfId="1127"/>
    <cellStyle name="표준 48 2 2" xfId="3030"/>
    <cellStyle name="표준 48 2 2 2" xfId="4364"/>
    <cellStyle name="표준 48 2 3" xfId="4365"/>
    <cellStyle name="표준 48 3" xfId="4366"/>
    <cellStyle name="표준 48 4" xfId="4367"/>
    <cellStyle name="표준 49" xfId="1128"/>
    <cellStyle name="표준 49 2" xfId="1129"/>
    <cellStyle name="표준 49 2 2" xfId="3155"/>
    <cellStyle name="표준 49 2 2 2" xfId="4368"/>
    <cellStyle name="표준 49 2 3" xfId="4369"/>
    <cellStyle name="표준 49 3" xfId="4370"/>
    <cellStyle name="표준 49 3 2" xfId="4582"/>
    <cellStyle name="표준 49 4" xfId="4371"/>
    <cellStyle name="표준 5" xfId="1130"/>
    <cellStyle name="표준 5 2" xfId="1131"/>
    <cellStyle name="표준 5 2 2" xfId="1132"/>
    <cellStyle name="표준 5 2 3" xfId="1133"/>
    <cellStyle name="표준 5 2 4" xfId="4583"/>
    <cellStyle name="표준 5 3" xfId="1134"/>
    <cellStyle name="표준 5 3 2" xfId="1135"/>
    <cellStyle name="표준 5 3 3" xfId="4584"/>
    <cellStyle name="표준 5 3 3 2" xfId="7230"/>
    <cellStyle name="표준 5 3 3 3" xfId="9888"/>
    <cellStyle name="표준 5 3 3 4" xfId="13451"/>
    <cellStyle name="표준 5 3 3 5" xfId="16113"/>
    <cellStyle name="표준 5 4" xfId="1136"/>
    <cellStyle name="표준 5 4 2" xfId="2973"/>
    <cellStyle name="표준 5 4 2 2" xfId="4585"/>
    <cellStyle name="표준 5 5" xfId="1137"/>
    <cellStyle name="표준 5 5 2" xfId="3605"/>
    <cellStyle name="표준 5 5 2 2" xfId="4598"/>
    <cellStyle name="표준 5 6" xfId="1339"/>
    <cellStyle name="표준 5 6 2" xfId="4372"/>
    <cellStyle name="표준 5 7" xfId="2505"/>
    <cellStyle name="표준 5_Sheet3" xfId="1138"/>
    <cellStyle name="표준 50" xfId="1139"/>
    <cellStyle name="표준 50 2" xfId="1140"/>
    <cellStyle name="표준 50 2 2" xfId="3031"/>
    <cellStyle name="표준 50 2 2 2" xfId="4373"/>
    <cellStyle name="표준 50 2 3" xfId="4374"/>
    <cellStyle name="표준 50 3" xfId="3606"/>
    <cellStyle name="표준 50 3 2" xfId="4375"/>
    <cellStyle name="표준 50 4" xfId="4376"/>
    <cellStyle name="표준 51" xfId="1141"/>
    <cellStyle name="표준 51 2" xfId="1142"/>
    <cellStyle name="표준 51 2 2" xfId="3058"/>
    <cellStyle name="표준 51 2 2 2" xfId="4377"/>
    <cellStyle name="표준 51 2 3" xfId="4378"/>
    <cellStyle name="표준 51 3" xfId="4379"/>
    <cellStyle name="표준 51 4" xfId="4380"/>
    <cellStyle name="표준 52" xfId="1143"/>
    <cellStyle name="표준 52 2" xfId="1144"/>
    <cellStyle name="표준 52 2 2" xfId="3059"/>
    <cellStyle name="표준 52 2 2 2" xfId="4381"/>
    <cellStyle name="표준 52 2 3" xfId="4382"/>
    <cellStyle name="표준 52 3" xfId="4383"/>
    <cellStyle name="표준 52 3 2" xfId="4586"/>
    <cellStyle name="표준 52 4" xfId="4384"/>
    <cellStyle name="표준 53" xfId="1145"/>
    <cellStyle name="표준 53 2" xfId="1146"/>
    <cellStyle name="표준 53 2 2" xfId="3095"/>
    <cellStyle name="표준 53 2 2 2" xfId="4385"/>
    <cellStyle name="표준 53 2 3" xfId="4386"/>
    <cellStyle name="표준 53 3" xfId="4387"/>
    <cellStyle name="표준 53 4" xfId="4388"/>
    <cellStyle name="표준 54" xfId="1147"/>
    <cellStyle name="표준 54 2" xfId="1148"/>
    <cellStyle name="표준 54 2 2" xfId="3037"/>
    <cellStyle name="표준 54 2 2 2" xfId="4389"/>
    <cellStyle name="표준 54 2 3" xfId="4390"/>
    <cellStyle name="표준 54 3" xfId="3607"/>
    <cellStyle name="표준 54 3 2" xfId="4391"/>
    <cellStyle name="표준 54 4" xfId="4392"/>
    <cellStyle name="표준 55" xfId="1149"/>
    <cellStyle name="표준 55 2" xfId="1150"/>
    <cellStyle name="표준 55 2 2" xfId="3166"/>
    <cellStyle name="표준 55 2 2 2" xfId="4393"/>
    <cellStyle name="표준 55 2 3" xfId="4394"/>
    <cellStyle name="표준 55 3" xfId="4395"/>
    <cellStyle name="표준 55 4" xfId="4396"/>
    <cellStyle name="표준 56" xfId="1151"/>
    <cellStyle name="표준 56 2" xfId="1152"/>
    <cellStyle name="표준 56 2 2" xfId="2996"/>
    <cellStyle name="표준 56 2 2 2" xfId="4397"/>
    <cellStyle name="표준 56 2 3" xfId="4398"/>
    <cellStyle name="표준 56 3" xfId="3608"/>
    <cellStyle name="표준 56 3 2" xfId="4399"/>
    <cellStyle name="표준 56 4" xfId="4400"/>
    <cellStyle name="표준 57" xfId="1153"/>
    <cellStyle name="표준 57 2" xfId="1154"/>
    <cellStyle name="표준 57 2 2" xfId="4401"/>
    <cellStyle name="표준 57 2 3" xfId="3146"/>
    <cellStyle name="표준 57 3" xfId="4402"/>
    <cellStyle name="표준 57 4" xfId="4403"/>
    <cellStyle name="표준 58" xfId="1155"/>
    <cellStyle name="표준 58 2" xfId="1156"/>
    <cellStyle name="표준 58 2 2" xfId="3161"/>
    <cellStyle name="표준 58 2 2 2" xfId="4404"/>
    <cellStyle name="표준 58 2 3" xfId="4405"/>
    <cellStyle name="표준 58 3" xfId="3609"/>
    <cellStyle name="표준 58 3 2" xfId="4406"/>
    <cellStyle name="표준 58 4" xfId="4407"/>
    <cellStyle name="표준 58 5" xfId="4408"/>
    <cellStyle name="표준 58 6" xfId="4409"/>
    <cellStyle name="표준 59" xfId="1157"/>
    <cellStyle name="표준 59 2" xfId="1158"/>
    <cellStyle name="표준 59 2 2" xfId="3142"/>
    <cellStyle name="표준 59 2 2 2" xfId="4410"/>
    <cellStyle name="표준 59 2 3" xfId="4411"/>
    <cellStyle name="표준 59 3" xfId="4412"/>
    <cellStyle name="표준 59 4" xfId="4413"/>
    <cellStyle name="표준 6" xfId="1159"/>
    <cellStyle name="표준 6 10" xfId="3654"/>
    <cellStyle name="표준 6 11" xfId="2731"/>
    <cellStyle name="표준 6 11 2" xfId="6424"/>
    <cellStyle name="표준 6 11 3" xfId="8924"/>
    <cellStyle name="표준 6 11 4" xfId="13329"/>
    <cellStyle name="표준 6 11 5" xfId="16023"/>
    <cellStyle name="표준 6 2" xfId="1160"/>
    <cellStyle name="표준 6 2 2" xfId="1401"/>
    <cellStyle name="표준 6 2 2 2" xfId="2523"/>
    <cellStyle name="표준 6 2 2 3" xfId="4588"/>
    <cellStyle name="표준 6 2 2 4" xfId="5308"/>
    <cellStyle name="표준 6 2 2 5" xfId="7692"/>
    <cellStyle name="표준 6 2 2 6" xfId="13330"/>
    <cellStyle name="표준 6 2 2 7" xfId="16024"/>
    <cellStyle name="표준 6 2 3" xfId="2514"/>
    <cellStyle name="표준 6 2 3 2" xfId="2547"/>
    <cellStyle name="표준 6 2 3 2 2" xfId="2642"/>
    <cellStyle name="표준 6 2 3 2 2 2" xfId="2915"/>
    <cellStyle name="표준 6 2 3 2 2 2 2" xfId="6607"/>
    <cellStyle name="표준 6 2 3 2 2 2 3" xfId="9104"/>
    <cellStyle name="표준 6 2 3 2 2 2 4" xfId="13334"/>
    <cellStyle name="표준 6 2 3 2 2 2 5" xfId="16028"/>
    <cellStyle name="표준 6 2 3 2 2 3" xfId="6365"/>
    <cellStyle name="표준 6 2 3 2 2 4" xfId="8838"/>
    <cellStyle name="표준 6 2 3 2 2 5" xfId="13333"/>
    <cellStyle name="표준 6 2 3 2 2 6" xfId="16027"/>
    <cellStyle name="표준 6 2 3 2 3" xfId="2805"/>
    <cellStyle name="표준 6 2 3 2 3 2" xfId="6497"/>
    <cellStyle name="표준 6 2 3 2 3 3" xfId="8996"/>
    <cellStyle name="표준 6 2 3 2 3 4" xfId="13335"/>
    <cellStyle name="표준 6 2 3 2 3 5" xfId="16029"/>
    <cellStyle name="표준 6 2 3 2 4" xfId="6272"/>
    <cellStyle name="표준 6 2 3 2 5" xfId="8745"/>
    <cellStyle name="표준 6 2 3 2 6" xfId="13332"/>
    <cellStyle name="표준 6 2 3 2 7" xfId="16026"/>
    <cellStyle name="표준 6 2 3 3" xfId="2607"/>
    <cellStyle name="표준 6 2 3 3 2" xfId="2874"/>
    <cellStyle name="표준 6 2 3 3 2 2" xfId="6566"/>
    <cellStyle name="표준 6 2 3 3 2 3" xfId="9063"/>
    <cellStyle name="표준 6 2 3 3 2 4" xfId="13337"/>
    <cellStyle name="표준 6 2 3 3 2 5" xfId="16031"/>
    <cellStyle name="표준 6 2 3 3 3" xfId="6332"/>
    <cellStyle name="표준 6 2 3 3 4" xfId="8804"/>
    <cellStyle name="표준 6 2 3 3 5" xfId="13336"/>
    <cellStyle name="표준 6 2 3 3 6" xfId="16030"/>
    <cellStyle name="표준 6 2 3 4" xfId="2708"/>
    <cellStyle name="표준 6 2 3 4 2" xfId="2964"/>
    <cellStyle name="표준 6 2 3 4 2 2" xfId="6656"/>
    <cellStyle name="표준 6 2 3 4 2 3" xfId="9152"/>
    <cellStyle name="표준 6 2 3 4 2 4" xfId="13339"/>
    <cellStyle name="표준 6 2 3 4 2 5" xfId="16033"/>
    <cellStyle name="표준 6 2 3 4 3" xfId="6402"/>
    <cellStyle name="표준 6 2 3 4 4" xfId="8903"/>
    <cellStyle name="표준 6 2 3 4 5" xfId="13338"/>
    <cellStyle name="표준 6 2 3 4 6" xfId="16032"/>
    <cellStyle name="표준 6 2 3 5" xfId="2772"/>
    <cellStyle name="표준 6 2 3 5 2" xfId="6464"/>
    <cellStyle name="표준 6 2 3 5 3" xfId="8963"/>
    <cellStyle name="표준 6 2 3 5 4" xfId="13340"/>
    <cellStyle name="표준 6 2 3 5 5" xfId="16034"/>
    <cellStyle name="표준 6 2 3 6" xfId="6244"/>
    <cellStyle name="표준 6 2 3 7" xfId="8715"/>
    <cellStyle name="표준 6 2 3 8" xfId="13331"/>
    <cellStyle name="표준 6 2 3 9" xfId="16025"/>
    <cellStyle name="표준 6 2 4" xfId="2546"/>
    <cellStyle name="표준 6 2 4 2" xfId="2641"/>
    <cellStyle name="표준 6 2 4 2 2" xfId="2914"/>
    <cellStyle name="표준 6 2 4 2 2 2" xfId="6606"/>
    <cellStyle name="표준 6 2 4 2 2 3" xfId="9103"/>
    <cellStyle name="표준 6 2 4 2 2 4" xfId="13343"/>
    <cellStyle name="표준 6 2 4 2 2 5" xfId="16037"/>
    <cellStyle name="표준 6 2 4 2 3" xfId="6364"/>
    <cellStyle name="표준 6 2 4 2 4" xfId="8837"/>
    <cellStyle name="표준 6 2 4 2 5" xfId="13342"/>
    <cellStyle name="표준 6 2 4 2 6" xfId="16036"/>
    <cellStyle name="표준 6 2 4 3" xfId="2804"/>
    <cellStyle name="표준 6 2 4 3 2" xfId="6496"/>
    <cellStyle name="표준 6 2 4 3 3" xfId="8995"/>
    <cellStyle name="표준 6 2 4 3 4" xfId="13344"/>
    <cellStyle name="표준 6 2 4 3 5" xfId="16038"/>
    <cellStyle name="표준 6 2 4 4" xfId="6271"/>
    <cellStyle name="표준 6 2 4 5" xfId="8744"/>
    <cellStyle name="표준 6 2 4 6" xfId="13341"/>
    <cellStyle name="표준 6 2 4 7" xfId="16035"/>
    <cellStyle name="표준 6 2 5" xfId="2568"/>
    <cellStyle name="표준 6 2 5 2" xfId="2823"/>
    <cellStyle name="표준 6 2 5 2 2" xfId="6515"/>
    <cellStyle name="표준 6 2 5 2 3" xfId="9013"/>
    <cellStyle name="표준 6 2 5 2 4" xfId="13346"/>
    <cellStyle name="표준 6 2 5 2 5" xfId="16040"/>
    <cellStyle name="표준 6 2 5 3" xfId="6293"/>
    <cellStyle name="표준 6 2 5 4" xfId="8765"/>
    <cellStyle name="표준 6 2 5 5" xfId="13345"/>
    <cellStyle name="표준 6 2 5 6" xfId="16039"/>
    <cellStyle name="표준 6 2 6" xfId="2682"/>
    <cellStyle name="표준 6 2 6 2" xfId="2926"/>
    <cellStyle name="표준 6 2 6 2 2" xfId="6618"/>
    <cellStyle name="표준 6 2 6 2 3" xfId="9114"/>
    <cellStyle name="표준 6 2 6 2 4" xfId="13348"/>
    <cellStyle name="표준 6 2 6 2 5" xfId="16042"/>
    <cellStyle name="표준 6 2 6 3" xfId="6376"/>
    <cellStyle name="표준 6 2 6 4" xfId="8877"/>
    <cellStyle name="표준 6 2 6 5" xfId="13347"/>
    <cellStyle name="표준 6 2 6 6" xfId="16041"/>
    <cellStyle name="표준 6 2 7" xfId="3611"/>
    <cellStyle name="표준 6 2 8" xfId="2743"/>
    <cellStyle name="표준 6 2 8 2" xfId="6435"/>
    <cellStyle name="표준 6 2 8 3" xfId="8936"/>
    <cellStyle name="표준 6 2 8 4" xfId="13349"/>
    <cellStyle name="표준 6 2 8 5" xfId="16043"/>
    <cellStyle name="표준 6 3" xfId="1161"/>
    <cellStyle name="표준 6 3 2" xfId="1940"/>
    <cellStyle name="표준 6 3 2 2" xfId="2643"/>
    <cellStyle name="표준 6 3 2 2 2" xfId="2916"/>
    <cellStyle name="표준 6 3 2 2 2 2" xfId="6608"/>
    <cellStyle name="표준 6 3 2 2 2 3" xfId="9105"/>
    <cellStyle name="표준 6 3 2 2 2 4" xfId="13351"/>
    <cellStyle name="표준 6 3 2 2 2 5" xfId="16045"/>
    <cellStyle name="표준 6 3 2 2 3" xfId="6366"/>
    <cellStyle name="표준 6 3 2 2 4" xfId="8839"/>
    <cellStyle name="표준 6 3 2 2 5" xfId="13350"/>
    <cellStyle name="표준 6 3 2 2 6" xfId="16044"/>
    <cellStyle name="표준 6 3 2 3" xfId="2806"/>
    <cellStyle name="표준 6 3 2 3 2" xfId="6498"/>
    <cellStyle name="표준 6 3 2 3 3" xfId="8997"/>
    <cellStyle name="표준 6 3 2 3 4" xfId="13352"/>
    <cellStyle name="표준 6 3 2 3 5" xfId="16046"/>
    <cellStyle name="표준 6 3 2 4" xfId="2548"/>
    <cellStyle name="표준 6 3 2 4 2" xfId="6273"/>
    <cellStyle name="표준 6 3 2 4 3" xfId="8746"/>
    <cellStyle name="표준 6 3 2 4 4" xfId="13353"/>
    <cellStyle name="표준 6 3 2 4 5" xfId="16047"/>
    <cellStyle name="표준 6 3 3" xfId="2519"/>
    <cellStyle name="표준 6 3 3 2" xfId="2845"/>
    <cellStyle name="표준 6 3 3 2 2" xfId="6537"/>
    <cellStyle name="표준 6 3 3 2 3" xfId="9035"/>
    <cellStyle name="표준 6 3 3 2 4" xfId="13355"/>
    <cellStyle name="표준 6 3 3 2 5" xfId="16049"/>
    <cellStyle name="표준 6 3 3 3" xfId="6249"/>
    <cellStyle name="표준 6 3 3 4" xfId="8720"/>
    <cellStyle name="표준 6 3 3 5" xfId="13354"/>
    <cellStyle name="표준 6 3 3 6" xfId="16048"/>
    <cellStyle name="표준 6 3 4" xfId="2688"/>
    <cellStyle name="표준 6 3 4 2" xfId="2944"/>
    <cellStyle name="표준 6 3 4 2 2" xfId="6636"/>
    <cellStyle name="표준 6 3 4 2 3" xfId="9132"/>
    <cellStyle name="표준 6 3 4 2 4" xfId="13357"/>
    <cellStyle name="표준 6 3 4 2 5" xfId="16051"/>
    <cellStyle name="표준 6 3 4 3" xfId="6382"/>
    <cellStyle name="표준 6 3 4 4" xfId="8883"/>
    <cellStyle name="표준 6 3 4 5" xfId="13356"/>
    <cellStyle name="표준 6 3 4 6" xfId="16050"/>
    <cellStyle name="표준 6 3 5" xfId="3612"/>
    <cellStyle name="표준 6 3 6" xfId="2749"/>
    <cellStyle name="표준 6 3 6 2" xfId="6441"/>
    <cellStyle name="표준 6 3 6 3" xfId="8942"/>
    <cellStyle name="표준 6 3 6 4" xfId="13358"/>
    <cellStyle name="표준 6 3 6 5" xfId="16052"/>
    <cellStyle name="표준 6 3 7" xfId="1330"/>
    <cellStyle name="표준 6 4" xfId="1335"/>
    <cellStyle name="표준 6 4 2" xfId="2640"/>
    <cellStyle name="표준 6 4 2 2" xfId="2913"/>
    <cellStyle name="표준 6 4 2 2 2" xfId="6605"/>
    <cellStyle name="표준 6 4 2 2 3" xfId="9102"/>
    <cellStyle name="표준 6 4 2 2 4" xfId="13361"/>
    <cellStyle name="표준 6 4 2 2 5" xfId="16055"/>
    <cellStyle name="표준 6 4 2 3" xfId="6363"/>
    <cellStyle name="표준 6 4 2 4" xfId="8836"/>
    <cellStyle name="표준 6 4 2 5" xfId="13360"/>
    <cellStyle name="표준 6 4 2 6" xfId="16054"/>
    <cellStyle name="표준 6 4 3" xfId="3613"/>
    <cellStyle name="표준 6 4 4" xfId="2803"/>
    <cellStyle name="표준 6 4 4 2" xfId="6495"/>
    <cellStyle name="표준 6 4 4 3" xfId="8994"/>
    <cellStyle name="표준 6 4 4 4" xfId="13362"/>
    <cellStyle name="표준 6 4 4 5" xfId="16056"/>
    <cellStyle name="표준 6 4 5" xfId="4599"/>
    <cellStyle name="표준 6 4 6" xfId="5280"/>
    <cellStyle name="표준 6 4 7" xfId="7631"/>
    <cellStyle name="표준 6 4 8" xfId="13359"/>
    <cellStyle name="표준 6 4 9" xfId="16053"/>
    <cellStyle name="표준 6 5" xfId="2551"/>
    <cellStyle name="표준 6 5 2" xfId="3614"/>
    <cellStyle name="표준 6 5 3" xfId="2810"/>
    <cellStyle name="표준 6 5 3 2" xfId="6502"/>
    <cellStyle name="표준 6 5 3 3" xfId="9001"/>
    <cellStyle name="표준 6 5 3 4" xfId="13364"/>
    <cellStyle name="표준 6 5 3 5" xfId="16058"/>
    <cellStyle name="표준 6 5 4" xfId="4587"/>
    <cellStyle name="표준 6 5 5" xfId="6276"/>
    <cellStyle name="표준 6 5 6" xfId="8749"/>
    <cellStyle name="표준 6 5 7" xfId="13363"/>
    <cellStyle name="표준 6 5 8" xfId="16057"/>
    <cellStyle name="표준 6 6" xfId="2678"/>
    <cellStyle name="표준 6 6 2" xfId="2922"/>
    <cellStyle name="표준 6 6 2 2" xfId="6614"/>
    <cellStyle name="표준 6 6 2 3" xfId="9110"/>
    <cellStyle name="표준 6 6 2 4" xfId="13366"/>
    <cellStyle name="표준 6 6 2 5" xfId="16060"/>
    <cellStyle name="표준 6 6 3" xfId="6372"/>
    <cellStyle name="표준 6 6 4" xfId="8873"/>
    <cellStyle name="표준 6 6 5" xfId="13365"/>
    <cellStyle name="표준 6 6 6" xfId="16059"/>
    <cellStyle name="표준 6 7" xfId="2971"/>
    <cellStyle name="표준 6 8" xfId="3345"/>
    <cellStyle name="표준 6 9" xfId="3610"/>
    <cellStyle name="표준 60" xfId="1162"/>
    <cellStyle name="표준 60 2" xfId="1163"/>
    <cellStyle name="표준 60 2 2" xfId="3000"/>
    <cellStyle name="표준 60 2 2 2" xfId="4414"/>
    <cellStyle name="표준 60 2 3" xfId="4415"/>
    <cellStyle name="표준 60 3" xfId="3615"/>
    <cellStyle name="표준 60 3 2" xfId="4416"/>
    <cellStyle name="표준 60 4" xfId="4417"/>
    <cellStyle name="표준 60 5" xfId="4418"/>
    <cellStyle name="표준 60 6" xfId="4419"/>
    <cellStyle name="표준 61" xfId="1164"/>
    <cellStyle name="표준 61 2" xfId="3130"/>
    <cellStyle name="표준 61 2 2" xfId="4420"/>
    <cellStyle name="표준 61 3" xfId="4421"/>
    <cellStyle name="표준 61 4" xfId="4422"/>
    <cellStyle name="표준 61 5" xfId="4423"/>
    <cellStyle name="표준 61 6" xfId="4424"/>
    <cellStyle name="표준 62" xfId="1165"/>
    <cellStyle name="표준 62 2" xfId="1166"/>
    <cellStyle name="표준 62 2 2" xfId="4425"/>
    <cellStyle name="표준 62 2 3" xfId="3093"/>
    <cellStyle name="표준 62 3" xfId="3616"/>
    <cellStyle name="표준 62 3 2" xfId="4426"/>
    <cellStyle name="표준 63" xfId="1167"/>
    <cellStyle name="표준 63 2" xfId="1168"/>
    <cellStyle name="표준 63 2 2" xfId="4427"/>
    <cellStyle name="표준 63 2 3" xfId="2994"/>
    <cellStyle name="표준 63 3" xfId="4428"/>
    <cellStyle name="표준 64" xfId="1169"/>
    <cellStyle name="표준 64 2" xfId="1170"/>
    <cellStyle name="표준 64 2 2" xfId="4429"/>
    <cellStyle name="표준 64 2 3" xfId="3005"/>
    <cellStyle name="표준 64 3" xfId="4430"/>
    <cellStyle name="표준 65" xfId="1171"/>
    <cellStyle name="표준 65 2" xfId="1172"/>
    <cellStyle name="표준 65 2 2" xfId="4431"/>
    <cellStyle name="표준 65 2 3" xfId="3137"/>
    <cellStyle name="표준 65 3" xfId="4432"/>
    <cellStyle name="표준 66" xfId="1173"/>
    <cellStyle name="표준 66 2" xfId="1174"/>
    <cellStyle name="표준 66 2 2" xfId="4433"/>
    <cellStyle name="표준 66 2 3" xfId="2992"/>
    <cellStyle name="표준 66 3" xfId="4434"/>
    <cellStyle name="표준 67" xfId="1175"/>
    <cellStyle name="표준 67 2" xfId="1176"/>
    <cellStyle name="표준 67 2 2" xfId="4435"/>
    <cellStyle name="표준 67 2 3" xfId="3064"/>
    <cellStyle name="표준 67 3" xfId="4436"/>
    <cellStyle name="표준 68" xfId="1177"/>
    <cellStyle name="표준 68 2" xfId="2983"/>
    <cellStyle name="표준 68 2 2" xfId="4437"/>
    <cellStyle name="표준 68 3" xfId="4438"/>
    <cellStyle name="표준 69" xfId="1178"/>
    <cellStyle name="표준 69 2" xfId="3008"/>
    <cellStyle name="표준 69 2 2" xfId="4439"/>
    <cellStyle name="표준 69 3" xfId="4440"/>
    <cellStyle name="표준 7" xfId="1179"/>
    <cellStyle name="표준 7 10" xfId="2753"/>
    <cellStyle name="표준 7 10 2" xfId="6445"/>
    <cellStyle name="표준 7 10 3" xfId="8946"/>
    <cellStyle name="표준 7 10 4" xfId="13367"/>
    <cellStyle name="표준 7 10 5" xfId="16062"/>
    <cellStyle name="표준 7 2" xfId="1180"/>
    <cellStyle name="표준 7 2 2" xfId="1181"/>
    <cellStyle name="표준 7 2 2 2" xfId="1360"/>
    <cellStyle name="표준 7 2 3" xfId="1445"/>
    <cellStyle name="표준 7 2 3 2" xfId="5324"/>
    <cellStyle name="표준 7 2 3 3" xfId="7721"/>
    <cellStyle name="표준 7 2 3 4" xfId="13368"/>
    <cellStyle name="표준 7 2 3 5" xfId="16063"/>
    <cellStyle name="표준 7 3" xfId="1182"/>
    <cellStyle name="표준 7 3 2" xfId="1941"/>
    <cellStyle name="표준 7 3 2 2" xfId="2917"/>
    <cellStyle name="표준 7 3 2 2 2" xfId="6609"/>
    <cellStyle name="표준 7 3 2 2 3" xfId="9106"/>
    <cellStyle name="표준 7 3 2 2 4" xfId="13369"/>
    <cellStyle name="표준 7 3 2 2 5" xfId="16064"/>
    <cellStyle name="표준 7 3 2 3" xfId="2644"/>
    <cellStyle name="표준 7 3 2 3 2" xfId="6367"/>
    <cellStyle name="표준 7 3 2 3 3" xfId="8840"/>
    <cellStyle name="표준 7 3 2 3 4" xfId="13370"/>
    <cellStyle name="표준 7 3 2 3 5" xfId="16065"/>
    <cellStyle name="표준 7 3 3" xfId="2807"/>
    <cellStyle name="표준 7 3 3 2" xfId="6499"/>
    <cellStyle name="표준 7 3 3 3" xfId="8998"/>
    <cellStyle name="표준 7 3 3 4" xfId="13371"/>
    <cellStyle name="표준 7 3 3 5" xfId="16066"/>
    <cellStyle name="표준 7 3 4" xfId="2549"/>
    <cellStyle name="표준 7 3 4 2" xfId="6274"/>
    <cellStyle name="표준 7 3 4 3" xfId="8747"/>
    <cellStyle name="표준 7 3 4 4" xfId="13372"/>
    <cellStyle name="표준 7 3 4 5" xfId="16067"/>
    <cellStyle name="표준 7 4" xfId="1183"/>
    <cellStyle name="표준 7 4 2" xfId="2849"/>
    <cellStyle name="표준 7 4 2 2" xfId="6541"/>
    <cellStyle name="표준 7 4 2 3" xfId="9039"/>
    <cellStyle name="표준 7 4 2 4" xfId="13373"/>
    <cellStyle name="표준 7 4 2 5" xfId="16068"/>
    <cellStyle name="표준 7 4 3" xfId="2593"/>
    <cellStyle name="표준 7 4 3 2" xfId="6318"/>
    <cellStyle name="표준 7 4 3 3" xfId="8790"/>
    <cellStyle name="표준 7 4 3 4" xfId="13374"/>
    <cellStyle name="표준 7 4 3 5" xfId="16069"/>
    <cellStyle name="표준 7 5" xfId="1184"/>
    <cellStyle name="표준 7 5 2" xfId="2948"/>
    <cellStyle name="표준 7 5 2 2" xfId="6640"/>
    <cellStyle name="표준 7 5 2 3" xfId="9136"/>
    <cellStyle name="표준 7 5 2 4" xfId="13375"/>
    <cellStyle name="표준 7 5 2 5" xfId="16070"/>
    <cellStyle name="표준 7 5 3" xfId="2692"/>
    <cellStyle name="표준 7 5 3 2" xfId="6386"/>
    <cellStyle name="표준 7 5 3 3" xfId="8887"/>
    <cellStyle name="표준 7 5 3 4" xfId="13376"/>
    <cellStyle name="표준 7 5 3 5" xfId="16071"/>
    <cellStyle name="표준 7 6" xfId="1185"/>
    <cellStyle name="표준 7 6 2" xfId="2982"/>
    <cellStyle name="표준 7 7" xfId="1186"/>
    <cellStyle name="표준 7 7 2" xfId="3346"/>
    <cellStyle name="표준 7 8" xfId="1187"/>
    <cellStyle name="표준 7 8 2" xfId="3617"/>
    <cellStyle name="표준 7 9" xfId="1341"/>
    <cellStyle name="표준 7 9 2" xfId="3692"/>
    <cellStyle name="표준 7 9 3" xfId="4441"/>
    <cellStyle name="표준 7 9 4" xfId="5288"/>
    <cellStyle name="표준 7 9 5" xfId="7654"/>
    <cellStyle name="표준 7 9 6" xfId="13377"/>
    <cellStyle name="표준 7 9 7" xfId="16072"/>
    <cellStyle name="표준 70" xfId="1188"/>
    <cellStyle name="표준 70 2" xfId="3156"/>
    <cellStyle name="표준 70 2 2" xfId="4442"/>
    <cellStyle name="표준 70 3" xfId="4443"/>
    <cellStyle name="표준 71" xfId="1189"/>
    <cellStyle name="표준 71 2" xfId="3027"/>
    <cellStyle name="표준 71 2 2" xfId="4444"/>
    <cellStyle name="표준 71 3" xfId="4445"/>
    <cellStyle name="표준 72" xfId="1190"/>
    <cellStyle name="표준 72 2" xfId="4446"/>
    <cellStyle name="표준 72 3" xfId="4447"/>
    <cellStyle name="표준 73" xfId="1191"/>
    <cellStyle name="표준 73 2" xfId="4448"/>
    <cellStyle name="표준 73 3" xfId="4449"/>
    <cellStyle name="표준 74" xfId="1192"/>
    <cellStyle name="표준 74 2" xfId="4450"/>
    <cellStyle name="표준 74 3" xfId="4451"/>
    <cellStyle name="표준 75" xfId="1193"/>
    <cellStyle name="표준 75 2" xfId="3136"/>
    <cellStyle name="표준 75 2 2" xfId="4452"/>
    <cellStyle name="표준 75 3" xfId="4453"/>
    <cellStyle name="표준 76" xfId="1194"/>
    <cellStyle name="표준 76 2" xfId="3101"/>
    <cellStyle name="표준 77" xfId="1195"/>
    <cellStyle name="표준 77 2" xfId="4454"/>
    <cellStyle name="표준 77 3" xfId="4455"/>
    <cellStyle name="표준 78" xfId="1196"/>
    <cellStyle name="표준 78 2" xfId="3147"/>
    <cellStyle name="표준 78 2 2" xfId="4456"/>
    <cellStyle name="표준 78 3" xfId="4457"/>
    <cellStyle name="표준 79" xfId="1197"/>
    <cellStyle name="표준 79 2" xfId="3096"/>
    <cellStyle name="표준 79 2 2" xfId="4458"/>
    <cellStyle name="표준 79 3" xfId="3618"/>
    <cellStyle name="표준 79 3 2" xfId="4459"/>
    <cellStyle name="표준 8" xfId="1198"/>
    <cellStyle name="표준 8 2" xfId="1199"/>
    <cellStyle name="표준 8 2 2" xfId="1200"/>
    <cellStyle name="표준 8 2 2 2" xfId="1362"/>
    <cellStyle name="표준 8 2 3" xfId="1446"/>
    <cellStyle name="표준 8 2 3 2" xfId="5325"/>
    <cellStyle name="표준 8 2 3 3" xfId="7722"/>
    <cellStyle name="표준 8 2 3 4" xfId="13378"/>
    <cellStyle name="표준 8 2 3 5" xfId="16073"/>
    <cellStyle name="표준 8 3" xfId="1201"/>
    <cellStyle name="표준 8 3 2" xfId="1942"/>
    <cellStyle name="표준 8 3 2 2" xfId="2918"/>
    <cellStyle name="표준 8 3 2 2 2" xfId="6610"/>
    <cellStyle name="표준 8 3 2 2 3" xfId="9107"/>
    <cellStyle name="표준 8 3 2 2 4" xfId="13379"/>
    <cellStyle name="표준 8 3 2 2 5" xfId="16074"/>
    <cellStyle name="표준 8 3 2 3" xfId="2645"/>
    <cellStyle name="표준 8 3 2 3 2" xfId="6368"/>
    <cellStyle name="표준 8 3 2 3 3" xfId="8841"/>
    <cellStyle name="표준 8 3 2 3 4" xfId="13380"/>
    <cellStyle name="표준 8 3 2 3 5" xfId="16075"/>
    <cellStyle name="표준 8 3 3" xfId="2808"/>
    <cellStyle name="표준 8 3 3 2" xfId="6500"/>
    <cellStyle name="표준 8 3 3 3" xfId="8999"/>
    <cellStyle name="표준 8 3 3 4" xfId="13381"/>
    <cellStyle name="표준 8 3 3 5" xfId="16076"/>
    <cellStyle name="표준 8 3 4" xfId="2550"/>
    <cellStyle name="표준 8 3 4 2" xfId="6275"/>
    <cellStyle name="표준 8 3 4 3" xfId="8748"/>
    <cellStyle name="표준 8 3 4 4" xfId="13382"/>
    <cellStyle name="표준 8 3 4 5" xfId="16077"/>
    <cellStyle name="표준 8 4" xfId="1202"/>
    <cellStyle name="표준 8 4 2" xfId="2851"/>
    <cellStyle name="표준 8 4 2 2" xfId="6543"/>
    <cellStyle name="표준 8 4 2 3" xfId="9041"/>
    <cellStyle name="표준 8 4 2 4" xfId="13383"/>
    <cellStyle name="표준 8 4 2 5" xfId="16078"/>
    <cellStyle name="표준 8 4 3" xfId="2595"/>
    <cellStyle name="표준 8 4 3 2" xfId="6320"/>
    <cellStyle name="표준 8 4 3 3" xfId="8792"/>
    <cellStyle name="표준 8 4 3 4" xfId="13384"/>
    <cellStyle name="표준 8 4 3 5" xfId="16079"/>
    <cellStyle name="표준 8 5" xfId="1203"/>
    <cellStyle name="표준 8 5 2" xfId="2950"/>
    <cellStyle name="표준 8 5 2 2" xfId="6642"/>
    <cellStyle name="표준 8 5 2 3" xfId="9138"/>
    <cellStyle name="표준 8 5 2 4" xfId="13385"/>
    <cellStyle name="표준 8 5 2 5" xfId="16080"/>
    <cellStyle name="표준 8 5 3" xfId="2694"/>
    <cellStyle name="표준 8 5 3 2" xfId="6388"/>
    <cellStyle name="표준 8 5 3 3" xfId="8889"/>
    <cellStyle name="표준 8 5 3 4" xfId="13386"/>
    <cellStyle name="표준 8 5 3 5" xfId="16081"/>
    <cellStyle name="표준 8 6" xfId="1204"/>
    <cellStyle name="표준 8 6 2" xfId="3170"/>
    <cellStyle name="표준 8 7" xfId="1205"/>
    <cellStyle name="표준 8 7 2" xfId="3347"/>
    <cellStyle name="표준 8 8" xfId="1206"/>
    <cellStyle name="표준 8 8 2" xfId="3619"/>
    <cellStyle name="표준 8 9" xfId="1343"/>
    <cellStyle name="표준 8 9 2" xfId="4460"/>
    <cellStyle name="표준 8 9 3" xfId="5290"/>
    <cellStyle name="표준 8 9 4" xfId="7656"/>
    <cellStyle name="표준 8 9 5" xfId="13387"/>
    <cellStyle name="표준 8 9 6" xfId="16082"/>
    <cellStyle name="표준 80" xfId="1207"/>
    <cellStyle name="표준 80 2" xfId="2991"/>
    <cellStyle name="표준 80 2 2" xfId="4461"/>
    <cellStyle name="표준 80 3" xfId="3620"/>
    <cellStyle name="표준 80 3 2" xfId="4462"/>
    <cellStyle name="표준 81" xfId="1208"/>
    <cellStyle name="표준 81 2" xfId="3154"/>
    <cellStyle name="표준 81 2 2" xfId="4463"/>
    <cellStyle name="표준 81 3" xfId="4464"/>
    <cellStyle name="표준 82" xfId="1209"/>
    <cellStyle name="표준 82 2" xfId="3160"/>
    <cellStyle name="표준 82 2 2" xfId="4465"/>
    <cellStyle name="표준 82 3" xfId="4466"/>
    <cellStyle name="표준 83" xfId="1210"/>
    <cellStyle name="표준 83 2" xfId="3070"/>
    <cellStyle name="표준 83 2 2" xfId="4467"/>
    <cellStyle name="표준 83 3" xfId="4468"/>
    <cellStyle name="표준 84" xfId="1211"/>
    <cellStyle name="표준 84 2" xfId="4469"/>
    <cellStyle name="표준 84 3" xfId="4470"/>
    <cellStyle name="표준 85" xfId="1212"/>
    <cellStyle name="표준 85 2" xfId="4471"/>
    <cellStyle name="표준 85 3" xfId="4472"/>
    <cellStyle name="표준 86" xfId="1213"/>
    <cellStyle name="표준 86 2" xfId="4473"/>
    <cellStyle name="표준 86 3" xfId="4474"/>
    <cellStyle name="표준 87" xfId="1214"/>
    <cellStyle name="표준 87 2" xfId="3621"/>
    <cellStyle name="표준 87 2 2" xfId="4475"/>
    <cellStyle name="표준 87 3" xfId="4476"/>
    <cellStyle name="표준 88" xfId="1215"/>
    <cellStyle name="표준 88 2" xfId="3622"/>
    <cellStyle name="표준 88 2 2" xfId="4477"/>
    <cellStyle name="표준 88 3" xfId="4478"/>
    <cellStyle name="표준 89" xfId="1216"/>
    <cellStyle name="표준 89 2" xfId="3623"/>
    <cellStyle name="표준 89 2 2" xfId="4479"/>
    <cellStyle name="표준 89 3" xfId="4480"/>
    <cellStyle name="표준 9" xfId="1217"/>
    <cellStyle name="표준 9 2" xfId="1218"/>
    <cellStyle name="표준 9 2 2" xfId="1363"/>
    <cellStyle name="표준 9 3" xfId="1219"/>
    <cellStyle name="표준 9 3 2" xfId="3038"/>
    <cellStyle name="표준 9 4" xfId="1220"/>
    <cellStyle name="표준 9 5" xfId="1221"/>
    <cellStyle name="표준 9 5 2" xfId="3624"/>
    <cellStyle name="표준 9 6" xfId="1222"/>
    <cellStyle name="표준 9 7" xfId="1334"/>
    <cellStyle name="표준 9 7 2" xfId="4481"/>
    <cellStyle name="표준 9 7 2 2" xfId="13437"/>
    <cellStyle name="표준 9 7 3" xfId="4130"/>
    <cellStyle name="표준 9 8" xfId="1365"/>
    <cellStyle name="표준 90" xfId="1223"/>
    <cellStyle name="표준 90 2" xfId="3625"/>
    <cellStyle name="표준 90 2 2" xfId="4482"/>
    <cellStyle name="표준 90 3" xfId="4483"/>
    <cellStyle name="표준 91" xfId="1224"/>
    <cellStyle name="표준 91 2" xfId="3626"/>
    <cellStyle name="표준 91 2 2" xfId="4484"/>
    <cellStyle name="표준 91 3" xfId="4485"/>
    <cellStyle name="표준 92" xfId="1225"/>
    <cellStyle name="표준 92 2" xfId="3627"/>
    <cellStyle name="표준 92 2 2" xfId="4486"/>
    <cellStyle name="표준 92 3" xfId="4487"/>
    <cellStyle name="표준 93" xfId="1226"/>
    <cellStyle name="표준 93 2" xfId="4488"/>
    <cellStyle name="표준 93 3" xfId="4489"/>
    <cellStyle name="표준 94" xfId="1227"/>
    <cellStyle name="표준 94 2" xfId="3628"/>
    <cellStyle name="표준 94 2 2" xfId="4490"/>
    <cellStyle name="표준 94 3" xfId="4491"/>
    <cellStyle name="표준 95" xfId="1228"/>
    <cellStyle name="표준 95 2" xfId="2517"/>
    <cellStyle name="표준 95 2 2" xfId="2646"/>
    <cellStyle name="표준 95 2 2 2" xfId="2919"/>
    <cellStyle name="표준 95 2 2 2 2" xfId="6611"/>
    <cellStyle name="표준 95 2 2 2 3" xfId="9108"/>
    <cellStyle name="표준 95 2 2 2 4" xfId="13390"/>
    <cellStyle name="표준 95 2 2 2 5" xfId="16085"/>
    <cellStyle name="표준 95 2 2 3" xfId="6369"/>
    <cellStyle name="표준 95 2 2 4" xfId="8842"/>
    <cellStyle name="표준 95 2 2 5" xfId="13389"/>
    <cellStyle name="표준 95 2 2 6" xfId="16084"/>
    <cellStyle name="표준 95 2 3" xfId="2809"/>
    <cellStyle name="표준 95 2 3 2" xfId="6501"/>
    <cellStyle name="표준 95 2 3 3" xfId="9000"/>
    <cellStyle name="표준 95 2 3 4" xfId="13391"/>
    <cellStyle name="표준 95 2 3 5" xfId="16086"/>
    <cellStyle name="표준 95 2 4" xfId="6247"/>
    <cellStyle name="표준 95 2 5" xfId="8718"/>
    <cellStyle name="표준 95 2 6" xfId="13388"/>
    <cellStyle name="표준 95 2 7" xfId="16083"/>
    <cellStyle name="표준 95 3" xfId="2589"/>
    <cellStyle name="표준 95 3 2" xfId="2843"/>
    <cellStyle name="표준 95 3 2 2" xfId="6535"/>
    <cellStyle name="표준 95 3 2 3" xfId="9033"/>
    <cellStyle name="표준 95 3 2 4" xfId="13393"/>
    <cellStyle name="표준 95 3 2 5" xfId="16088"/>
    <cellStyle name="표준 95 3 3" xfId="6314"/>
    <cellStyle name="표준 95 3 4" xfId="8786"/>
    <cellStyle name="표준 95 3 5" xfId="13392"/>
    <cellStyle name="표준 95 3 6" xfId="16087"/>
    <cellStyle name="표준 95 4" xfId="2686"/>
    <cellStyle name="표준 95 4 2" xfId="2942"/>
    <cellStyle name="표준 95 4 2 2" xfId="6634"/>
    <cellStyle name="표준 95 4 2 3" xfId="9130"/>
    <cellStyle name="표준 95 4 2 4" xfId="13395"/>
    <cellStyle name="표준 95 4 2 5" xfId="16090"/>
    <cellStyle name="표준 95 4 3" xfId="6380"/>
    <cellStyle name="표준 95 4 4" xfId="8881"/>
    <cellStyle name="표준 95 4 5" xfId="13394"/>
    <cellStyle name="표준 95 4 6" xfId="16089"/>
    <cellStyle name="표준 95 5" xfId="3629"/>
    <cellStyle name="표준 95 6" xfId="2747"/>
    <cellStyle name="표준 95 6 2" xfId="6439"/>
    <cellStyle name="표준 95 6 3" xfId="8940"/>
    <cellStyle name="표준 95 6 4" xfId="13396"/>
    <cellStyle name="표준 95 6 5" xfId="16091"/>
    <cellStyle name="표준 96" xfId="1229"/>
    <cellStyle name="표준 96 2" xfId="2712"/>
    <cellStyle name="표준 96 2 2" xfId="2968"/>
    <cellStyle name="표준 96 2 2 2" xfId="6660"/>
    <cellStyle name="표준 96 2 2 3" xfId="9156"/>
    <cellStyle name="표준 96 2 2 4" xfId="13398"/>
    <cellStyle name="표준 96 2 2 5" xfId="16093"/>
    <cellStyle name="표준 96 2 3" xfId="4767"/>
    <cellStyle name="표준 96 2 4" xfId="6406"/>
    <cellStyle name="표준 96 2 5" xfId="8907"/>
    <cellStyle name="표준 96 2 6" xfId="13397"/>
    <cellStyle name="표준 96 2 7" xfId="16092"/>
    <cellStyle name="표준 96 3" xfId="3630"/>
    <cellStyle name="표준 96 3 2" xfId="4117"/>
    <cellStyle name="표준 96 3 2 2" xfId="7194"/>
    <cellStyle name="표준 96 3 2 3" xfId="9791"/>
    <cellStyle name="표준 96 4" xfId="2878"/>
    <cellStyle name="표준 96 4 2" xfId="6570"/>
    <cellStyle name="표준 96 4 3" xfId="9067"/>
    <cellStyle name="표준 96 4 4" xfId="13399"/>
    <cellStyle name="표준 96 4 5" xfId="16094"/>
    <cellStyle name="표준 96 5" xfId="1248"/>
    <cellStyle name="표준 96 6" xfId="5256"/>
    <cellStyle name="표준 96 7" xfId="7302"/>
    <cellStyle name="표준 96 8" xfId="10510"/>
    <cellStyle name="표준 96 9" xfId="14117"/>
    <cellStyle name="표준 97" xfId="1230"/>
    <cellStyle name="표준 97 2" xfId="3631"/>
    <cellStyle name="표준 97 2 2" xfId="4119"/>
    <cellStyle name="표준 97 2 2 2" xfId="7195"/>
    <cellStyle name="표준 97 2 2 3" xfId="9792"/>
    <cellStyle name="표준 97 3" xfId="2730"/>
    <cellStyle name="표준 97 3 2" xfId="10090"/>
    <cellStyle name="표준 97 4" xfId="1331"/>
    <cellStyle name="표준 97 5" xfId="5277"/>
    <cellStyle name="표준 97 6" xfId="7628"/>
    <cellStyle name="표준 97 7" xfId="13400"/>
    <cellStyle name="표준 97 8" xfId="16095"/>
    <cellStyle name="표준 98" xfId="1231"/>
    <cellStyle name="표준 98 2" xfId="3632"/>
    <cellStyle name="표준 98 2 2" xfId="4122"/>
    <cellStyle name="표준 98 2 2 2" xfId="7198"/>
    <cellStyle name="표준 98 2 2 3" xfId="9795"/>
    <cellStyle name="표준 98 3" xfId="3065"/>
    <cellStyle name="표준 98 3 2" xfId="10093"/>
    <cellStyle name="표준 98 4" xfId="1332"/>
    <cellStyle name="표준 98 5" xfId="5278"/>
    <cellStyle name="표준 98 6" xfId="7629"/>
    <cellStyle name="표준 98 7" xfId="13401"/>
    <cellStyle name="표준 98 8" xfId="16096"/>
    <cellStyle name="표준 99" xfId="1232"/>
    <cellStyle name="표준 99 2" xfId="3633"/>
    <cellStyle name="표준 99 2 2" xfId="4125"/>
    <cellStyle name="표준 99 2 2 2" xfId="7201"/>
    <cellStyle name="표준 99 2 2 3" xfId="9798"/>
    <cellStyle name="표준 99 2 2 4" xfId="13403"/>
    <cellStyle name="표준 99 2 2 5" xfId="16098"/>
    <cellStyle name="표준 99 2 3" xfId="4113"/>
    <cellStyle name="표준 99 2 3 2" xfId="7192"/>
    <cellStyle name="표준 99 2 3 3" xfId="9788"/>
    <cellStyle name="표준 99 3" xfId="4120"/>
    <cellStyle name="표준 99 3 2" xfId="7196"/>
    <cellStyle name="표준 99 3 3" xfId="9793"/>
    <cellStyle name="표준 99 3 4" xfId="13409"/>
    <cellStyle name="표준 99 3 5" xfId="16104"/>
    <cellStyle name="표준 99 4" xfId="1333"/>
    <cellStyle name="표준 99 4 2" xfId="10091"/>
    <cellStyle name="표준 99 4 3" xfId="13410"/>
    <cellStyle name="표준 99 4 4" xfId="16105"/>
    <cellStyle name="표준 99 5" xfId="5279"/>
    <cellStyle name="표준 99 6" xfId="7630"/>
    <cellStyle name="표준 99 7" xfId="13402"/>
    <cellStyle name="표준 99 8" xfId="16097"/>
    <cellStyle name="표준_2_통계표" xfId="16114"/>
    <cellStyle name="하이퍼링크 2" xfId="3634"/>
    <cellStyle name="하이퍼링크 3" xfId="3045"/>
    <cellStyle name="합산" xfId="3635"/>
    <cellStyle name="합산 2" xfId="3646"/>
    <cellStyle name="합산 2 2" xfId="3863"/>
    <cellStyle name="합산 2 3" xfId="3865"/>
    <cellStyle name="합산 2 4" xfId="3871"/>
    <cellStyle name="합산 3" xfId="3690"/>
    <cellStyle name="합산 3 2" xfId="3866"/>
    <cellStyle name="합산 3 3" xfId="3872"/>
    <cellStyle name="합산 4" xfId="3864"/>
    <cellStyle name="합산 5" xfId="3870"/>
    <cellStyle name="화폐기호" xfId="3636"/>
    <cellStyle name="화폐기호 2" xfId="4590"/>
    <cellStyle name="화폐기호 3" xfId="4589"/>
    <cellStyle name="화폐기호0" xfId="3637"/>
    <cellStyle name="화폐기호0 2" xfId="4592"/>
    <cellStyle name="화폐기호0 3" xfId="45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&#50629;&#47924;/_2016&#45380;%20&#50980;&#51221;&#54868;%20&#50629;&#47924;(4&#50900;21&#51068;&#48512;&#53552;)/06.%20GRDP/&#9733;2014%20GRDP%20&#52628;&#44228;%20&#51456;&#48708;/04.%202013&#45380;%20GRDP%20&#52572;&#51333;(&#53685;&#44228;&#51221;&#48372;&#44288;)/(1602)+2013+GRDP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1"/>
      <sheetName val="표2"/>
      <sheetName val="표3"/>
      <sheetName val="표4-1"/>
      <sheetName val="표4-2,3"/>
      <sheetName val="표5(2010)"/>
      <sheetName val="표5(2011)"/>
      <sheetName val="표5(2012)"/>
      <sheetName val="표5(2013)"/>
      <sheetName val="표8"/>
    </sheetNames>
    <sheetDataSet>
      <sheetData sheetId="0"/>
      <sheetData sheetId="1">
        <row r="12">
          <cell r="F12">
            <v>0</v>
          </cell>
        </row>
      </sheetData>
      <sheetData sheetId="2"/>
      <sheetData sheetId="3">
        <row r="116">
          <cell r="G116">
            <v>477279.38485219562</v>
          </cell>
        </row>
        <row r="117">
          <cell r="G117">
            <v>1937.5998040166796</v>
          </cell>
        </row>
        <row r="118">
          <cell r="G118">
            <v>576992.55869995465</v>
          </cell>
        </row>
        <row r="119">
          <cell r="G119">
            <v>35427.765894734985</v>
          </cell>
        </row>
        <row r="120">
          <cell r="G120">
            <v>203727.01694211975</v>
          </cell>
        </row>
        <row r="121">
          <cell r="G121">
            <v>140794.17181493065</v>
          </cell>
        </row>
        <row r="122">
          <cell r="G122">
            <v>114462.82057116603</v>
          </cell>
        </row>
        <row r="123">
          <cell r="G123">
            <v>46994.18693628873</v>
          </cell>
        </row>
        <row r="124">
          <cell r="G124">
            <v>33911.209818211653</v>
          </cell>
        </row>
        <row r="125">
          <cell r="G125">
            <v>113670.3514132765</v>
          </cell>
        </row>
        <row r="126">
          <cell r="G126">
            <v>166194.70709767492</v>
          </cell>
        </row>
        <row r="127">
          <cell r="G127">
            <v>71405.310168461525</v>
          </cell>
        </row>
        <row r="128">
          <cell r="G128">
            <v>248230.84378686285</v>
          </cell>
        </row>
        <row r="129">
          <cell r="G129">
            <v>242281.31123698252</v>
          </cell>
        </row>
        <row r="130">
          <cell r="G130">
            <v>132314.96605929302</v>
          </cell>
        </row>
        <row r="131">
          <cell r="G131">
            <v>69389.90833531048</v>
          </cell>
        </row>
        <row r="132">
          <cell r="G132">
            <v>2675014.1134314807</v>
          </cell>
        </row>
        <row r="336">
          <cell r="E336">
            <v>139441.96255522629</v>
          </cell>
          <cell r="F336">
            <v>129982.88054684157</v>
          </cell>
          <cell r="I336">
            <v>139441.96255522629</v>
          </cell>
          <cell r="J336">
            <v>118592.08968728645</v>
          </cell>
        </row>
        <row r="337">
          <cell r="E337">
            <v>409.5951514336333</v>
          </cell>
          <cell r="F337">
            <v>1.3211099999867092E-6</v>
          </cell>
          <cell r="I337">
            <v>409.5951514336333</v>
          </cell>
          <cell r="J337">
            <v>1.282259999987106E-6</v>
          </cell>
        </row>
        <row r="338">
          <cell r="E338">
            <v>915119.60865872714</v>
          </cell>
          <cell r="F338">
            <v>1070856.945940967</v>
          </cell>
          <cell r="I338">
            <v>915119.60865872714</v>
          </cell>
          <cell r="J338">
            <v>989185.64298709983</v>
          </cell>
        </row>
        <row r="339">
          <cell r="E339">
            <v>30897.884823522916</v>
          </cell>
          <cell r="F339">
            <v>37454.748819062341</v>
          </cell>
          <cell r="I339">
            <v>30897.884823522916</v>
          </cell>
          <cell r="J339">
            <v>43203.04538578866</v>
          </cell>
        </row>
        <row r="340">
          <cell r="E340">
            <v>378758.13934991066</v>
          </cell>
          <cell r="F340">
            <v>668094.51359896397</v>
          </cell>
          <cell r="I340">
            <v>378758.13934991066</v>
          </cell>
          <cell r="J340">
            <v>633843.47383279481</v>
          </cell>
        </row>
        <row r="341">
          <cell r="E341">
            <v>84567.29184341646</v>
          </cell>
          <cell r="F341">
            <v>93119.398452787369</v>
          </cell>
          <cell r="I341">
            <v>84567.29184341646</v>
          </cell>
          <cell r="J341">
            <v>91272.342582283076</v>
          </cell>
        </row>
        <row r="342">
          <cell r="E342">
            <v>65787.235442974998</v>
          </cell>
          <cell r="F342">
            <v>53955.612636066755</v>
          </cell>
          <cell r="I342">
            <v>65787.235442974998</v>
          </cell>
          <cell r="J342">
            <v>55490.372049042431</v>
          </cell>
        </row>
        <row r="343">
          <cell r="E343">
            <v>27842.745523711546</v>
          </cell>
          <cell r="F343">
            <v>39515.078909858363</v>
          </cell>
          <cell r="I343">
            <v>27842.745523711546</v>
          </cell>
          <cell r="J343">
            <v>38314.882174235849</v>
          </cell>
        </row>
        <row r="344">
          <cell r="E344">
            <v>19846.401958520553</v>
          </cell>
          <cell r="F344">
            <v>18712.726671670833</v>
          </cell>
          <cell r="I344">
            <v>19846.401958520553</v>
          </cell>
          <cell r="J344">
            <v>19870.671350911336</v>
          </cell>
        </row>
        <row r="345">
          <cell r="E345">
            <v>76846.418506088536</v>
          </cell>
          <cell r="F345">
            <v>82881.893276405244</v>
          </cell>
          <cell r="I345">
            <v>76846.418506088536</v>
          </cell>
          <cell r="J345">
            <v>77484.999614028813</v>
          </cell>
        </row>
        <row r="346">
          <cell r="E346">
            <v>122749.5198535761</v>
          </cell>
          <cell r="F346">
            <v>129944.0732169472</v>
          </cell>
          <cell r="I346">
            <v>122749.5198535761</v>
          </cell>
          <cell r="J346">
            <v>128369.96643023448</v>
          </cell>
        </row>
        <row r="347">
          <cell r="E347">
            <v>16669.007476804709</v>
          </cell>
          <cell r="F347">
            <v>35294.416061421412</v>
          </cell>
          <cell r="I347">
            <v>16669.007476804709</v>
          </cell>
          <cell r="J347">
            <v>34191.507981037808</v>
          </cell>
        </row>
        <row r="348">
          <cell r="E348">
            <v>222153.69463759029</v>
          </cell>
          <cell r="F348">
            <v>223287.52884071972</v>
          </cell>
          <cell r="I348">
            <v>222153.69463759029</v>
          </cell>
          <cell r="J348">
            <v>215446.50369861309</v>
          </cell>
        </row>
        <row r="349">
          <cell r="E349">
            <v>97086.535358013003</v>
          </cell>
          <cell r="F349">
            <v>110979.63665622982</v>
          </cell>
          <cell r="I349">
            <v>97086.535358013003</v>
          </cell>
          <cell r="J349">
            <v>106247.43151179</v>
          </cell>
        </row>
        <row r="350">
          <cell r="E350">
            <v>49667.701404444822</v>
          </cell>
          <cell r="F350">
            <v>51210.544032231373</v>
          </cell>
          <cell r="I350">
            <v>49667.701404444822</v>
          </cell>
          <cell r="J350">
            <v>49963.831729538637</v>
          </cell>
        </row>
        <row r="351">
          <cell r="E351">
            <v>65673.184554778447</v>
          </cell>
          <cell r="F351">
            <v>65623.131451645808</v>
          </cell>
          <cell r="I351">
            <v>65673.184554778447</v>
          </cell>
          <cell r="J351">
            <v>60878.122508962959</v>
          </cell>
        </row>
        <row r="352">
          <cell r="E352">
            <v>2313516.9270987404</v>
          </cell>
          <cell r="F352">
            <v>2810913.1291131396</v>
          </cell>
          <cell r="I352">
            <v>2313516.9270987404</v>
          </cell>
          <cell r="J352">
            <v>2662354.8835249301</v>
          </cell>
        </row>
      </sheetData>
      <sheetData sheetId="4">
        <row r="336">
          <cell r="F336">
            <v>6.0272721985264708</v>
          </cell>
          <cell r="G336">
            <v>4.6242226129504029</v>
          </cell>
          <cell r="K336">
            <v>-14.952366192983119</v>
          </cell>
        </row>
        <row r="337">
          <cell r="F337">
            <v>1.7704437198446825E-2</v>
          </cell>
          <cell r="G337">
            <v>4.699931799043279E-11</v>
          </cell>
        </row>
        <row r="338">
          <cell r="F338">
            <v>39.555345281451231</v>
          </cell>
          <cell r="G338">
            <v>38.096408417958791</v>
          </cell>
          <cell r="K338">
            <v>8.0935905675685191</v>
          </cell>
        </row>
        <row r="339">
          <cell r="F339">
            <v>1.3355374435176632</v>
          </cell>
          <cell r="G339">
            <v>1.3324762131969388</v>
          </cell>
          <cell r="K339">
            <v>39.825252222112248</v>
          </cell>
        </row>
        <row r="340">
          <cell r="F340">
            <v>16.371530932556922</v>
          </cell>
          <cell r="G340">
            <v>23.767881927028885</v>
          </cell>
          <cell r="K340">
            <v>67.347815923033394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view="pageBreakPreview" zoomScale="115" zoomScaleNormal="100" zoomScaleSheetLayoutView="115" workbookViewId="0"/>
  </sheetViews>
  <sheetFormatPr defaultRowHeight="38.25" customHeight="1"/>
  <cols>
    <col min="1" max="1" width="7.33203125" style="85" customWidth="1"/>
    <col min="2" max="6" width="12.109375" style="85" customWidth="1"/>
    <col min="7" max="7" width="7.33203125" style="85" customWidth="1"/>
    <col min="8" max="16384" width="8.88671875" style="85"/>
  </cols>
  <sheetData>
    <row r="1" spans="1:7" ht="38.25" customHeight="1" thickBot="1"/>
    <row r="2" spans="1:7" ht="38.25" customHeight="1" thickBot="1">
      <c r="A2" s="406" t="s">
        <v>63</v>
      </c>
      <c r="B2" s="407"/>
      <c r="C2" s="407"/>
      <c r="D2" s="407"/>
      <c r="E2" s="407"/>
      <c r="F2" s="408"/>
      <c r="G2" s="261"/>
    </row>
    <row r="4" spans="1:7" ht="38.25" customHeight="1">
      <c r="B4" s="262" t="s">
        <v>54</v>
      </c>
      <c r="C4" s="263"/>
    </row>
    <row r="5" spans="1:7" ht="38.25" customHeight="1">
      <c r="B5" s="262" t="s">
        <v>53</v>
      </c>
      <c r="C5" s="263"/>
    </row>
    <row r="6" spans="1:7" ht="38.25" customHeight="1">
      <c r="B6" s="262" t="s">
        <v>55</v>
      </c>
      <c r="C6" s="263"/>
    </row>
    <row r="7" spans="1:7" ht="38.25" customHeight="1">
      <c r="B7" s="262" t="s">
        <v>56</v>
      </c>
      <c r="C7" s="263"/>
    </row>
    <row r="8" spans="1:7" ht="38.25" customHeight="1">
      <c r="B8" s="262" t="s">
        <v>57</v>
      </c>
      <c r="C8" s="263"/>
    </row>
    <row r="9" spans="1:7" ht="38.25" customHeight="1">
      <c r="B9" s="262" t="s">
        <v>58</v>
      </c>
      <c r="C9" s="263"/>
    </row>
    <row r="10" spans="1:7" ht="38.25" customHeight="1">
      <c r="B10" s="262" t="s">
        <v>59</v>
      </c>
      <c r="C10" s="263"/>
    </row>
    <row r="11" spans="1:7" ht="38.25" customHeight="1">
      <c r="B11" s="262" t="s">
        <v>60</v>
      </c>
      <c r="C11" s="263"/>
    </row>
    <row r="12" spans="1:7" ht="38.25" customHeight="1">
      <c r="B12" s="262" t="s">
        <v>61</v>
      </c>
      <c r="C12" s="263"/>
    </row>
    <row r="13" spans="1:7" ht="38.25" customHeight="1">
      <c r="B13" s="262" t="s">
        <v>62</v>
      </c>
      <c r="C13" s="263"/>
    </row>
  </sheetData>
  <mergeCells count="1">
    <mergeCell ref="A2:F2"/>
  </mergeCells>
  <phoneticPr fontId="25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7"/>
  <sheetViews>
    <sheetView view="pageBreakPreview" zoomScale="70" zoomScaleNormal="85" zoomScaleSheetLayoutView="70" workbookViewId="0">
      <selection sqref="A1:H1"/>
    </sheetView>
  </sheetViews>
  <sheetFormatPr defaultRowHeight="16.5"/>
  <cols>
    <col min="1" max="2" width="0.88671875" style="2" customWidth="1"/>
    <col min="3" max="3" width="21.88671875" style="2" customWidth="1"/>
    <col min="4" max="4" width="0.88671875" style="2" customWidth="1"/>
    <col min="5" max="12" width="15.5546875" style="204" customWidth="1"/>
    <col min="13" max="13" width="0.88671875" style="204" customWidth="1"/>
    <col min="14" max="14" width="23.44140625" style="206" customWidth="1"/>
    <col min="15" max="256" width="8.88671875" style="204"/>
    <col min="257" max="258" width="0.88671875" style="204" customWidth="1"/>
    <col min="259" max="259" width="21.88671875" style="204" customWidth="1"/>
    <col min="260" max="260" width="0.88671875" style="204" customWidth="1"/>
    <col min="261" max="268" width="15.5546875" style="204" customWidth="1"/>
    <col min="269" max="269" width="0.88671875" style="204" customWidth="1"/>
    <col min="270" max="270" width="23.44140625" style="204" customWidth="1"/>
    <col min="271" max="512" width="8.88671875" style="204"/>
    <col min="513" max="514" width="0.88671875" style="204" customWidth="1"/>
    <col min="515" max="515" width="21.88671875" style="204" customWidth="1"/>
    <col min="516" max="516" width="0.88671875" style="204" customWidth="1"/>
    <col min="517" max="524" width="15.5546875" style="204" customWidth="1"/>
    <col min="525" max="525" width="0.88671875" style="204" customWidth="1"/>
    <col min="526" max="526" width="23.44140625" style="204" customWidth="1"/>
    <col min="527" max="768" width="8.88671875" style="204"/>
    <col min="769" max="770" width="0.88671875" style="204" customWidth="1"/>
    <col min="771" max="771" width="21.88671875" style="204" customWidth="1"/>
    <col min="772" max="772" width="0.88671875" style="204" customWidth="1"/>
    <col min="773" max="780" width="15.5546875" style="204" customWidth="1"/>
    <col min="781" max="781" width="0.88671875" style="204" customWidth="1"/>
    <col min="782" max="782" width="23.44140625" style="204" customWidth="1"/>
    <col min="783" max="1024" width="8.88671875" style="204"/>
    <col min="1025" max="1026" width="0.88671875" style="204" customWidth="1"/>
    <col min="1027" max="1027" width="21.88671875" style="204" customWidth="1"/>
    <col min="1028" max="1028" width="0.88671875" style="204" customWidth="1"/>
    <col min="1029" max="1036" width="15.5546875" style="204" customWidth="1"/>
    <col min="1037" max="1037" width="0.88671875" style="204" customWidth="1"/>
    <col min="1038" max="1038" width="23.44140625" style="204" customWidth="1"/>
    <col min="1039" max="1280" width="8.88671875" style="204"/>
    <col min="1281" max="1282" width="0.88671875" style="204" customWidth="1"/>
    <col min="1283" max="1283" width="21.88671875" style="204" customWidth="1"/>
    <col min="1284" max="1284" width="0.88671875" style="204" customWidth="1"/>
    <col min="1285" max="1292" width="15.5546875" style="204" customWidth="1"/>
    <col min="1293" max="1293" width="0.88671875" style="204" customWidth="1"/>
    <col min="1294" max="1294" width="23.44140625" style="204" customWidth="1"/>
    <col min="1295" max="1536" width="8.88671875" style="204"/>
    <col min="1537" max="1538" width="0.88671875" style="204" customWidth="1"/>
    <col min="1539" max="1539" width="21.88671875" style="204" customWidth="1"/>
    <col min="1540" max="1540" width="0.88671875" style="204" customWidth="1"/>
    <col min="1541" max="1548" width="15.5546875" style="204" customWidth="1"/>
    <col min="1549" max="1549" width="0.88671875" style="204" customWidth="1"/>
    <col min="1550" max="1550" width="23.44140625" style="204" customWidth="1"/>
    <col min="1551" max="1792" width="8.88671875" style="204"/>
    <col min="1793" max="1794" width="0.88671875" style="204" customWidth="1"/>
    <col min="1795" max="1795" width="21.88671875" style="204" customWidth="1"/>
    <col min="1796" max="1796" width="0.88671875" style="204" customWidth="1"/>
    <col min="1797" max="1804" width="15.5546875" style="204" customWidth="1"/>
    <col min="1805" max="1805" width="0.88671875" style="204" customWidth="1"/>
    <col min="1806" max="1806" width="23.44140625" style="204" customWidth="1"/>
    <col min="1807" max="2048" width="8.88671875" style="204"/>
    <col min="2049" max="2050" width="0.88671875" style="204" customWidth="1"/>
    <col min="2051" max="2051" width="21.88671875" style="204" customWidth="1"/>
    <col min="2052" max="2052" width="0.88671875" style="204" customWidth="1"/>
    <col min="2053" max="2060" width="15.5546875" style="204" customWidth="1"/>
    <col min="2061" max="2061" width="0.88671875" style="204" customWidth="1"/>
    <col min="2062" max="2062" width="23.44140625" style="204" customWidth="1"/>
    <col min="2063" max="2304" width="8.88671875" style="204"/>
    <col min="2305" max="2306" width="0.88671875" style="204" customWidth="1"/>
    <col min="2307" max="2307" width="21.88671875" style="204" customWidth="1"/>
    <col min="2308" max="2308" width="0.88671875" style="204" customWidth="1"/>
    <col min="2309" max="2316" width="15.5546875" style="204" customWidth="1"/>
    <col min="2317" max="2317" width="0.88671875" style="204" customWidth="1"/>
    <col min="2318" max="2318" width="23.44140625" style="204" customWidth="1"/>
    <col min="2319" max="2560" width="8.88671875" style="204"/>
    <col min="2561" max="2562" width="0.88671875" style="204" customWidth="1"/>
    <col min="2563" max="2563" width="21.88671875" style="204" customWidth="1"/>
    <col min="2564" max="2564" width="0.88671875" style="204" customWidth="1"/>
    <col min="2565" max="2572" width="15.5546875" style="204" customWidth="1"/>
    <col min="2573" max="2573" width="0.88671875" style="204" customWidth="1"/>
    <col min="2574" max="2574" width="23.44140625" style="204" customWidth="1"/>
    <col min="2575" max="2816" width="8.88671875" style="204"/>
    <col min="2817" max="2818" width="0.88671875" style="204" customWidth="1"/>
    <col min="2819" max="2819" width="21.88671875" style="204" customWidth="1"/>
    <col min="2820" max="2820" width="0.88671875" style="204" customWidth="1"/>
    <col min="2821" max="2828" width="15.5546875" style="204" customWidth="1"/>
    <col min="2829" max="2829" width="0.88671875" style="204" customWidth="1"/>
    <col min="2830" max="2830" width="23.44140625" style="204" customWidth="1"/>
    <col min="2831" max="3072" width="8.88671875" style="204"/>
    <col min="3073" max="3074" width="0.88671875" style="204" customWidth="1"/>
    <col min="3075" max="3075" width="21.88671875" style="204" customWidth="1"/>
    <col min="3076" max="3076" width="0.88671875" style="204" customWidth="1"/>
    <col min="3077" max="3084" width="15.5546875" style="204" customWidth="1"/>
    <col min="3085" max="3085" width="0.88671875" style="204" customWidth="1"/>
    <col min="3086" max="3086" width="23.44140625" style="204" customWidth="1"/>
    <col min="3087" max="3328" width="8.88671875" style="204"/>
    <col min="3329" max="3330" width="0.88671875" style="204" customWidth="1"/>
    <col min="3331" max="3331" width="21.88671875" style="204" customWidth="1"/>
    <col min="3332" max="3332" width="0.88671875" style="204" customWidth="1"/>
    <col min="3333" max="3340" width="15.5546875" style="204" customWidth="1"/>
    <col min="3341" max="3341" width="0.88671875" style="204" customWidth="1"/>
    <col min="3342" max="3342" width="23.44140625" style="204" customWidth="1"/>
    <col min="3343" max="3584" width="8.88671875" style="204"/>
    <col min="3585" max="3586" width="0.88671875" style="204" customWidth="1"/>
    <col min="3587" max="3587" width="21.88671875" style="204" customWidth="1"/>
    <col min="3588" max="3588" width="0.88671875" style="204" customWidth="1"/>
    <col min="3589" max="3596" width="15.5546875" style="204" customWidth="1"/>
    <col min="3597" max="3597" width="0.88671875" style="204" customWidth="1"/>
    <col min="3598" max="3598" width="23.44140625" style="204" customWidth="1"/>
    <col min="3599" max="3840" width="8.88671875" style="204"/>
    <col min="3841" max="3842" width="0.88671875" style="204" customWidth="1"/>
    <col min="3843" max="3843" width="21.88671875" style="204" customWidth="1"/>
    <col min="3844" max="3844" width="0.88671875" style="204" customWidth="1"/>
    <col min="3845" max="3852" width="15.5546875" style="204" customWidth="1"/>
    <col min="3853" max="3853" width="0.88671875" style="204" customWidth="1"/>
    <col min="3854" max="3854" width="23.44140625" style="204" customWidth="1"/>
    <col min="3855" max="4096" width="8.88671875" style="204"/>
    <col min="4097" max="4098" width="0.88671875" style="204" customWidth="1"/>
    <col min="4099" max="4099" width="21.88671875" style="204" customWidth="1"/>
    <col min="4100" max="4100" width="0.88671875" style="204" customWidth="1"/>
    <col min="4101" max="4108" width="15.5546875" style="204" customWidth="1"/>
    <col min="4109" max="4109" width="0.88671875" style="204" customWidth="1"/>
    <col min="4110" max="4110" width="23.44140625" style="204" customWidth="1"/>
    <col min="4111" max="4352" width="8.88671875" style="204"/>
    <col min="4353" max="4354" width="0.88671875" style="204" customWidth="1"/>
    <col min="4355" max="4355" width="21.88671875" style="204" customWidth="1"/>
    <col min="4356" max="4356" width="0.88671875" style="204" customWidth="1"/>
    <col min="4357" max="4364" width="15.5546875" style="204" customWidth="1"/>
    <col min="4365" max="4365" width="0.88671875" style="204" customWidth="1"/>
    <col min="4366" max="4366" width="23.44140625" style="204" customWidth="1"/>
    <col min="4367" max="4608" width="8.88671875" style="204"/>
    <col min="4609" max="4610" width="0.88671875" style="204" customWidth="1"/>
    <col min="4611" max="4611" width="21.88671875" style="204" customWidth="1"/>
    <col min="4612" max="4612" width="0.88671875" style="204" customWidth="1"/>
    <col min="4613" max="4620" width="15.5546875" style="204" customWidth="1"/>
    <col min="4621" max="4621" width="0.88671875" style="204" customWidth="1"/>
    <col min="4622" max="4622" width="23.44140625" style="204" customWidth="1"/>
    <col min="4623" max="4864" width="8.88671875" style="204"/>
    <col min="4865" max="4866" width="0.88671875" style="204" customWidth="1"/>
    <col min="4867" max="4867" width="21.88671875" style="204" customWidth="1"/>
    <col min="4868" max="4868" width="0.88671875" style="204" customWidth="1"/>
    <col min="4869" max="4876" width="15.5546875" style="204" customWidth="1"/>
    <col min="4877" max="4877" width="0.88671875" style="204" customWidth="1"/>
    <col min="4878" max="4878" width="23.44140625" style="204" customWidth="1"/>
    <col min="4879" max="5120" width="8.88671875" style="204"/>
    <col min="5121" max="5122" width="0.88671875" style="204" customWidth="1"/>
    <col min="5123" max="5123" width="21.88671875" style="204" customWidth="1"/>
    <col min="5124" max="5124" width="0.88671875" style="204" customWidth="1"/>
    <col min="5125" max="5132" width="15.5546875" style="204" customWidth="1"/>
    <col min="5133" max="5133" width="0.88671875" style="204" customWidth="1"/>
    <col min="5134" max="5134" width="23.44140625" style="204" customWidth="1"/>
    <col min="5135" max="5376" width="8.88671875" style="204"/>
    <col min="5377" max="5378" width="0.88671875" style="204" customWidth="1"/>
    <col min="5379" max="5379" width="21.88671875" style="204" customWidth="1"/>
    <col min="5380" max="5380" width="0.88671875" style="204" customWidth="1"/>
    <col min="5381" max="5388" width="15.5546875" style="204" customWidth="1"/>
    <col min="5389" max="5389" width="0.88671875" style="204" customWidth="1"/>
    <col min="5390" max="5390" width="23.44140625" style="204" customWidth="1"/>
    <col min="5391" max="5632" width="8.88671875" style="204"/>
    <col min="5633" max="5634" width="0.88671875" style="204" customWidth="1"/>
    <col min="5635" max="5635" width="21.88671875" style="204" customWidth="1"/>
    <col min="5636" max="5636" width="0.88671875" style="204" customWidth="1"/>
    <col min="5637" max="5644" width="15.5546875" style="204" customWidth="1"/>
    <col min="5645" max="5645" width="0.88671875" style="204" customWidth="1"/>
    <col min="5646" max="5646" width="23.44140625" style="204" customWidth="1"/>
    <col min="5647" max="5888" width="8.88671875" style="204"/>
    <col min="5889" max="5890" width="0.88671875" style="204" customWidth="1"/>
    <col min="5891" max="5891" width="21.88671875" style="204" customWidth="1"/>
    <col min="5892" max="5892" width="0.88671875" style="204" customWidth="1"/>
    <col min="5893" max="5900" width="15.5546875" style="204" customWidth="1"/>
    <col min="5901" max="5901" width="0.88671875" style="204" customWidth="1"/>
    <col min="5902" max="5902" width="23.44140625" style="204" customWidth="1"/>
    <col min="5903" max="6144" width="8.88671875" style="204"/>
    <col min="6145" max="6146" width="0.88671875" style="204" customWidth="1"/>
    <col min="6147" max="6147" width="21.88671875" style="204" customWidth="1"/>
    <col min="6148" max="6148" width="0.88671875" style="204" customWidth="1"/>
    <col min="6149" max="6156" width="15.5546875" style="204" customWidth="1"/>
    <col min="6157" max="6157" width="0.88671875" style="204" customWidth="1"/>
    <col min="6158" max="6158" width="23.44140625" style="204" customWidth="1"/>
    <col min="6159" max="6400" width="8.88671875" style="204"/>
    <col min="6401" max="6402" width="0.88671875" style="204" customWidth="1"/>
    <col min="6403" max="6403" width="21.88671875" style="204" customWidth="1"/>
    <col min="6404" max="6404" width="0.88671875" style="204" customWidth="1"/>
    <col min="6405" max="6412" width="15.5546875" style="204" customWidth="1"/>
    <col min="6413" max="6413" width="0.88671875" style="204" customWidth="1"/>
    <col min="6414" max="6414" width="23.44140625" style="204" customWidth="1"/>
    <col min="6415" max="6656" width="8.88671875" style="204"/>
    <col min="6657" max="6658" width="0.88671875" style="204" customWidth="1"/>
    <col min="6659" max="6659" width="21.88671875" style="204" customWidth="1"/>
    <col min="6660" max="6660" width="0.88671875" style="204" customWidth="1"/>
    <col min="6661" max="6668" width="15.5546875" style="204" customWidth="1"/>
    <col min="6669" max="6669" width="0.88671875" style="204" customWidth="1"/>
    <col min="6670" max="6670" width="23.44140625" style="204" customWidth="1"/>
    <col min="6671" max="6912" width="8.88671875" style="204"/>
    <col min="6913" max="6914" width="0.88671875" style="204" customWidth="1"/>
    <col min="6915" max="6915" width="21.88671875" style="204" customWidth="1"/>
    <col min="6916" max="6916" width="0.88671875" style="204" customWidth="1"/>
    <col min="6917" max="6924" width="15.5546875" style="204" customWidth="1"/>
    <col min="6925" max="6925" width="0.88671875" style="204" customWidth="1"/>
    <col min="6926" max="6926" width="23.44140625" style="204" customWidth="1"/>
    <col min="6927" max="7168" width="8.88671875" style="204"/>
    <col min="7169" max="7170" width="0.88671875" style="204" customWidth="1"/>
    <col min="7171" max="7171" width="21.88671875" style="204" customWidth="1"/>
    <col min="7172" max="7172" width="0.88671875" style="204" customWidth="1"/>
    <col min="7173" max="7180" width="15.5546875" style="204" customWidth="1"/>
    <col min="7181" max="7181" width="0.88671875" style="204" customWidth="1"/>
    <col min="7182" max="7182" width="23.44140625" style="204" customWidth="1"/>
    <col min="7183" max="7424" width="8.88671875" style="204"/>
    <col min="7425" max="7426" width="0.88671875" style="204" customWidth="1"/>
    <col min="7427" max="7427" width="21.88671875" style="204" customWidth="1"/>
    <col min="7428" max="7428" width="0.88671875" style="204" customWidth="1"/>
    <col min="7429" max="7436" width="15.5546875" style="204" customWidth="1"/>
    <col min="7437" max="7437" width="0.88671875" style="204" customWidth="1"/>
    <col min="7438" max="7438" width="23.44140625" style="204" customWidth="1"/>
    <col min="7439" max="7680" width="8.88671875" style="204"/>
    <col min="7681" max="7682" width="0.88671875" style="204" customWidth="1"/>
    <col min="7683" max="7683" width="21.88671875" style="204" customWidth="1"/>
    <col min="7684" max="7684" width="0.88671875" style="204" customWidth="1"/>
    <col min="7685" max="7692" width="15.5546875" style="204" customWidth="1"/>
    <col min="7693" max="7693" width="0.88671875" style="204" customWidth="1"/>
    <col min="7694" max="7694" width="23.44140625" style="204" customWidth="1"/>
    <col min="7695" max="7936" width="8.88671875" style="204"/>
    <col min="7937" max="7938" width="0.88671875" style="204" customWidth="1"/>
    <col min="7939" max="7939" width="21.88671875" style="204" customWidth="1"/>
    <col min="7940" max="7940" width="0.88671875" style="204" customWidth="1"/>
    <col min="7941" max="7948" width="15.5546875" style="204" customWidth="1"/>
    <col min="7949" max="7949" width="0.88671875" style="204" customWidth="1"/>
    <col min="7950" max="7950" width="23.44140625" style="204" customWidth="1"/>
    <col min="7951" max="8192" width="8.88671875" style="204"/>
    <col min="8193" max="8194" width="0.88671875" style="204" customWidth="1"/>
    <col min="8195" max="8195" width="21.88671875" style="204" customWidth="1"/>
    <col min="8196" max="8196" width="0.88671875" style="204" customWidth="1"/>
    <col min="8197" max="8204" width="15.5546875" style="204" customWidth="1"/>
    <col min="8205" max="8205" width="0.88671875" style="204" customWidth="1"/>
    <col min="8206" max="8206" width="23.44140625" style="204" customWidth="1"/>
    <col min="8207" max="8448" width="8.88671875" style="204"/>
    <col min="8449" max="8450" width="0.88671875" style="204" customWidth="1"/>
    <col min="8451" max="8451" width="21.88671875" style="204" customWidth="1"/>
    <col min="8452" max="8452" width="0.88671875" style="204" customWidth="1"/>
    <col min="8453" max="8460" width="15.5546875" style="204" customWidth="1"/>
    <col min="8461" max="8461" width="0.88671875" style="204" customWidth="1"/>
    <col min="8462" max="8462" width="23.44140625" style="204" customWidth="1"/>
    <col min="8463" max="8704" width="8.88671875" style="204"/>
    <col min="8705" max="8706" width="0.88671875" style="204" customWidth="1"/>
    <col min="8707" max="8707" width="21.88671875" style="204" customWidth="1"/>
    <col min="8708" max="8708" width="0.88671875" style="204" customWidth="1"/>
    <col min="8709" max="8716" width="15.5546875" style="204" customWidth="1"/>
    <col min="8717" max="8717" width="0.88671875" style="204" customWidth="1"/>
    <col min="8718" max="8718" width="23.44140625" style="204" customWidth="1"/>
    <col min="8719" max="8960" width="8.88671875" style="204"/>
    <col min="8961" max="8962" width="0.88671875" style="204" customWidth="1"/>
    <col min="8963" max="8963" width="21.88671875" style="204" customWidth="1"/>
    <col min="8964" max="8964" width="0.88671875" style="204" customWidth="1"/>
    <col min="8965" max="8972" width="15.5546875" style="204" customWidth="1"/>
    <col min="8973" max="8973" width="0.88671875" style="204" customWidth="1"/>
    <col min="8974" max="8974" width="23.44140625" style="204" customWidth="1"/>
    <col min="8975" max="9216" width="8.88671875" style="204"/>
    <col min="9217" max="9218" width="0.88671875" style="204" customWidth="1"/>
    <col min="9219" max="9219" width="21.88671875" style="204" customWidth="1"/>
    <col min="9220" max="9220" width="0.88671875" style="204" customWidth="1"/>
    <col min="9221" max="9228" width="15.5546875" style="204" customWidth="1"/>
    <col min="9229" max="9229" width="0.88671875" style="204" customWidth="1"/>
    <col min="9230" max="9230" width="23.44140625" style="204" customWidth="1"/>
    <col min="9231" max="9472" width="8.88671875" style="204"/>
    <col min="9473" max="9474" width="0.88671875" style="204" customWidth="1"/>
    <col min="9475" max="9475" width="21.88671875" style="204" customWidth="1"/>
    <col min="9476" max="9476" width="0.88671875" style="204" customWidth="1"/>
    <col min="9477" max="9484" width="15.5546875" style="204" customWidth="1"/>
    <col min="9485" max="9485" width="0.88671875" style="204" customWidth="1"/>
    <col min="9486" max="9486" width="23.44140625" style="204" customWidth="1"/>
    <col min="9487" max="9728" width="8.88671875" style="204"/>
    <col min="9729" max="9730" width="0.88671875" style="204" customWidth="1"/>
    <col min="9731" max="9731" width="21.88671875" style="204" customWidth="1"/>
    <col min="9732" max="9732" width="0.88671875" style="204" customWidth="1"/>
    <col min="9733" max="9740" width="15.5546875" style="204" customWidth="1"/>
    <col min="9741" max="9741" width="0.88671875" style="204" customWidth="1"/>
    <col min="9742" max="9742" width="23.44140625" style="204" customWidth="1"/>
    <col min="9743" max="9984" width="8.88671875" style="204"/>
    <col min="9985" max="9986" width="0.88671875" style="204" customWidth="1"/>
    <col min="9987" max="9987" width="21.88671875" style="204" customWidth="1"/>
    <col min="9988" max="9988" width="0.88671875" style="204" customWidth="1"/>
    <col min="9989" max="9996" width="15.5546875" style="204" customWidth="1"/>
    <col min="9997" max="9997" width="0.88671875" style="204" customWidth="1"/>
    <col min="9998" max="9998" width="23.44140625" style="204" customWidth="1"/>
    <col min="9999" max="10240" width="8.88671875" style="204"/>
    <col min="10241" max="10242" width="0.88671875" style="204" customWidth="1"/>
    <col min="10243" max="10243" width="21.88671875" style="204" customWidth="1"/>
    <col min="10244" max="10244" width="0.88671875" style="204" customWidth="1"/>
    <col min="10245" max="10252" width="15.5546875" style="204" customWidth="1"/>
    <col min="10253" max="10253" width="0.88671875" style="204" customWidth="1"/>
    <col min="10254" max="10254" width="23.44140625" style="204" customWidth="1"/>
    <col min="10255" max="10496" width="8.88671875" style="204"/>
    <col min="10497" max="10498" width="0.88671875" style="204" customWidth="1"/>
    <col min="10499" max="10499" width="21.88671875" style="204" customWidth="1"/>
    <col min="10500" max="10500" width="0.88671875" style="204" customWidth="1"/>
    <col min="10501" max="10508" width="15.5546875" style="204" customWidth="1"/>
    <col min="10509" max="10509" width="0.88671875" style="204" customWidth="1"/>
    <col min="10510" max="10510" width="23.44140625" style="204" customWidth="1"/>
    <col min="10511" max="10752" width="8.88671875" style="204"/>
    <col min="10753" max="10754" width="0.88671875" style="204" customWidth="1"/>
    <col min="10755" max="10755" width="21.88671875" style="204" customWidth="1"/>
    <col min="10756" max="10756" width="0.88671875" style="204" customWidth="1"/>
    <col min="10757" max="10764" width="15.5546875" style="204" customWidth="1"/>
    <col min="10765" max="10765" width="0.88671875" style="204" customWidth="1"/>
    <col min="10766" max="10766" width="23.44140625" style="204" customWidth="1"/>
    <col min="10767" max="11008" width="8.88671875" style="204"/>
    <col min="11009" max="11010" width="0.88671875" style="204" customWidth="1"/>
    <col min="11011" max="11011" width="21.88671875" style="204" customWidth="1"/>
    <col min="11012" max="11012" width="0.88671875" style="204" customWidth="1"/>
    <col min="11013" max="11020" width="15.5546875" style="204" customWidth="1"/>
    <col min="11021" max="11021" width="0.88671875" style="204" customWidth="1"/>
    <col min="11022" max="11022" width="23.44140625" style="204" customWidth="1"/>
    <col min="11023" max="11264" width="8.88671875" style="204"/>
    <col min="11265" max="11266" width="0.88671875" style="204" customWidth="1"/>
    <col min="11267" max="11267" width="21.88671875" style="204" customWidth="1"/>
    <col min="11268" max="11268" width="0.88671875" style="204" customWidth="1"/>
    <col min="11269" max="11276" width="15.5546875" style="204" customWidth="1"/>
    <col min="11277" max="11277" width="0.88671875" style="204" customWidth="1"/>
    <col min="11278" max="11278" width="23.44140625" style="204" customWidth="1"/>
    <col min="11279" max="11520" width="8.88671875" style="204"/>
    <col min="11521" max="11522" width="0.88671875" style="204" customWidth="1"/>
    <col min="11523" max="11523" width="21.88671875" style="204" customWidth="1"/>
    <col min="11524" max="11524" width="0.88671875" style="204" customWidth="1"/>
    <col min="11525" max="11532" width="15.5546875" style="204" customWidth="1"/>
    <col min="11533" max="11533" width="0.88671875" style="204" customWidth="1"/>
    <col min="11534" max="11534" width="23.44140625" style="204" customWidth="1"/>
    <col min="11535" max="11776" width="8.88671875" style="204"/>
    <col min="11777" max="11778" width="0.88671875" style="204" customWidth="1"/>
    <col min="11779" max="11779" width="21.88671875" style="204" customWidth="1"/>
    <col min="11780" max="11780" width="0.88671875" style="204" customWidth="1"/>
    <col min="11781" max="11788" width="15.5546875" style="204" customWidth="1"/>
    <col min="11789" max="11789" width="0.88671875" style="204" customWidth="1"/>
    <col min="11790" max="11790" width="23.44140625" style="204" customWidth="1"/>
    <col min="11791" max="12032" width="8.88671875" style="204"/>
    <col min="12033" max="12034" width="0.88671875" style="204" customWidth="1"/>
    <col min="12035" max="12035" width="21.88671875" style="204" customWidth="1"/>
    <col min="12036" max="12036" width="0.88671875" style="204" customWidth="1"/>
    <col min="12037" max="12044" width="15.5546875" style="204" customWidth="1"/>
    <col min="12045" max="12045" width="0.88671875" style="204" customWidth="1"/>
    <col min="12046" max="12046" width="23.44140625" style="204" customWidth="1"/>
    <col min="12047" max="12288" width="8.88671875" style="204"/>
    <col min="12289" max="12290" width="0.88671875" style="204" customWidth="1"/>
    <col min="12291" max="12291" width="21.88671875" style="204" customWidth="1"/>
    <col min="12292" max="12292" width="0.88671875" style="204" customWidth="1"/>
    <col min="12293" max="12300" width="15.5546875" style="204" customWidth="1"/>
    <col min="12301" max="12301" width="0.88671875" style="204" customWidth="1"/>
    <col min="12302" max="12302" width="23.44140625" style="204" customWidth="1"/>
    <col min="12303" max="12544" width="8.88671875" style="204"/>
    <col min="12545" max="12546" width="0.88671875" style="204" customWidth="1"/>
    <col min="12547" max="12547" width="21.88671875" style="204" customWidth="1"/>
    <col min="12548" max="12548" width="0.88671875" style="204" customWidth="1"/>
    <col min="12549" max="12556" width="15.5546875" style="204" customWidth="1"/>
    <col min="12557" max="12557" width="0.88671875" style="204" customWidth="1"/>
    <col min="12558" max="12558" width="23.44140625" style="204" customWidth="1"/>
    <col min="12559" max="12800" width="8.88671875" style="204"/>
    <col min="12801" max="12802" width="0.88671875" style="204" customWidth="1"/>
    <col min="12803" max="12803" width="21.88671875" style="204" customWidth="1"/>
    <col min="12804" max="12804" width="0.88671875" style="204" customWidth="1"/>
    <col min="12805" max="12812" width="15.5546875" style="204" customWidth="1"/>
    <col min="12813" max="12813" width="0.88671875" style="204" customWidth="1"/>
    <col min="12814" max="12814" width="23.44140625" style="204" customWidth="1"/>
    <col min="12815" max="13056" width="8.88671875" style="204"/>
    <col min="13057" max="13058" width="0.88671875" style="204" customWidth="1"/>
    <col min="13059" max="13059" width="21.88671875" style="204" customWidth="1"/>
    <col min="13060" max="13060" width="0.88671875" style="204" customWidth="1"/>
    <col min="13061" max="13068" width="15.5546875" style="204" customWidth="1"/>
    <col min="13069" max="13069" width="0.88671875" style="204" customWidth="1"/>
    <col min="13070" max="13070" width="23.44140625" style="204" customWidth="1"/>
    <col min="13071" max="13312" width="8.88671875" style="204"/>
    <col min="13313" max="13314" width="0.88671875" style="204" customWidth="1"/>
    <col min="13315" max="13315" width="21.88671875" style="204" customWidth="1"/>
    <col min="13316" max="13316" width="0.88671875" style="204" customWidth="1"/>
    <col min="13317" max="13324" width="15.5546875" style="204" customWidth="1"/>
    <col min="13325" max="13325" width="0.88671875" style="204" customWidth="1"/>
    <col min="13326" max="13326" width="23.44140625" style="204" customWidth="1"/>
    <col min="13327" max="13568" width="8.88671875" style="204"/>
    <col min="13569" max="13570" width="0.88671875" style="204" customWidth="1"/>
    <col min="13571" max="13571" width="21.88671875" style="204" customWidth="1"/>
    <col min="13572" max="13572" width="0.88671875" style="204" customWidth="1"/>
    <col min="13573" max="13580" width="15.5546875" style="204" customWidth="1"/>
    <col min="13581" max="13581" width="0.88671875" style="204" customWidth="1"/>
    <col min="13582" max="13582" width="23.44140625" style="204" customWidth="1"/>
    <col min="13583" max="13824" width="8.88671875" style="204"/>
    <col min="13825" max="13826" width="0.88671875" style="204" customWidth="1"/>
    <col min="13827" max="13827" width="21.88671875" style="204" customWidth="1"/>
    <col min="13828" max="13828" width="0.88671875" style="204" customWidth="1"/>
    <col min="13829" max="13836" width="15.5546875" style="204" customWidth="1"/>
    <col min="13837" max="13837" width="0.88671875" style="204" customWidth="1"/>
    <col min="13838" max="13838" width="23.44140625" style="204" customWidth="1"/>
    <col min="13839" max="14080" width="8.88671875" style="204"/>
    <col min="14081" max="14082" width="0.88671875" style="204" customWidth="1"/>
    <col min="14083" max="14083" width="21.88671875" style="204" customWidth="1"/>
    <col min="14084" max="14084" width="0.88671875" style="204" customWidth="1"/>
    <col min="14085" max="14092" width="15.5546875" style="204" customWidth="1"/>
    <col min="14093" max="14093" width="0.88671875" style="204" customWidth="1"/>
    <col min="14094" max="14094" width="23.44140625" style="204" customWidth="1"/>
    <col min="14095" max="14336" width="8.88671875" style="204"/>
    <col min="14337" max="14338" width="0.88671875" style="204" customWidth="1"/>
    <col min="14339" max="14339" width="21.88671875" style="204" customWidth="1"/>
    <col min="14340" max="14340" width="0.88671875" style="204" customWidth="1"/>
    <col min="14341" max="14348" width="15.5546875" style="204" customWidth="1"/>
    <col min="14349" max="14349" width="0.88671875" style="204" customWidth="1"/>
    <col min="14350" max="14350" width="23.44140625" style="204" customWidth="1"/>
    <col min="14351" max="14592" width="8.88671875" style="204"/>
    <col min="14593" max="14594" width="0.88671875" style="204" customWidth="1"/>
    <col min="14595" max="14595" width="21.88671875" style="204" customWidth="1"/>
    <col min="14596" max="14596" width="0.88671875" style="204" customWidth="1"/>
    <col min="14597" max="14604" width="15.5546875" style="204" customWidth="1"/>
    <col min="14605" max="14605" width="0.88671875" style="204" customWidth="1"/>
    <col min="14606" max="14606" width="23.44140625" style="204" customWidth="1"/>
    <col min="14607" max="14848" width="8.88671875" style="204"/>
    <col min="14849" max="14850" width="0.88671875" style="204" customWidth="1"/>
    <col min="14851" max="14851" width="21.88671875" style="204" customWidth="1"/>
    <col min="14852" max="14852" width="0.88671875" style="204" customWidth="1"/>
    <col min="14853" max="14860" width="15.5546875" style="204" customWidth="1"/>
    <col min="14861" max="14861" width="0.88671875" style="204" customWidth="1"/>
    <col min="14862" max="14862" width="23.44140625" style="204" customWidth="1"/>
    <col min="14863" max="15104" width="8.88671875" style="204"/>
    <col min="15105" max="15106" width="0.88671875" style="204" customWidth="1"/>
    <col min="15107" max="15107" width="21.88671875" style="204" customWidth="1"/>
    <col min="15108" max="15108" width="0.88671875" style="204" customWidth="1"/>
    <col min="15109" max="15116" width="15.5546875" style="204" customWidth="1"/>
    <col min="15117" max="15117" width="0.88671875" style="204" customWidth="1"/>
    <col min="15118" max="15118" width="23.44140625" style="204" customWidth="1"/>
    <col min="15119" max="15360" width="8.88671875" style="204"/>
    <col min="15361" max="15362" width="0.88671875" style="204" customWidth="1"/>
    <col min="15363" max="15363" width="21.88671875" style="204" customWidth="1"/>
    <col min="15364" max="15364" width="0.88671875" style="204" customWidth="1"/>
    <col min="15365" max="15372" width="15.5546875" style="204" customWidth="1"/>
    <col min="15373" max="15373" width="0.88671875" style="204" customWidth="1"/>
    <col min="15374" max="15374" width="23.44140625" style="204" customWidth="1"/>
    <col min="15375" max="15616" width="8.88671875" style="204"/>
    <col min="15617" max="15618" width="0.88671875" style="204" customWidth="1"/>
    <col min="15619" max="15619" width="21.88671875" style="204" customWidth="1"/>
    <col min="15620" max="15620" width="0.88671875" style="204" customWidth="1"/>
    <col min="15621" max="15628" width="15.5546875" style="204" customWidth="1"/>
    <col min="15629" max="15629" width="0.88671875" style="204" customWidth="1"/>
    <col min="15630" max="15630" width="23.44140625" style="204" customWidth="1"/>
    <col min="15631" max="15872" width="8.88671875" style="204"/>
    <col min="15873" max="15874" width="0.88671875" style="204" customWidth="1"/>
    <col min="15875" max="15875" width="21.88671875" style="204" customWidth="1"/>
    <col min="15876" max="15876" width="0.88671875" style="204" customWidth="1"/>
    <col min="15877" max="15884" width="15.5546875" style="204" customWidth="1"/>
    <col min="15885" max="15885" width="0.88671875" style="204" customWidth="1"/>
    <col min="15886" max="15886" width="23.44140625" style="204" customWidth="1"/>
    <col min="15887" max="16128" width="8.88671875" style="204"/>
    <col min="16129" max="16130" width="0.88671875" style="204" customWidth="1"/>
    <col min="16131" max="16131" width="21.88671875" style="204" customWidth="1"/>
    <col min="16132" max="16132" width="0.88671875" style="204" customWidth="1"/>
    <col min="16133" max="16140" width="15.5546875" style="204" customWidth="1"/>
    <col min="16141" max="16141" width="0.88671875" style="204" customWidth="1"/>
    <col min="16142" max="16142" width="23.44140625" style="204" customWidth="1"/>
    <col min="16143" max="16384" width="8.88671875" style="204"/>
  </cols>
  <sheetData>
    <row r="1" spans="1:14" s="203" customFormat="1" ht="22.5" customHeight="1">
      <c r="A1" s="446" t="s">
        <v>325</v>
      </c>
      <c r="B1" s="446"/>
      <c r="C1" s="446"/>
      <c r="D1" s="446"/>
      <c r="E1" s="446"/>
      <c r="F1" s="446"/>
      <c r="G1" s="446"/>
      <c r="H1" s="446"/>
      <c r="I1" s="446" t="s">
        <v>326</v>
      </c>
      <c r="J1" s="446"/>
      <c r="K1" s="446"/>
      <c r="L1" s="446"/>
      <c r="M1" s="446"/>
      <c r="N1" s="446"/>
    </row>
    <row r="2" spans="1:14" ht="20.25">
      <c r="H2" s="205"/>
      <c r="I2" s="205"/>
      <c r="J2" s="205"/>
      <c r="K2" s="205"/>
      <c r="L2" s="205"/>
    </row>
    <row r="3" spans="1:14">
      <c r="A3" s="447" t="s">
        <v>241</v>
      </c>
      <c r="B3" s="447"/>
      <c r="C3" s="447"/>
      <c r="D3" s="207"/>
      <c r="E3" s="206"/>
      <c r="F3" s="206"/>
      <c r="G3" s="206"/>
      <c r="H3" s="206"/>
      <c r="I3" s="206"/>
      <c r="J3" s="206"/>
      <c r="K3" s="206"/>
      <c r="L3" s="208"/>
      <c r="M3" s="206"/>
      <c r="N3" s="208" t="s">
        <v>242</v>
      </c>
    </row>
    <row r="4" spans="1:14" s="209" customFormat="1" ht="31.5" customHeight="1">
      <c r="A4" s="448"/>
      <c r="B4" s="449"/>
      <c r="C4" s="449"/>
      <c r="D4" s="449"/>
      <c r="E4" s="452" t="s">
        <v>243</v>
      </c>
      <c r="F4" s="452" t="s">
        <v>244</v>
      </c>
      <c r="G4" s="452" t="s">
        <v>245</v>
      </c>
      <c r="H4" s="454" t="s">
        <v>246</v>
      </c>
      <c r="I4" s="452" t="s">
        <v>247</v>
      </c>
      <c r="J4" s="452" t="s">
        <v>248</v>
      </c>
      <c r="K4" s="452" t="s">
        <v>249</v>
      </c>
      <c r="L4" s="456"/>
      <c r="M4" s="457"/>
      <c r="N4" s="458"/>
    </row>
    <row r="5" spans="1:14" s="212" customFormat="1" ht="43.5" customHeight="1">
      <c r="A5" s="450"/>
      <c r="B5" s="451"/>
      <c r="C5" s="451"/>
      <c r="D5" s="451"/>
      <c r="E5" s="453"/>
      <c r="F5" s="453"/>
      <c r="G5" s="453"/>
      <c r="H5" s="455"/>
      <c r="I5" s="453"/>
      <c r="J5" s="453"/>
      <c r="K5" s="210" t="s">
        <v>250</v>
      </c>
      <c r="L5" s="211" t="s">
        <v>251</v>
      </c>
      <c r="M5" s="459"/>
      <c r="N5" s="460"/>
    </row>
    <row r="6" spans="1:14" s="218" customFormat="1" ht="40.5" customHeight="1">
      <c r="A6" s="148"/>
      <c r="B6" s="11"/>
      <c r="C6" s="174" t="s">
        <v>252</v>
      </c>
      <c r="D6" s="174"/>
      <c r="E6" s="213">
        <v>559737.38255695801</v>
      </c>
      <c r="F6" s="214">
        <v>288824.14531574934</v>
      </c>
      <c r="G6" s="215">
        <v>270913.23724120873</v>
      </c>
      <c r="H6" s="215">
        <v>52116.401666782214</v>
      </c>
      <c r="I6" s="214">
        <v>9119.1806515275621</v>
      </c>
      <c r="J6" s="214">
        <v>209677.65492289895</v>
      </c>
      <c r="K6" s="20">
        <v>572218.35932490509</v>
      </c>
      <c r="L6" s="216">
        <v>259977.98251305535</v>
      </c>
      <c r="M6" s="217"/>
      <c r="N6" s="178" t="s">
        <v>253</v>
      </c>
    </row>
    <row r="7" spans="1:14" s="212" customFormat="1" ht="40.5" customHeight="1">
      <c r="A7" s="148"/>
      <c r="B7" s="11"/>
      <c r="C7" s="174" t="s">
        <v>254</v>
      </c>
      <c r="D7" s="174"/>
      <c r="E7" s="219">
        <v>13190.3725957388</v>
      </c>
      <c r="F7" s="220">
        <v>5784.9345626575496</v>
      </c>
      <c r="G7" s="220">
        <v>7405.438033081251</v>
      </c>
      <c r="H7" s="220">
        <v>1451.774577851445</v>
      </c>
      <c r="I7" s="220">
        <v>40.453744949756548</v>
      </c>
      <c r="J7" s="220">
        <v>5913.2097102800499</v>
      </c>
      <c r="K7" s="150">
        <v>12561.647846956037</v>
      </c>
      <c r="L7" s="166">
        <v>7232.5902137504727</v>
      </c>
      <c r="M7" s="221"/>
      <c r="N7" s="178" t="s">
        <v>255</v>
      </c>
    </row>
    <row r="8" spans="1:14" s="212" customFormat="1" ht="40.5" customHeight="1">
      <c r="A8" s="148"/>
      <c r="B8" s="11"/>
      <c r="C8" s="174" t="s">
        <v>256</v>
      </c>
      <c r="D8" s="174"/>
      <c r="E8" s="222">
        <v>53753863.718111023</v>
      </c>
      <c r="F8" s="223">
        <v>40195361.599795751</v>
      </c>
      <c r="G8" s="223">
        <v>13558502.118315278</v>
      </c>
      <c r="H8" s="223">
        <v>4751970.8204944097</v>
      </c>
      <c r="I8" s="223">
        <v>42169.664000934776</v>
      </c>
      <c r="J8" s="223">
        <v>8764361.6338199321</v>
      </c>
      <c r="K8" s="150">
        <v>56378074.147201933</v>
      </c>
      <c r="L8" s="166">
        <v>13304129.278752023</v>
      </c>
      <c r="M8" s="224"/>
      <c r="N8" s="178" t="s">
        <v>257</v>
      </c>
    </row>
    <row r="9" spans="1:14" s="212" customFormat="1" ht="40.5" customHeight="1">
      <c r="A9" s="148"/>
      <c r="B9" s="11"/>
      <c r="C9" s="174" t="s">
        <v>258</v>
      </c>
      <c r="D9" s="174"/>
      <c r="E9" s="225">
        <v>681182.39801463427</v>
      </c>
      <c r="F9" s="226">
        <v>483921.08122088679</v>
      </c>
      <c r="G9" s="226">
        <v>197261.31679374754</v>
      </c>
      <c r="H9" s="226">
        <v>127450.79052330008</v>
      </c>
      <c r="I9" s="226">
        <v>455.10809157294068</v>
      </c>
      <c r="J9" s="226">
        <v>69355.418178874505</v>
      </c>
      <c r="K9" s="227">
        <v>566262.53472106333</v>
      </c>
      <c r="L9" s="228">
        <v>181534.55449564432</v>
      </c>
      <c r="M9" s="229"/>
      <c r="N9" s="178" t="s">
        <v>259</v>
      </c>
    </row>
    <row r="10" spans="1:14" s="212" customFormat="1" ht="40.5" customHeight="1">
      <c r="A10" s="148"/>
      <c r="B10" s="11"/>
      <c r="C10" s="174" t="s">
        <v>260</v>
      </c>
      <c r="D10" s="174"/>
      <c r="E10" s="230">
        <v>2321055.9903088151</v>
      </c>
      <c r="F10" s="231">
        <v>1561314.5525837846</v>
      </c>
      <c r="G10" s="231">
        <v>759741.43772503012</v>
      </c>
      <c r="H10" s="231">
        <v>68521.984684143012</v>
      </c>
      <c r="I10" s="231">
        <v>3518.4703630182153</v>
      </c>
      <c r="J10" s="231">
        <v>687700.98267786903</v>
      </c>
      <c r="K10" s="232">
        <v>2140805.4852478113</v>
      </c>
      <c r="L10" s="233">
        <v>660054.96358612389</v>
      </c>
      <c r="M10" s="234"/>
      <c r="N10" s="178" t="s">
        <v>261</v>
      </c>
    </row>
    <row r="11" spans="1:14" s="212" customFormat="1" ht="40.5" customHeight="1">
      <c r="A11" s="148"/>
      <c r="B11" s="11"/>
      <c r="C11" s="174" t="s">
        <v>262</v>
      </c>
      <c r="D11" s="174"/>
      <c r="E11" s="213">
        <v>1889047.2308591811</v>
      </c>
      <c r="F11" s="214">
        <v>894043.59110811958</v>
      </c>
      <c r="G11" s="214">
        <v>995003.63975106133</v>
      </c>
      <c r="H11" s="214">
        <v>70505.947197125919</v>
      </c>
      <c r="I11" s="214">
        <v>30284.533031934719</v>
      </c>
      <c r="J11" s="214">
        <v>894213.15952200082</v>
      </c>
      <c r="K11" s="214">
        <v>1816042.6361613525</v>
      </c>
      <c r="L11" s="235">
        <v>986835.64316624356</v>
      </c>
      <c r="M11" s="236"/>
      <c r="N11" s="178" t="s">
        <v>263</v>
      </c>
    </row>
    <row r="12" spans="1:14" s="212" customFormat="1" ht="40.5" customHeight="1">
      <c r="A12" s="148"/>
      <c r="B12" s="11"/>
      <c r="C12" s="174" t="s">
        <v>264</v>
      </c>
      <c r="D12" s="174"/>
      <c r="E12" s="213">
        <v>1321118.5690939259</v>
      </c>
      <c r="F12" s="214">
        <v>707883.64749739075</v>
      </c>
      <c r="G12" s="214">
        <v>613234.92159653513</v>
      </c>
      <c r="H12" s="214">
        <v>171510.89872329414</v>
      </c>
      <c r="I12" s="214">
        <v>8023.339508931118</v>
      </c>
      <c r="J12" s="214">
        <v>433700.68336430989</v>
      </c>
      <c r="K12" s="237">
        <v>1236067.2712614292</v>
      </c>
      <c r="L12" s="238">
        <v>588175.47044002032</v>
      </c>
      <c r="M12" s="236"/>
      <c r="N12" s="178" t="s">
        <v>265</v>
      </c>
    </row>
    <row r="13" spans="1:14" s="212" customFormat="1" ht="40.5" customHeight="1">
      <c r="A13" s="148"/>
      <c r="B13" s="11"/>
      <c r="C13" s="174" t="s">
        <v>266</v>
      </c>
      <c r="D13" s="174"/>
      <c r="E13" s="213">
        <v>1178201.3684732758</v>
      </c>
      <c r="F13" s="214">
        <v>740802.03328525915</v>
      </c>
      <c r="G13" s="214">
        <v>437399.33518801664</v>
      </c>
      <c r="H13" s="214">
        <v>27724.711550025975</v>
      </c>
      <c r="I13" s="214">
        <v>7759.95680531781</v>
      </c>
      <c r="J13" s="214">
        <v>401914.6668326729</v>
      </c>
      <c r="K13" s="214">
        <v>1084274.677597136</v>
      </c>
      <c r="L13" s="235">
        <v>398357.6411556956</v>
      </c>
      <c r="M13" s="236"/>
      <c r="N13" s="178" t="s">
        <v>267</v>
      </c>
    </row>
    <row r="14" spans="1:14" s="212" customFormat="1" ht="40.5" customHeight="1">
      <c r="A14" s="148"/>
      <c r="B14" s="11"/>
      <c r="C14" s="174" t="s">
        <v>268</v>
      </c>
      <c r="D14" s="174"/>
      <c r="E14" s="213">
        <v>374869.28565005789</v>
      </c>
      <c r="F14" s="214">
        <v>226230.92904867453</v>
      </c>
      <c r="G14" s="214">
        <v>148638.35660138333</v>
      </c>
      <c r="H14" s="214">
        <v>77552.07852725769</v>
      </c>
      <c r="I14" s="214">
        <v>521.14815680465324</v>
      </c>
      <c r="J14" s="214">
        <v>70565.12991732097</v>
      </c>
      <c r="K14" s="237">
        <v>383513.56375108846</v>
      </c>
      <c r="L14" s="238">
        <v>164176.67742164707</v>
      </c>
      <c r="M14" s="217"/>
      <c r="N14" s="178" t="s">
        <v>269</v>
      </c>
    </row>
    <row r="15" spans="1:14" s="212" customFormat="1" ht="40.5" customHeight="1">
      <c r="A15" s="152"/>
      <c r="B15" s="153"/>
      <c r="C15" s="174" t="s">
        <v>270</v>
      </c>
      <c r="D15" s="174"/>
      <c r="E15" s="213">
        <v>1200757.6926972731</v>
      </c>
      <c r="F15" s="214">
        <v>606168.68273665849</v>
      </c>
      <c r="G15" s="214">
        <v>594589.00996061461</v>
      </c>
      <c r="H15" s="214">
        <v>51755.147285626495</v>
      </c>
      <c r="I15" s="214">
        <v>1860.2393358735271</v>
      </c>
      <c r="J15" s="214">
        <v>540973.62333911448</v>
      </c>
      <c r="K15" s="237">
        <v>1254612.3618982965</v>
      </c>
      <c r="L15" s="238">
        <v>640190.27261488861</v>
      </c>
      <c r="M15" s="236"/>
      <c r="N15" s="178" t="s">
        <v>271</v>
      </c>
    </row>
    <row r="16" spans="1:14" s="212" customFormat="1" ht="40.5" customHeight="1">
      <c r="A16" s="152"/>
      <c r="B16" s="153"/>
      <c r="C16" s="174" t="s">
        <v>272</v>
      </c>
      <c r="D16" s="174"/>
      <c r="E16" s="213">
        <v>1178227.1832421608</v>
      </c>
      <c r="F16" s="214">
        <v>259560.08382878441</v>
      </c>
      <c r="G16" s="214">
        <v>918667.09941337653</v>
      </c>
      <c r="H16" s="214">
        <v>259618.27927835099</v>
      </c>
      <c r="I16" s="214">
        <v>35485.864090209237</v>
      </c>
      <c r="J16" s="214">
        <v>623562.9560448163</v>
      </c>
      <c r="K16" s="237">
        <v>1094842.6783192938</v>
      </c>
      <c r="L16" s="238">
        <v>836949.00997194019</v>
      </c>
      <c r="M16" s="236"/>
      <c r="N16" s="178" t="s">
        <v>273</v>
      </c>
    </row>
    <row r="17" spans="1:14" s="212" customFormat="1" ht="40.5" customHeight="1">
      <c r="A17" s="152"/>
      <c r="B17" s="153"/>
      <c r="C17" s="174" t="s">
        <v>274</v>
      </c>
      <c r="D17" s="174"/>
      <c r="E17" s="213">
        <v>2004781.4251799353</v>
      </c>
      <c r="F17" s="214">
        <v>764727.70800911007</v>
      </c>
      <c r="G17" s="214">
        <v>1240053.7171708248</v>
      </c>
      <c r="H17" s="214">
        <v>163116.5478753981</v>
      </c>
      <c r="I17" s="214">
        <v>4593.6167738923177</v>
      </c>
      <c r="J17" s="214">
        <v>1072343.5525215345</v>
      </c>
      <c r="K17" s="237">
        <v>1871000.043603474</v>
      </c>
      <c r="L17" s="238">
        <v>1117561.808181646</v>
      </c>
      <c r="M17" s="236"/>
      <c r="N17" s="178" t="s">
        <v>275</v>
      </c>
    </row>
    <row r="18" spans="1:14" s="212" customFormat="1" ht="40.5" customHeight="1">
      <c r="A18" s="152"/>
      <c r="B18" s="153"/>
      <c r="C18" s="174" t="s">
        <v>276</v>
      </c>
      <c r="D18" s="174"/>
      <c r="E18" s="213">
        <v>1176959.0654668717</v>
      </c>
      <c r="F18" s="214">
        <v>304159.83762022766</v>
      </c>
      <c r="G18" s="214">
        <v>872799.22784664412</v>
      </c>
      <c r="H18" s="214">
        <v>339621.60062348528</v>
      </c>
      <c r="I18" s="214">
        <v>73.957453272751607</v>
      </c>
      <c r="J18" s="214">
        <v>533103.66976988595</v>
      </c>
      <c r="K18" s="239">
        <v>1089924.242795174</v>
      </c>
      <c r="L18" s="240">
        <v>800558.80139614816</v>
      </c>
      <c r="M18" s="236"/>
      <c r="N18" s="178" t="s">
        <v>277</v>
      </c>
    </row>
    <row r="19" spans="1:14" s="212" customFormat="1" ht="40.5" customHeight="1">
      <c r="A19" s="152"/>
      <c r="B19" s="153"/>
      <c r="C19" s="174" t="s">
        <v>278</v>
      </c>
      <c r="D19" s="174"/>
      <c r="E19" s="213">
        <v>1486660.2384856357</v>
      </c>
      <c r="F19" s="214">
        <v>467661.94752432243</v>
      </c>
      <c r="G19" s="214">
        <v>1018998.2909613133</v>
      </c>
      <c r="H19" s="214">
        <v>122032.51292948975</v>
      </c>
      <c r="I19" s="214">
        <v>3668.2010585944522</v>
      </c>
      <c r="J19" s="214">
        <v>893297.57697322918</v>
      </c>
      <c r="K19" s="239">
        <v>1356539.2231474656</v>
      </c>
      <c r="L19" s="240">
        <v>922314.07968776254</v>
      </c>
      <c r="M19" s="236"/>
      <c r="N19" s="178" t="s">
        <v>279</v>
      </c>
    </row>
    <row r="20" spans="1:14" s="212" customFormat="1" ht="40.5" customHeight="1">
      <c r="A20" s="152"/>
      <c r="B20" s="153"/>
      <c r="C20" s="174" t="s">
        <v>280</v>
      </c>
      <c r="D20" s="174"/>
      <c r="E20" s="213">
        <v>1307765.1763015299</v>
      </c>
      <c r="F20" s="214">
        <v>634684.59383318212</v>
      </c>
      <c r="G20" s="214">
        <v>673080.58246834762</v>
      </c>
      <c r="H20" s="214">
        <v>66328.612647144022</v>
      </c>
      <c r="I20" s="214">
        <v>7588.5889354833862</v>
      </c>
      <c r="J20" s="214">
        <v>599163.38088572025</v>
      </c>
      <c r="K20" s="239">
        <v>1138729.476903124</v>
      </c>
      <c r="L20" s="240">
        <v>647828.83889580553</v>
      </c>
      <c r="M20" s="236"/>
      <c r="N20" s="178" t="s">
        <v>281</v>
      </c>
    </row>
    <row r="21" spans="1:14" s="218" customFormat="1" ht="40.5" customHeight="1">
      <c r="A21" s="148"/>
      <c r="B21" s="11"/>
      <c r="C21" s="174" t="s">
        <v>132</v>
      </c>
      <c r="D21" s="174"/>
      <c r="E21" s="213">
        <v>908823.33665159333</v>
      </c>
      <c r="F21" s="214">
        <v>474156.9037291659</v>
      </c>
      <c r="G21" s="214">
        <v>434666.43292242743</v>
      </c>
      <c r="H21" s="214">
        <v>83566.062808649905</v>
      </c>
      <c r="I21" s="214">
        <v>12601.336972819892</v>
      </c>
      <c r="J21" s="214">
        <v>338499.03314095765</v>
      </c>
      <c r="K21" s="239">
        <v>849539.47474761959</v>
      </c>
      <c r="L21" s="240">
        <v>401409.80017864273</v>
      </c>
      <c r="M21" s="236"/>
      <c r="N21" s="155" t="s">
        <v>133</v>
      </c>
    </row>
    <row r="22" spans="1:14" s="218" customFormat="1" ht="40.5" customHeight="1">
      <c r="A22" s="189"/>
      <c r="B22" s="190"/>
      <c r="C22" s="241" t="s">
        <v>282</v>
      </c>
      <c r="D22" s="242"/>
      <c r="E22" s="243">
        <f t="shared" ref="E22:L22" si="0">SUM(E6:E21)</f>
        <v>71356240.433688611</v>
      </c>
      <c r="F22" s="244">
        <f t="shared" si="0"/>
        <v>48615286.271699727</v>
      </c>
      <c r="G22" s="244">
        <f t="shared" si="0"/>
        <v>22740954.161988888</v>
      </c>
      <c r="H22" s="244">
        <f t="shared" si="0"/>
        <v>6434844.1713923346</v>
      </c>
      <c r="I22" s="244">
        <f t="shared" si="0"/>
        <v>167763.65897513714</v>
      </c>
      <c r="J22" s="244">
        <f t="shared" si="0"/>
        <v>16138346.331621416</v>
      </c>
      <c r="K22" s="244">
        <f t="shared" si="0"/>
        <v>72845007.824528113</v>
      </c>
      <c r="L22" s="245">
        <f t="shared" si="0"/>
        <v>21917287.412671037</v>
      </c>
      <c r="M22" s="246"/>
      <c r="N22" s="247" t="s">
        <v>283</v>
      </c>
    </row>
    <row r="23" spans="1:14" s="249" customFormat="1" hidden="1">
      <c r="A23" s="248"/>
      <c r="B23" s="248"/>
      <c r="C23" s="248"/>
      <c r="D23" s="248"/>
      <c r="N23" s="250"/>
    </row>
    <row r="24" spans="1:14" s="249" customFormat="1" hidden="1">
      <c r="A24" s="248"/>
      <c r="B24" s="248"/>
      <c r="C24" s="248"/>
      <c r="D24" s="248"/>
      <c r="N24" s="250"/>
    </row>
    <row r="25" spans="1:14" s="249" customFormat="1" hidden="1">
      <c r="A25" s="248"/>
      <c r="B25" s="248"/>
      <c r="C25" s="248"/>
      <c r="D25" s="248"/>
      <c r="N25" s="250"/>
    </row>
    <row r="26" spans="1:14" s="249" customFormat="1" hidden="1">
      <c r="A26" s="248"/>
      <c r="B26" s="248"/>
      <c r="C26" s="248"/>
      <c r="D26" s="248"/>
      <c r="N26" s="250"/>
    </row>
    <row r="27" spans="1:14" s="249" customFormat="1" hidden="1">
      <c r="A27" s="248"/>
      <c r="B27" s="248"/>
      <c r="C27" s="248"/>
      <c r="D27" s="248"/>
      <c r="N27" s="250"/>
    </row>
    <row r="28" spans="1:14" s="203" customFormat="1" ht="22.5" customHeight="1">
      <c r="A28" s="446" t="s">
        <v>325</v>
      </c>
      <c r="B28" s="446"/>
      <c r="C28" s="446"/>
      <c r="D28" s="446"/>
      <c r="E28" s="446"/>
      <c r="F28" s="446"/>
      <c r="G28" s="446"/>
      <c r="H28" s="446"/>
      <c r="I28" s="446" t="s">
        <v>326</v>
      </c>
      <c r="J28" s="446"/>
      <c r="K28" s="446"/>
      <c r="L28" s="446"/>
      <c r="M28" s="446"/>
      <c r="N28" s="446"/>
    </row>
    <row r="30" spans="1:14">
      <c r="A30" s="447" t="s">
        <v>311</v>
      </c>
      <c r="B30" s="447"/>
      <c r="C30" s="447"/>
      <c r="D30" s="207"/>
      <c r="E30" s="206"/>
      <c r="F30" s="206"/>
      <c r="G30" s="206"/>
      <c r="H30" s="206"/>
      <c r="I30" s="206"/>
      <c r="J30" s="206"/>
      <c r="K30" s="206"/>
      <c r="L30" s="208"/>
      <c r="M30" s="206"/>
      <c r="N30" s="208" t="s">
        <v>242</v>
      </c>
    </row>
    <row r="31" spans="1:14" s="209" customFormat="1" ht="31.5" customHeight="1">
      <c r="A31" s="448"/>
      <c r="B31" s="449"/>
      <c r="C31" s="449"/>
      <c r="D31" s="449"/>
      <c r="E31" s="452" t="s">
        <v>243</v>
      </c>
      <c r="F31" s="452" t="s">
        <v>244</v>
      </c>
      <c r="G31" s="452" t="s">
        <v>245</v>
      </c>
      <c r="H31" s="452" t="s">
        <v>246</v>
      </c>
      <c r="I31" s="452" t="s">
        <v>247</v>
      </c>
      <c r="J31" s="452" t="s">
        <v>248</v>
      </c>
      <c r="K31" s="452" t="s">
        <v>249</v>
      </c>
      <c r="L31" s="456"/>
      <c r="M31" s="457"/>
      <c r="N31" s="458"/>
    </row>
    <row r="32" spans="1:14" s="212" customFormat="1" ht="43.5" customHeight="1">
      <c r="A32" s="450"/>
      <c r="B32" s="451"/>
      <c r="C32" s="451"/>
      <c r="D32" s="451"/>
      <c r="E32" s="453"/>
      <c r="F32" s="453"/>
      <c r="G32" s="453"/>
      <c r="H32" s="453"/>
      <c r="I32" s="453"/>
      <c r="J32" s="453"/>
      <c r="K32" s="210" t="s">
        <v>250</v>
      </c>
      <c r="L32" s="211" t="s">
        <v>251</v>
      </c>
      <c r="M32" s="459"/>
      <c r="N32" s="460"/>
    </row>
    <row r="33" spans="1:14" s="218" customFormat="1" ht="41.25" customHeight="1">
      <c r="A33" s="148"/>
      <c r="B33" s="11"/>
      <c r="C33" s="174" t="s">
        <v>252</v>
      </c>
      <c r="D33" s="174"/>
      <c r="E33" s="213">
        <v>417426.71973159874</v>
      </c>
      <c r="F33" s="214">
        <v>212743.80533598157</v>
      </c>
      <c r="G33" s="214">
        <v>204682.91439561723</v>
      </c>
      <c r="H33" s="214">
        <v>38605.02768406929</v>
      </c>
      <c r="I33" s="214">
        <v>6800.6560475340548</v>
      </c>
      <c r="J33" s="214">
        <v>159277.23066401391</v>
      </c>
      <c r="K33" s="20">
        <v>426418.74079505831</v>
      </c>
      <c r="L33" s="216">
        <v>195298.66353130416</v>
      </c>
      <c r="M33" s="217"/>
      <c r="N33" s="178" t="s">
        <v>253</v>
      </c>
    </row>
    <row r="34" spans="1:14" s="212" customFormat="1" ht="41.25" customHeight="1">
      <c r="A34" s="148"/>
      <c r="B34" s="11"/>
      <c r="C34" s="174" t="s">
        <v>254</v>
      </c>
      <c r="D34" s="174"/>
      <c r="E34" s="219">
        <v>2891.531376872721</v>
      </c>
      <c r="F34" s="220">
        <v>1268.1461179105431</v>
      </c>
      <c r="G34" s="220">
        <v>1623.3852589621774</v>
      </c>
      <c r="H34" s="220">
        <v>318.25118763966782</v>
      </c>
      <c r="I34" s="220">
        <v>8.8680795015613185</v>
      </c>
      <c r="J34" s="220">
        <v>1296.2659918209486</v>
      </c>
      <c r="K34" s="150">
        <v>2753.7052976375462</v>
      </c>
      <c r="L34" s="166">
        <v>1585.4943738191428</v>
      </c>
      <c r="M34" s="221"/>
      <c r="N34" s="178" t="s">
        <v>255</v>
      </c>
    </row>
    <row r="35" spans="1:14" s="212" customFormat="1" ht="41.25" customHeight="1">
      <c r="A35" s="148"/>
      <c r="B35" s="11"/>
      <c r="C35" s="174" t="s">
        <v>256</v>
      </c>
      <c r="D35" s="174"/>
      <c r="E35" s="222">
        <v>2721982.6356909918</v>
      </c>
      <c r="F35" s="223">
        <v>2043822.1154186127</v>
      </c>
      <c r="G35" s="223">
        <v>678160.52027237893</v>
      </c>
      <c r="H35" s="223">
        <v>185885.92791482824</v>
      </c>
      <c r="I35" s="223">
        <v>2135.0559734537833</v>
      </c>
      <c r="J35" s="223">
        <v>490139.53638409689</v>
      </c>
      <c r="K35" s="150">
        <v>2568191.823116939</v>
      </c>
      <c r="L35" s="166">
        <v>639808.78778185253</v>
      </c>
      <c r="M35" s="224"/>
      <c r="N35" s="178" t="s">
        <v>257</v>
      </c>
    </row>
    <row r="36" spans="1:14" s="212" customFormat="1" ht="41.25" customHeight="1">
      <c r="A36" s="148"/>
      <c r="B36" s="11"/>
      <c r="C36" s="174" t="s">
        <v>258</v>
      </c>
      <c r="D36" s="174"/>
      <c r="E36" s="225">
        <v>80936.357040748262</v>
      </c>
      <c r="F36" s="226">
        <v>57470.584771564187</v>
      </c>
      <c r="G36" s="226">
        <v>23465.77226918409</v>
      </c>
      <c r="H36" s="226">
        <v>15309.221478441901</v>
      </c>
      <c r="I36" s="226">
        <v>53.980027794343954</v>
      </c>
      <c r="J36" s="226">
        <v>8102.5707629478429</v>
      </c>
      <c r="K36" s="227">
        <v>67431.099152940922</v>
      </c>
      <c r="L36" s="228">
        <v>21665.091261622405</v>
      </c>
      <c r="M36" s="229"/>
      <c r="N36" s="178" t="s">
        <v>259</v>
      </c>
    </row>
    <row r="37" spans="1:14" s="212" customFormat="1" ht="41.25" customHeight="1">
      <c r="A37" s="148"/>
      <c r="B37" s="11"/>
      <c r="C37" s="174" t="s">
        <v>260</v>
      </c>
      <c r="D37" s="174"/>
      <c r="E37" s="230">
        <v>442771.69826618943</v>
      </c>
      <c r="F37" s="231">
        <v>289559.10796358366</v>
      </c>
      <c r="G37" s="231">
        <v>153212.59030260582</v>
      </c>
      <c r="H37" s="231">
        <v>14411.615859337286</v>
      </c>
      <c r="I37" s="231">
        <v>671.3454790337239</v>
      </c>
      <c r="J37" s="231">
        <v>138129.62896423481</v>
      </c>
      <c r="K37" s="232">
        <v>407414.10888446338</v>
      </c>
      <c r="L37" s="233">
        <v>133518.98691323851</v>
      </c>
      <c r="M37" s="234"/>
      <c r="N37" s="178" t="s">
        <v>261</v>
      </c>
    </row>
    <row r="38" spans="1:14" s="212" customFormat="1" ht="41.25" customHeight="1">
      <c r="A38" s="148"/>
      <c r="B38" s="11"/>
      <c r="C38" s="174" t="s">
        <v>262</v>
      </c>
      <c r="D38" s="174"/>
      <c r="E38" s="213">
        <v>237706.9177071412</v>
      </c>
      <c r="F38" s="214">
        <v>111329.13210141123</v>
      </c>
      <c r="G38" s="214">
        <v>126377.78560572998</v>
      </c>
      <c r="H38" s="214">
        <v>9099.6386670339652</v>
      </c>
      <c r="I38" s="214">
        <v>3810.8301414302468</v>
      </c>
      <c r="J38" s="214">
        <v>113467.31679726577</v>
      </c>
      <c r="K38" s="214">
        <v>228520.44444884046</v>
      </c>
      <c r="L38" s="235">
        <v>125255.3081230551</v>
      </c>
      <c r="M38" s="236"/>
      <c r="N38" s="178" t="s">
        <v>263</v>
      </c>
    </row>
    <row r="39" spans="1:14" s="212" customFormat="1" ht="41.25" customHeight="1">
      <c r="A39" s="148"/>
      <c r="B39" s="11"/>
      <c r="C39" s="174" t="s">
        <v>264</v>
      </c>
      <c r="D39" s="174"/>
      <c r="E39" s="213">
        <v>267411.01760968834</v>
      </c>
      <c r="F39" s="214">
        <v>139047.60311158074</v>
      </c>
      <c r="G39" s="214">
        <v>128363.41449810757</v>
      </c>
      <c r="H39" s="214">
        <v>37318.224972898839</v>
      </c>
      <c r="I39" s="214">
        <v>1624.0351501387331</v>
      </c>
      <c r="J39" s="214">
        <v>89421.154375070008</v>
      </c>
      <c r="K39" s="237">
        <v>251277.5134762988</v>
      </c>
      <c r="L39" s="238">
        <v>122885.87842761457</v>
      </c>
      <c r="M39" s="236"/>
      <c r="N39" s="178" t="s">
        <v>265</v>
      </c>
    </row>
    <row r="40" spans="1:14" s="212" customFormat="1" ht="41.25" customHeight="1">
      <c r="A40" s="148"/>
      <c r="B40" s="11"/>
      <c r="C40" s="174" t="s">
        <v>266</v>
      </c>
      <c r="D40" s="174"/>
      <c r="E40" s="213">
        <v>207809.69699511406</v>
      </c>
      <c r="F40" s="214">
        <v>131697.64672574823</v>
      </c>
      <c r="G40" s="214">
        <v>76112.05026936582</v>
      </c>
      <c r="H40" s="214">
        <v>3990.5149227598304</v>
      </c>
      <c r="I40" s="214">
        <v>1368.6972474932056</v>
      </c>
      <c r="J40" s="214">
        <v>70752.838099112778</v>
      </c>
      <c r="K40" s="214">
        <v>191523.76704378452</v>
      </c>
      <c r="L40" s="235">
        <v>69337.484488114074</v>
      </c>
      <c r="M40" s="236"/>
      <c r="N40" s="178" t="s">
        <v>267</v>
      </c>
    </row>
    <row r="41" spans="1:14" s="212" customFormat="1" ht="41.25" customHeight="1">
      <c r="A41" s="148"/>
      <c r="B41" s="11"/>
      <c r="C41" s="174" t="s">
        <v>268</v>
      </c>
      <c r="D41" s="174"/>
      <c r="E41" s="213">
        <v>104831.53178459422</v>
      </c>
      <c r="F41" s="214">
        <v>64804.134841532272</v>
      </c>
      <c r="G41" s="214">
        <v>40027.396943061955</v>
      </c>
      <c r="H41" s="214">
        <v>22706.106198942602</v>
      </c>
      <c r="I41" s="214">
        <v>148.73686163754911</v>
      </c>
      <c r="J41" s="214">
        <v>17172.553882481807</v>
      </c>
      <c r="K41" s="237">
        <v>106853.05597856414</v>
      </c>
      <c r="L41" s="238">
        <v>44102.925417514234</v>
      </c>
      <c r="M41" s="217"/>
      <c r="N41" s="178" t="s">
        <v>269</v>
      </c>
    </row>
    <row r="42" spans="1:14" s="212" customFormat="1" ht="41.25" customHeight="1">
      <c r="A42" s="152"/>
      <c r="B42" s="153"/>
      <c r="C42" s="174" t="s">
        <v>270</v>
      </c>
      <c r="D42" s="174"/>
      <c r="E42" s="213">
        <v>244116.30674016228</v>
      </c>
      <c r="F42" s="214">
        <v>123816.6842018801</v>
      </c>
      <c r="G42" s="214">
        <v>120299.62253828219</v>
      </c>
      <c r="H42" s="214">
        <v>10422.722860014914</v>
      </c>
      <c r="I42" s="214">
        <v>378.16863695443431</v>
      </c>
      <c r="J42" s="214">
        <v>109498.73104131284</v>
      </c>
      <c r="K42" s="237">
        <v>255005.01303633171</v>
      </c>
      <c r="L42" s="238">
        <v>129557.48853828914</v>
      </c>
      <c r="M42" s="236"/>
      <c r="N42" s="178" t="s">
        <v>271</v>
      </c>
    </row>
    <row r="43" spans="1:14" s="212" customFormat="1" ht="41.25" customHeight="1">
      <c r="A43" s="152"/>
      <c r="B43" s="153"/>
      <c r="C43" s="174" t="s">
        <v>272</v>
      </c>
      <c r="D43" s="174"/>
      <c r="E43" s="213">
        <v>228045.88247367041</v>
      </c>
      <c r="F43" s="214">
        <v>49711.375946310043</v>
      </c>
      <c r="G43" s="214">
        <v>178334.50652736038</v>
      </c>
      <c r="H43" s="214">
        <v>49240.547729150188</v>
      </c>
      <c r="I43" s="214">
        <v>6877.4197855649727</v>
      </c>
      <c r="J43" s="214">
        <v>122216.53901264521</v>
      </c>
      <c r="K43" s="237">
        <v>210957.19927319858</v>
      </c>
      <c r="L43" s="238">
        <v>161320.68310027776</v>
      </c>
      <c r="M43" s="236"/>
      <c r="N43" s="178" t="s">
        <v>273</v>
      </c>
    </row>
    <row r="44" spans="1:14" s="212" customFormat="1" ht="41.25" customHeight="1">
      <c r="A44" s="152"/>
      <c r="B44" s="153"/>
      <c r="C44" s="174" t="s">
        <v>274</v>
      </c>
      <c r="D44" s="174"/>
      <c r="E44" s="213">
        <v>563208.45012991701</v>
      </c>
      <c r="F44" s="214">
        <v>218208.18431362763</v>
      </c>
      <c r="G44" s="214">
        <v>345000.26581628941</v>
      </c>
      <c r="H44" s="214">
        <v>55206.953754551403</v>
      </c>
      <c r="I44" s="214">
        <v>1131.9681046533306</v>
      </c>
      <c r="J44" s="214">
        <v>288661.34395708458</v>
      </c>
      <c r="K44" s="237">
        <v>523241.93504132621</v>
      </c>
      <c r="L44" s="238">
        <v>310839.63791905408</v>
      </c>
      <c r="M44" s="236"/>
      <c r="N44" s="178" t="s">
        <v>275</v>
      </c>
    </row>
    <row r="45" spans="1:14" s="212" customFormat="1" ht="41.25" customHeight="1">
      <c r="A45" s="152"/>
      <c r="B45" s="153"/>
      <c r="C45" s="174" t="s">
        <v>276</v>
      </c>
      <c r="D45" s="174"/>
      <c r="E45" s="213">
        <v>584356.33327808243</v>
      </c>
      <c r="F45" s="214">
        <v>152046.58985380668</v>
      </c>
      <c r="G45" s="214">
        <v>432309.74342427572</v>
      </c>
      <c r="H45" s="214">
        <v>174925.09467979209</v>
      </c>
      <c r="I45" s="214">
        <v>37.000095262294622</v>
      </c>
      <c r="J45" s="214">
        <v>257347.64864922129</v>
      </c>
      <c r="K45" s="239">
        <v>541400.77686741261</v>
      </c>
      <c r="L45" s="240">
        <v>396841.71589851193</v>
      </c>
      <c r="M45" s="236"/>
      <c r="N45" s="178" t="s">
        <v>277</v>
      </c>
    </row>
    <row r="46" spans="1:14" s="212" customFormat="1" ht="41.25" customHeight="1">
      <c r="A46" s="152"/>
      <c r="B46" s="153"/>
      <c r="C46" s="174" t="s">
        <v>278</v>
      </c>
      <c r="D46" s="174"/>
      <c r="E46" s="213">
        <v>337319.83419926977</v>
      </c>
      <c r="F46" s="214">
        <v>105919.76615494231</v>
      </c>
      <c r="G46" s="214">
        <v>231400.06804432743</v>
      </c>
      <c r="H46" s="214">
        <v>27738.153392258901</v>
      </c>
      <c r="I46" s="214">
        <v>817.41784941287017</v>
      </c>
      <c r="J46" s="214">
        <v>202844.49680265566</v>
      </c>
      <c r="K46" s="239">
        <v>307845.12742144288</v>
      </c>
      <c r="L46" s="240">
        <v>209500.00355371711</v>
      </c>
      <c r="M46" s="236"/>
      <c r="N46" s="178" t="s">
        <v>279</v>
      </c>
    </row>
    <row r="47" spans="1:14" s="212" customFormat="1" ht="41.25" customHeight="1">
      <c r="A47" s="152"/>
      <c r="B47" s="153"/>
      <c r="C47" s="174" t="s">
        <v>280</v>
      </c>
      <c r="D47" s="174"/>
      <c r="E47" s="213">
        <v>247495.03639542105</v>
      </c>
      <c r="F47" s="214">
        <v>118608.01192986847</v>
      </c>
      <c r="G47" s="214">
        <v>128887.02446555257</v>
      </c>
      <c r="H47" s="214">
        <v>12424.053427799705</v>
      </c>
      <c r="I47" s="214">
        <v>1353.3053735434496</v>
      </c>
      <c r="J47" s="214">
        <v>115109.6656642094</v>
      </c>
      <c r="K47" s="239">
        <v>216852.03239665675</v>
      </c>
      <c r="L47" s="240">
        <v>123726.42418131742</v>
      </c>
      <c r="M47" s="236"/>
      <c r="N47" s="178" t="s">
        <v>281</v>
      </c>
    </row>
    <row r="48" spans="1:14" s="218" customFormat="1" ht="41.25" customHeight="1">
      <c r="A48" s="148"/>
      <c r="B48" s="11"/>
      <c r="C48" s="174" t="s">
        <v>132</v>
      </c>
      <c r="D48" s="174"/>
      <c r="E48" s="213">
        <v>201340.66465686611</v>
      </c>
      <c r="F48" s="214">
        <v>103469.05086139472</v>
      </c>
      <c r="G48" s="214">
        <v>97871.613795471407</v>
      </c>
      <c r="H48" s="214">
        <v>19219.217004476297</v>
      </c>
      <c r="I48" s="214">
        <v>2376.6366359449039</v>
      </c>
      <c r="J48" s="214">
        <v>76275.760155050171</v>
      </c>
      <c r="K48" s="239">
        <v>188627.45845287864</v>
      </c>
      <c r="L48" s="240">
        <v>90374.319014366425</v>
      </c>
      <c r="M48" s="236"/>
      <c r="N48" s="155" t="s">
        <v>133</v>
      </c>
    </row>
    <row r="49" spans="1:14" s="218" customFormat="1" ht="41.25" customHeight="1">
      <c r="A49" s="189"/>
      <c r="B49" s="190"/>
      <c r="C49" s="241" t="s">
        <v>282</v>
      </c>
      <c r="D49" s="242"/>
      <c r="E49" s="243">
        <f t="shared" ref="E49:L49" si="1">SUM(E33:E48)</f>
        <v>6889650.6140763275</v>
      </c>
      <c r="F49" s="244">
        <f t="shared" si="1"/>
        <v>3923521.9396497547</v>
      </c>
      <c r="G49" s="244">
        <f t="shared" si="1"/>
        <v>2966128.6744265724</v>
      </c>
      <c r="H49" s="244">
        <f t="shared" si="1"/>
        <v>676821.27173399529</v>
      </c>
      <c r="I49" s="244">
        <f t="shared" si="1"/>
        <v>29594.121489353456</v>
      </c>
      <c r="J49" s="244">
        <f t="shared" si="1"/>
        <v>2259713.2812032239</v>
      </c>
      <c r="K49" s="244">
        <f t="shared" si="1"/>
        <v>6494313.800683775</v>
      </c>
      <c r="L49" s="245">
        <f t="shared" si="1"/>
        <v>2775618.8925236682</v>
      </c>
      <c r="M49" s="246"/>
      <c r="N49" s="247" t="s">
        <v>283</v>
      </c>
    </row>
    <row r="50" spans="1:14" hidden="1"/>
    <row r="51" spans="1:14" hidden="1"/>
    <row r="52" spans="1:14" hidden="1"/>
    <row r="53" spans="1:14" hidden="1"/>
    <row r="54" spans="1:14" hidden="1"/>
    <row r="55" spans="1:14" s="203" customFormat="1" ht="22.5" customHeight="1">
      <c r="A55" s="446" t="s">
        <v>325</v>
      </c>
      <c r="B55" s="446"/>
      <c r="C55" s="446"/>
      <c r="D55" s="446"/>
      <c r="E55" s="446"/>
      <c r="F55" s="446"/>
      <c r="G55" s="446"/>
      <c r="H55" s="446"/>
      <c r="I55" s="446" t="s">
        <v>326</v>
      </c>
      <c r="J55" s="446"/>
      <c r="K55" s="446"/>
      <c r="L55" s="446"/>
      <c r="M55" s="446"/>
      <c r="N55" s="446"/>
    </row>
    <row r="57" spans="1:14">
      <c r="A57" s="447" t="s">
        <v>312</v>
      </c>
      <c r="B57" s="447"/>
      <c r="C57" s="447"/>
      <c r="D57" s="207"/>
      <c r="E57" s="206"/>
      <c r="F57" s="206"/>
      <c r="G57" s="206"/>
      <c r="H57" s="206"/>
      <c r="I57" s="206"/>
      <c r="J57" s="206"/>
      <c r="K57" s="206"/>
      <c r="L57" s="208"/>
      <c r="M57" s="206"/>
      <c r="N57" s="208" t="s">
        <v>242</v>
      </c>
    </row>
    <row r="58" spans="1:14" s="209" customFormat="1" ht="31.5" customHeight="1">
      <c r="A58" s="448"/>
      <c r="B58" s="449"/>
      <c r="C58" s="449"/>
      <c r="D58" s="449"/>
      <c r="E58" s="452" t="s">
        <v>243</v>
      </c>
      <c r="F58" s="452" t="s">
        <v>244</v>
      </c>
      <c r="G58" s="452" t="s">
        <v>245</v>
      </c>
      <c r="H58" s="452" t="s">
        <v>246</v>
      </c>
      <c r="I58" s="452" t="s">
        <v>247</v>
      </c>
      <c r="J58" s="452" t="s">
        <v>248</v>
      </c>
      <c r="K58" s="452" t="s">
        <v>249</v>
      </c>
      <c r="L58" s="456"/>
      <c r="M58" s="457"/>
      <c r="N58" s="458"/>
    </row>
    <row r="59" spans="1:14" s="212" customFormat="1" ht="43.5" customHeight="1">
      <c r="A59" s="450"/>
      <c r="B59" s="451"/>
      <c r="C59" s="451"/>
      <c r="D59" s="451"/>
      <c r="E59" s="453"/>
      <c r="F59" s="453"/>
      <c r="G59" s="453"/>
      <c r="H59" s="453"/>
      <c r="I59" s="453"/>
      <c r="J59" s="453"/>
      <c r="K59" s="210" t="s">
        <v>250</v>
      </c>
      <c r="L59" s="211" t="s">
        <v>251</v>
      </c>
      <c r="M59" s="459"/>
      <c r="N59" s="460"/>
    </row>
    <row r="60" spans="1:14" s="218" customFormat="1" ht="40.5" customHeight="1">
      <c r="A60" s="148"/>
      <c r="B60" s="11"/>
      <c r="C60" s="174" t="s">
        <v>252</v>
      </c>
      <c r="D60" s="192"/>
      <c r="E60" s="213">
        <v>484268.98329708213</v>
      </c>
      <c r="F60" s="214">
        <v>264072.35501301312</v>
      </c>
      <c r="G60" s="214">
        <v>220196.62828406907</v>
      </c>
      <c r="H60" s="214">
        <v>42212.777743527156</v>
      </c>
      <c r="I60" s="214">
        <v>7889.6587758280048</v>
      </c>
      <c r="J60" s="214">
        <v>170094.19176471388</v>
      </c>
      <c r="K60" s="20">
        <v>499136.42472042947</v>
      </c>
      <c r="L60" s="216">
        <v>215611.21315219163</v>
      </c>
      <c r="M60" s="217"/>
      <c r="N60" s="178" t="s">
        <v>253</v>
      </c>
    </row>
    <row r="61" spans="1:14" s="212" customFormat="1" ht="40.5" customHeight="1">
      <c r="A61" s="148"/>
      <c r="B61" s="11"/>
      <c r="C61" s="174" t="s">
        <v>254</v>
      </c>
      <c r="D61" s="192"/>
      <c r="E61" s="219">
        <v>20681.283390803746</v>
      </c>
      <c r="F61" s="220">
        <v>9070.2419677080397</v>
      </c>
      <c r="G61" s="220">
        <v>11611.041423095705</v>
      </c>
      <c r="H61" s="220">
        <v>2276.2481685930352</v>
      </c>
      <c r="I61" s="220">
        <v>63.427727871424125</v>
      </c>
      <c r="J61" s="220">
        <v>9271.3655266312453</v>
      </c>
      <c r="K61" s="150">
        <v>19695.501176540231</v>
      </c>
      <c r="L61" s="166">
        <v>11340.032040372347</v>
      </c>
      <c r="M61" s="221"/>
      <c r="N61" s="178" t="s">
        <v>255</v>
      </c>
    </row>
    <row r="62" spans="1:14" s="212" customFormat="1" ht="40.5" customHeight="1">
      <c r="A62" s="148"/>
      <c r="B62" s="11"/>
      <c r="C62" s="174" t="s">
        <v>256</v>
      </c>
      <c r="D62" s="192"/>
      <c r="E62" s="222">
        <v>1889305.0948556897</v>
      </c>
      <c r="F62" s="223">
        <v>1433729.2981995689</v>
      </c>
      <c r="G62" s="223">
        <v>455575.79665612138</v>
      </c>
      <c r="H62" s="223">
        <v>97501.475724383548</v>
      </c>
      <c r="I62" s="223">
        <v>1482.1952795278394</v>
      </c>
      <c r="J62" s="223">
        <v>356592.12565221009</v>
      </c>
      <c r="K62" s="150">
        <v>1559378.6651005768</v>
      </c>
      <c r="L62" s="166">
        <v>349529.25187005667</v>
      </c>
      <c r="M62" s="224"/>
      <c r="N62" s="178" t="s">
        <v>257</v>
      </c>
    </row>
    <row r="63" spans="1:14" s="212" customFormat="1" ht="40.5" customHeight="1">
      <c r="A63" s="148"/>
      <c r="B63" s="11"/>
      <c r="C63" s="174" t="s">
        <v>258</v>
      </c>
      <c r="D63" s="192"/>
      <c r="E63" s="225">
        <v>2330138.7718561301</v>
      </c>
      <c r="F63" s="226">
        <v>1714209.1993729318</v>
      </c>
      <c r="G63" s="226">
        <v>615929.57248319848</v>
      </c>
      <c r="H63" s="226">
        <v>407395.58861384587</v>
      </c>
      <c r="I63" s="226">
        <v>1618.7755865364952</v>
      </c>
      <c r="J63" s="226">
        <v>206915.20828281608</v>
      </c>
      <c r="K63" s="227">
        <v>1920934.9078503205</v>
      </c>
      <c r="L63" s="228">
        <v>560472.25984788581</v>
      </c>
      <c r="M63" s="229"/>
      <c r="N63" s="178" t="s">
        <v>259</v>
      </c>
    </row>
    <row r="64" spans="1:14" s="212" customFormat="1" ht="40.5" customHeight="1">
      <c r="A64" s="148"/>
      <c r="B64" s="11"/>
      <c r="C64" s="174" t="s">
        <v>260</v>
      </c>
      <c r="D64" s="192"/>
      <c r="E64" s="230">
        <v>474147.52781144943</v>
      </c>
      <c r="F64" s="231">
        <v>313260.2599736767</v>
      </c>
      <c r="G64" s="231">
        <v>160887.26783777273</v>
      </c>
      <c r="H64" s="231">
        <v>15352.325451545563</v>
      </c>
      <c r="I64" s="231">
        <v>718.89001883352796</v>
      </c>
      <c r="J64" s="231">
        <v>144816.05236739368</v>
      </c>
      <c r="K64" s="232">
        <v>437036.95782619843</v>
      </c>
      <c r="L64" s="233">
        <v>140164.30376245669</v>
      </c>
      <c r="M64" s="234"/>
      <c r="N64" s="178" t="s">
        <v>261</v>
      </c>
    </row>
    <row r="65" spans="1:14" s="212" customFormat="1" ht="40.5" customHeight="1">
      <c r="A65" s="148"/>
      <c r="B65" s="11"/>
      <c r="C65" s="174" t="s">
        <v>262</v>
      </c>
      <c r="D65" s="192"/>
      <c r="E65" s="213">
        <v>203228.12036825248</v>
      </c>
      <c r="F65" s="214">
        <v>95026.348836556135</v>
      </c>
      <c r="G65" s="214">
        <v>108201.77153169634</v>
      </c>
      <c r="H65" s="214">
        <v>7809.8005130188303</v>
      </c>
      <c r="I65" s="214">
        <v>3258.0731728581095</v>
      </c>
      <c r="J65" s="214">
        <v>97133.897845819418</v>
      </c>
      <c r="K65" s="214">
        <v>195374.11514895238</v>
      </c>
      <c r="L65" s="235">
        <v>107229.59638980485</v>
      </c>
      <c r="M65" s="236"/>
      <c r="N65" s="178" t="s">
        <v>263</v>
      </c>
    </row>
    <row r="66" spans="1:14" s="212" customFormat="1" ht="40.5" customHeight="1">
      <c r="A66" s="148"/>
      <c r="B66" s="11"/>
      <c r="C66" s="174" t="s">
        <v>264</v>
      </c>
      <c r="D66" s="192"/>
      <c r="E66" s="213">
        <v>291910.57785879733</v>
      </c>
      <c r="F66" s="214">
        <v>202641.35591463285</v>
      </c>
      <c r="G66" s="214">
        <v>89269.221944164514</v>
      </c>
      <c r="H66" s="214">
        <v>32043.924191625396</v>
      </c>
      <c r="I66" s="214">
        <v>1772.952259272909</v>
      </c>
      <c r="J66" s="214">
        <v>55452.345493266192</v>
      </c>
      <c r="K66" s="237">
        <v>297707.68881092273</v>
      </c>
      <c r="L66" s="238">
        <v>89673.638639441269</v>
      </c>
      <c r="M66" s="236"/>
      <c r="N66" s="178" t="s">
        <v>265</v>
      </c>
    </row>
    <row r="67" spans="1:14" s="212" customFormat="1" ht="40.5" customHeight="1">
      <c r="A67" s="148"/>
      <c r="B67" s="11"/>
      <c r="C67" s="174" t="s">
        <v>266</v>
      </c>
      <c r="D67" s="192"/>
      <c r="E67" s="213">
        <v>198414.10379997923</v>
      </c>
      <c r="F67" s="214">
        <v>117989.84002153581</v>
      </c>
      <c r="G67" s="214">
        <v>80424.263778443419</v>
      </c>
      <c r="H67" s="214">
        <v>10542.855077974458</v>
      </c>
      <c r="I67" s="214">
        <v>1306.7724935242393</v>
      </c>
      <c r="J67" s="214">
        <v>68574.63620694472</v>
      </c>
      <c r="K67" s="214">
        <v>180763.21853908396</v>
      </c>
      <c r="L67" s="235">
        <v>73121.000045362423</v>
      </c>
      <c r="M67" s="236"/>
      <c r="N67" s="178" t="s">
        <v>267</v>
      </c>
    </row>
    <row r="68" spans="1:14" s="212" customFormat="1" ht="40.5" customHeight="1">
      <c r="A68" s="148"/>
      <c r="B68" s="11"/>
      <c r="C68" s="174" t="s">
        <v>268</v>
      </c>
      <c r="D68" s="192"/>
      <c r="E68" s="213">
        <v>86798.148432769201</v>
      </c>
      <c r="F68" s="214">
        <v>48732.196386336698</v>
      </c>
      <c r="G68" s="214">
        <v>38065.952046432496</v>
      </c>
      <c r="H68" s="214">
        <v>15958.919667108863</v>
      </c>
      <c r="I68" s="214">
        <v>89.528151894059988</v>
      </c>
      <c r="J68" s="214">
        <v>22017.504227429574</v>
      </c>
      <c r="K68" s="237">
        <v>86989.416450397213</v>
      </c>
      <c r="L68" s="238">
        <v>39963.01725079606</v>
      </c>
      <c r="M68" s="217"/>
      <c r="N68" s="178" t="s">
        <v>269</v>
      </c>
    </row>
    <row r="69" spans="1:14" s="212" customFormat="1" ht="40.5" customHeight="1">
      <c r="A69" s="152"/>
      <c r="B69" s="153"/>
      <c r="C69" s="174" t="s">
        <v>270</v>
      </c>
      <c r="D69" s="192"/>
      <c r="E69" s="213">
        <v>195212.20278956421</v>
      </c>
      <c r="F69" s="214">
        <v>99890.74211386696</v>
      </c>
      <c r="G69" s="214">
        <v>95321.460675697264</v>
      </c>
      <c r="H69" s="214">
        <v>8194.6892791638893</v>
      </c>
      <c r="I69" s="214">
        <v>302.39199027143678</v>
      </c>
      <c r="J69" s="214">
        <v>86824.379406261927</v>
      </c>
      <c r="K69" s="237">
        <v>203253.72225856764</v>
      </c>
      <c r="L69" s="238">
        <v>102066.16161137536</v>
      </c>
      <c r="M69" s="236"/>
      <c r="N69" s="178" t="s">
        <v>271</v>
      </c>
    </row>
    <row r="70" spans="1:14" s="212" customFormat="1" ht="40.5" customHeight="1">
      <c r="A70" s="152"/>
      <c r="B70" s="153"/>
      <c r="C70" s="174" t="s">
        <v>272</v>
      </c>
      <c r="D70" s="192"/>
      <c r="E70" s="213">
        <v>180733.22564370441</v>
      </c>
      <c r="F70" s="214">
        <v>37017.53436115996</v>
      </c>
      <c r="G70" s="214">
        <v>143715.69128254446</v>
      </c>
      <c r="H70" s="214">
        <v>40996.002349581307</v>
      </c>
      <c r="I70" s="214">
        <v>5455.3515089069342</v>
      </c>
      <c r="J70" s="214">
        <v>97264.337424056241</v>
      </c>
      <c r="K70" s="237">
        <v>166414.88239024018</v>
      </c>
      <c r="L70" s="238">
        <v>129284.21138370596</v>
      </c>
      <c r="M70" s="236"/>
      <c r="N70" s="178" t="s">
        <v>273</v>
      </c>
    </row>
    <row r="71" spans="1:14" s="212" customFormat="1" ht="40.5" customHeight="1">
      <c r="A71" s="152"/>
      <c r="B71" s="153"/>
      <c r="C71" s="174" t="s">
        <v>274</v>
      </c>
      <c r="D71" s="192"/>
      <c r="E71" s="213">
        <v>78177.237244056363</v>
      </c>
      <c r="F71" s="214">
        <v>27977.858409894845</v>
      </c>
      <c r="G71" s="214">
        <v>50199.378834161522</v>
      </c>
      <c r="H71" s="214">
        <v>4357.495487496949</v>
      </c>
      <c r="I71" s="214">
        <v>201.72709026901634</v>
      </c>
      <c r="J71" s="214">
        <v>45640.156256395559</v>
      </c>
      <c r="K71" s="237">
        <v>73623.857595237365</v>
      </c>
      <c r="L71" s="238">
        <v>45152.165094619471</v>
      </c>
      <c r="M71" s="236"/>
      <c r="N71" s="178" t="s">
        <v>275</v>
      </c>
    </row>
    <row r="72" spans="1:14" s="212" customFormat="1" ht="40.5" customHeight="1">
      <c r="A72" s="152"/>
      <c r="B72" s="153"/>
      <c r="C72" s="174" t="s">
        <v>276</v>
      </c>
      <c r="D72" s="192"/>
      <c r="E72" s="213">
        <v>481155.42755527137</v>
      </c>
      <c r="F72" s="214">
        <v>123816.78225893067</v>
      </c>
      <c r="G72" s="214">
        <v>357338.64529634069</v>
      </c>
      <c r="H72" s="214">
        <v>135619.78433454368</v>
      </c>
      <c r="I72" s="214">
        <v>30.091390966110847</v>
      </c>
      <c r="J72" s="214">
        <v>221688.76957083089</v>
      </c>
      <c r="K72" s="239">
        <v>445443.20035087364</v>
      </c>
      <c r="L72" s="240">
        <v>327601.89907223993</v>
      </c>
      <c r="M72" s="236"/>
      <c r="N72" s="178" t="s">
        <v>277</v>
      </c>
    </row>
    <row r="73" spans="1:14" s="212" customFormat="1" ht="40.5" customHeight="1">
      <c r="A73" s="152"/>
      <c r="B73" s="153"/>
      <c r="C73" s="174" t="s">
        <v>278</v>
      </c>
      <c r="D73" s="192"/>
      <c r="E73" s="213">
        <v>219876.75817774195</v>
      </c>
      <c r="F73" s="214">
        <v>66982.974550151921</v>
      </c>
      <c r="G73" s="214">
        <v>152893.78362759005</v>
      </c>
      <c r="H73" s="214">
        <v>18892.026590330166</v>
      </c>
      <c r="I73" s="214">
        <v>407.95127528414372</v>
      </c>
      <c r="J73" s="214">
        <v>133593.8057619757</v>
      </c>
      <c r="K73" s="239">
        <v>199359.91054411422</v>
      </c>
      <c r="L73" s="240">
        <v>137590.75522748145</v>
      </c>
      <c r="M73" s="236"/>
      <c r="N73" s="178" t="s">
        <v>279</v>
      </c>
    </row>
    <row r="74" spans="1:14" s="212" customFormat="1" ht="40.5" customHeight="1">
      <c r="A74" s="152"/>
      <c r="B74" s="153"/>
      <c r="C74" s="174" t="s">
        <v>280</v>
      </c>
      <c r="D74" s="192"/>
      <c r="E74" s="213">
        <v>179227.59762430986</v>
      </c>
      <c r="F74" s="214">
        <v>85625.353380400731</v>
      </c>
      <c r="G74" s="214">
        <v>93602.24424390911</v>
      </c>
      <c r="H74" s="214">
        <v>8974.3115440006404</v>
      </c>
      <c r="I74" s="214">
        <v>965.35733673698257</v>
      </c>
      <c r="J74" s="214">
        <v>83662.575363171491</v>
      </c>
      <c r="K74" s="239">
        <v>157275.3716889068</v>
      </c>
      <c r="L74" s="240">
        <v>89797.556134004029</v>
      </c>
      <c r="M74" s="236"/>
      <c r="N74" s="178" t="s">
        <v>281</v>
      </c>
    </row>
    <row r="75" spans="1:14" s="218" customFormat="1" ht="40.5" customHeight="1">
      <c r="A75" s="148"/>
      <c r="B75" s="11"/>
      <c r="C75" s="174" t="s">
        <v>132</v>
      </c>
      <c r="D75" s="192"/>
      <c r="E75" s="213">
        <v>167671.19399883907</v>
      </c>
      <c r="F75" s="214">
        <v>88635.432638483646</v>
      </c>
      <c r="G75" s="214">
        <v>79035.761360355449</v>
      </c>
      <c r="H75" s="214">
        <v>15454.282958283271</v>
      </c>
      <c r="I75" s="214">
        <v>2344.2185096868079</v>
      </c>
      <c r="J75" s="214">
        <v>61237.259892385358</v>
      </c>
      <c r="K75" s="239">
        <v>157851.2229934732</v>
      </c>
      <c r="L75" s="240">
        <v>72866.856215859822</v>
      </c>
      <c r="M75" s="236"/>
      <c r="N75" s="155" t="s">
        <v>133</v>
      </c>
    </row>
    <row r="76" spans="1:14" s="218" customFormat="1" ht="40.5" customHeight="1">
      <c r="A76" s="189"/>
      <c r="B76" s="190"/>
      <c r="C76" s="241" t="s">
        <v>282</v>
      </c>
      <c r="D76" s="242"/>
      <c r="E76" s="243">
        <f t="shared" ref="E76:L76" si="2">SUM(E60:E75)</f>
        <v>7480946.2547044409</v>
      </c>
      <c r="F76" s="244">
        <f t="shared" si="2"/>
        <v>4728677.7733988492</v>
      </c>
      <c r="G76" s="244">
        <f t="shared" si="2"/>
        <v>2752268.4813055932</v>
      </c>
      <c r="H76" s="244">
        <f t="shared" si="2"/>
        <v>863582.50769502285</v>
      </c>
      <c r="I76" s="244">
        <f t="shared" si="2"/>
        <v>27907.362568268043</v>
      </c>
      <c r="J76" s="244">
        <f t="shared" si="2"/>
        <v>1860778.6110423023</v>
      </c>
      <c r="K76" s="244">
        <f t="shared" si="2"/>
        <v>6600239.0634448361</v>
      </c>
      <c r="L76" s="245">
        <f t="shared" si="2"/>
        <v>2491463.9177376539</v>
      </c>
      <c r="M76" s="246"/>
      <c r="N76" s="247" t="s">
        <v>283</v>
      </c>
    </row>
    <row r="77" spans="1:14" hidden="1"/>
    <row r="78" spans="1:14" hidden="1"/>
    <row r="79" spans="1:14" hidden="1"/>
    <row r="80" spans="1:14" hidden="1"/>
    <row r="81" spans="1:14" hidden="1"/>
    <row r="82" spans="1:14" s="203" customFormat="1" ht="22.5" customHeight="1">
      <c r="A82" s="446" t="s">
        <v>325</v>
      </c>
      <c r="B82" s="446"/>
      <c r="C82" s="446"/>
      <c r="D82" s="446"/>
      <c r="E82" s="446"/>
      <c r="F82" s="446"/>
      <c r="G82" s="446"/>
      <c r="H82" s="446"/>
      <c r="I82" s="446" t="s">
        <v>326</v>
      </c>
      <c r="J82" s="446"/>
      <c r="K82" s="446"/>
      <c r="L82" s="446"/>
      <c r="M82" s="446"/>
      <c r="N82" s="446"/>
    </row>
    <row r="84" spans="1:14">
      <c r="A84" s="447" t="s">
        <v>313</v>
      </c>
      <c r="B84" s="447"/>
      <c r="C84" s="447"/>
      <c r="D84" s="207"/>
      <c r="E84" s="206"/>
      <c r="F84" s="206"/>
      <c r="G84" s="206"/>
      <c r="H84" s="206"/>
      <c r="I84" s="206"/>
      <c r="J84" s="206"/>
      <c r="K84" s="206"/>
      <c r="L84" s="208"/>
      <c r="M84" s="206"/>
      <c r="N84" s="208" t="s">
        <v>242</v>
      </c>
    </row>
    <row r="85" spans="1:14" s="209" customFormat="1" ht="31.5" customHeight="1">
      <c r="A85" s="448"/>
      <c r="B85" s="449"/>
      <c r="C85" s="449"/>
      <c r="D85" s="449"/>
      <c r="E85" s="452" t="s">
        <v>243</v>
      </c>
      <c r="F85" s="452" t="s">
        <v>244</v>
      </c>
      <c r="G85" s="452" t="s">
        <v>245</v>
      </c>
      <c r="H85" s="452" t="s">
        <v>246</v>
      </c>
      <c r="I85" s="452" t="s">
        <v>247</v>
      </c>
      <c r="J85" s="452" t="s">
        <v>248</v>
      </c>
      <c r="K85" s="452" t="s">
        <v>249</v>
      </c>
      <c r="L85" s="456"/>
      <c r="M85" s="457"/>
      <c r="N85" s="458"/>
    </row>
    <row r="86" spans="1:14" s="212" customFormat="1" ht="43.5" customHeight="1">
      <c r="A86" s="450"/>
      <c r="B86" s="451"/>
      <c r="C86" s="451"/>
      <c r="D86" s="451"/>
      <c r="E86" s="453"/>
      <c r="F86" s="453"/>
      <c r="G86" s="453"/>
      <c r="H86" s="453"/>
      <c r="I86" s="453"/>
      <c r="J86" s="453"/>
      <c r="K86" s="210" t="s">
        <v>250</v>
      </c>
      <c r="L86" s="211" t="s">
        <v>251</v>
      </c>
      <c r="M86" s="459"/>
      <c r="N86" s="460"/>
    </row>
    <row r="87" spans="1:14" s="218" customFormat="1" ht="40.5" customHeight="1">
      <c r="A87" s="148"/>
      <c r="B87" s="11"/>
      <c r="C87" s="174" t="s">
        <v>252</v>
      </c>
      <c r="D87" s="192"/>
      <c r="E87" s="213">
        <v>477283.12700252654</v>
      </c>
      <c r="F87" s="214">
        <v>244989.11895570141</v>
      </c>
      <c r="G87" s="214">
        <v>232294.00804682515</v>
      </c>
      <c r="H87" s="214">
        <v>44322.652509973879</v>
      </c>
      <c r="I87" s="214">
        <v>7775.8383811665917</v>
      </c>
      <c r="J87" s="214">
        <v>180195.51715568465</v>
      </c>
      <c r="K87" s="20">
        <v>487657.52363901655</v>
      </c>
      <c r="L87" s="216">
        <v>222391.96120340825</v>
      </c>
      <c r="M87" s="217"/>
      <c r="N87" s="178" t="s">
        <v>253</v>
      </c>
    </row>
    <row r="88" spans="1:14" s="212" customFormat="1" ht="40.5" customHeight="1">
      <c r="A88" s="148"/>
      <c r="B88" s="11"/>
      <c r="C88" s="174" t="s">
        <v>254</v>
      </c>
      <c r="D88" s="192"/>
      <c r="E88" s="219">
        <v>33890.23397611401</v>
      </c>
      <c r="F88" s="220">
        <v>14863.32432552426</v>
      </c>
      <c r="G88" s="220">
        <v>19026.909650589747</v>
      </c>
      <c r="H88" s="220">
        <v>3730.0674993710313</v>
      </c>
      <c r="I88" s="220">
        <v>103.9384499267437</v>
      </c>
      <c r="J88" s="220">
        <v>15192.903701291971</v>
      </c>
      <c r="K88" s="150">
        <v>32274.841485252542</v>
      </c>
      <c r="L88" s="166">
        <v>18582.809000902751</v>
      </c>
      <c r="M88" s="221"/>
      <c r="N88" s="178" t="s">
        <v>255</v>
      </c>
    </row>
    <row r="89" spans="1:14" s="212" customFormat="1" ht="40.5" customHeight="1">
      <c r="A89" s="148"/>
      <c r="B89" s="11"/>
      <c r="C89" s="174" t="s">
        <v>256</v>
      </c>
      <c r="D89" s="192"/>
      <c r="E89" s="222">
        <v>67098670.134830371</v>
      </c>
      <c r="F89" s="223">
        <v>50094876.451465361</v>
      </c>
      <c r="G89" s="223">
        <v>17003793.683365017</v>
      </c>
      <c r="H89" s="223">
        <v>7520068.7306363396</v>
      </c>
      <c r="I89" s="223">
        <v>52638.068965012091</v>
      </c>
      <c r="J89" s="223">
        <v>9431086.8837636653</v>
      </c>
      <c r="K89" s="150">
        <v>82007442.265082732</v>
      </c>
      <c r="L89" s="166">
        <v>19499147.794210199</v>
      </c>
      <c r="M89" s="224"/>
      <c r="N89" s="178" t="s">
        <v>257</v>
      </c>
    </row>
    <row r="90" spans="1:14" s="212" customFormat="1" ht="40.5" customHeight="1">
      <c r="A90" s="148"/>
      <c r="B90" s="11"/>
      <c r="C90" s="174" t="s">
        <v>258</v>
      </c>
      <c r="D90" s="192"/>
      <c r="E90" s="225">
        <v>888618.37330930878</v>
      </c>
      <c r="F90" s="226">
        <v>642452.79673033347</v>
      </c>
      <c r="G90" s="226">
        <v>246165.57657897531</v>
      </c>
      <c r="H90" s="226">
        <v>160419.94439591907</v>
      </c>
      <c r="I90" s="226">
        <v>605.63974293948809</v>
      </c>
      <c r="J90" s="226">
        <v>85139.992440116752</v>
      </c>
      <c r="K90" s="227">
        <v>735258.63675226213</v>
      </c>
      <c r="L90" s="228">
        <v>225149.64733236437</v>
      </c>
      <c r="M90" s="229"/>
      <c r="N90" s="178" t="s">
        <v>259</v>
      </c>
    </row>
    <row r="91" spans="1:14" s="212" customFormat="1" ht="40.5" customHeight="1">
      <c r="A91" s="148"/>
      <c r="B91" s="11"/>
      <c r="C91" s="174" t="s">
        <v>260</v>
      </c>
      <c r="D91" s="192"/>
      <c r="E91" s="230">
        <v>2518859.5822083852</v>
      </c>
      <c r="F91" s="231">
        <v>1664511.2141623672</v>
      </c>
      <c r="G91" s="231">
        <v>854348.3680460176</v>
      </c>
      <c r="H91" s="231">
        <v>82521.331282876912</v>
      </c>
      <c r="I91" s="231">
        <v>3818.5452355661464</v>
      </c>
      <c r="J91" s="231">
        <v>768008.49152757449</v>
      </c>
      <c r="K91" s="232">
        <v>2327346.9527167329</v>
      </c>
      <c r="L91" s="233">
        <v>743392.08696751087</v>
      </c>
      <c r="M91" s="234"/>
      <c r="N91" s="178" t="s">
        <v>261</v>
      </c>
    </row>
    <row r="92" spans="1:14" s="212" customFormat="1" ht="40.5" customHeight="1">
      <c r="A92" s="148"/>
      <c r="B92" s="11"/>
      <c r="C92" s="174" t="s">
        <v>262</v>
      </c>
      <c r="D92" s="192"/>
      <c r="E92" s="213">
        <v>577040.62221971853</v>
      </c>
      <c r="F92" s="214">
        <v>272245.59412407374</v>
      </c>
      <c r="G92" s="214">
        <v>304795.0280956449</v>
      </c>
      <c r="H92" s="214">
        <v>21703.115265175067</v>
      </c>
      <c r="I92" s="214">
        <v>9250.8756206013586</v>
      </c>
      <c r="J92" s="214">
        <v>273841.03720986843</v>
      </c>
      <c r="K92" s="214">
        <v>554740.12021378078</v>
      </c>
      <c r="L92" s="235">
        <v>302230.87897630356</v>
      </c>
      <c r="M92" s="236"/>
      <c r="N92" s="178" t="s">
        <v>263</v>
      </c>
    </row>
    <row r="93" spans="1:14" s="212" customFormat="1" ht="40.5" customHeight="1">
      <c r="A93" s="148"/>
      <c r="B93" s="11"/>
      <c r="C93" s="174" t="s">
        <v>264</v>
      </c>
      <c r="D93" s="192"/>
      <c r="E93" s="213">
        <v>500856.27595537272</v>
      </c>
      <c r="F93" s="214">
        <v>269350.98278479913</v>
      </c>
      <c r="G93" s="214">
        <v>231505.29317057363</v>
      </c>
      <c r="H93" s="214">
        <v>65444.190986956222</v>
      </c>
      <c r="I93" s="214">
        <v>3041.779847218309</v>
      </c>
      <c r="J93" s="214">
        <v>163019.32233639911</v>
      </c>
      <c r="K93" s="237">
        <v>470015.71841366123</v>
      </c>
      <c r="L93" s="238">
        <v>222167.84236954857</v>
      </c>
      <c r="M93" s="236"/>
      <c r="N93" s="178" t="s">
        <v>265</v>
      </c>
    </row>
    <row r="94" spans="1:14" s="212" customFormat="1" ht="40.5" customHeight="1">
      <c r="A94" s="148"/>
      <c r="B94" s="11"/>
      <c r="C94" s="174" t="s">
        <v>266</v>
      </c>
      <c r="D94" s="192"/>
      <c r="E94" s="213">
        <v>447036.63838683808</v>
      </c>
      <c r="F94" s="214">
        <v>279447.54129998799</v>
      </c>
      <c r="G94" s="214">
        <v>167589.09708685006</v>
      </c>
      <c r="H94" s="214">
        <v>11934.601325533127</v>
      </c>
      <c r="I94" s="214">
        <v>2944.2967560247357</v>
      </c>
      <c r="J94" s="214">
        <v>152710.1990052922</v>
      </c>
      <c r="K94" s="214">
        <v>410957.01195066015</v>
      </c>
      <c r="L94" s="235">
        <v>152600.26896911921</v>
      </c>
      <c r="M94" s="236"/>
      <c r="N94" s="178" t="s">
        <v>267</v>
      </c>
    </row>
    <row r="95" spans="1:14" s="212" customFormat="1" ht="40.5" customHeight="1">
      <c r="A95" s="148"/>
      <c r="B95" s="11"/>
      <c r="C95" s="174" t="s">
        <v>268</v>
      </c>
      <c r="D95" s="192"/>
      <c r="E95" s="213">
        <v>116418.05935879641</v>
      </c>
      <c r="F95" s="214">
        <v>70111.690797717107</v>
      </c>
      <c r="G95" s="214">
        <v>46306.368561079289</v>
      </c>
      <c r="H95" s="214">
        <v>25053.458219022599</v>
      </c>
      <c r="I95" s="214">
        <v>159.58551382195623</v>
      </c>
      <c r="J95" s="214">
        <v>21093.324828234734</v>
      </c>
      <c r="K95" s="237">
        <v>119301.03315998387</v>
      </c>
      <c r="L95" s="238">
        <v>51260.306813363815</v>
      </c>
      <c r="M95" s="217"/>
      <c r="N95" s="178" t="s">
        <v>269</v>
      </c>
    </row>
    <row r="96" spans="1:14" s="212" customFormat="1" ht="40.5" customHeight="1">
      <c r="A96" s="152"/>
      <c r="B96" s="153"/>
      <c r="C96" s="174" t="s">
        <v>270</v>
      </c>
      <c r="D96" s="192"/>
      <c r="E96" s="213">
        <v>351116.5150857413</v>
      </c>
      <c r="F96" s="214">
        <v>163611.48845995578</v>
      </c>
      <c r="G96" s="214">
        <v>187505.02662578545</v>
      </c>
      <c r="H96" s="214">
        <v>17346.712039791553</v>
      </c>
      <c r="I96" s="214">
        <v>544.28975185059835</v>
      </c>
      <c r="J96" s="214">
        <v>169614.02483414329</v>
      </c>
      <c r="K96" s="237">
        <v>374956.9041141661</v>
      </c>
      <c r="L96" s="238">
        <v>208569.11514288554</v>
      </c>
      <c r="M96" s="236"/>
      <c r="N96" s="178" t="s">
        <v>271</v>
      </c>
    </row>
    <row r="97" spans="1:14" s="212" customFormat="1" ht="40.5" customHeight="1">
      <c r="A97" s="152"/>
      <c r="B97" s="153"/>
      <c r="C97" s="174" t="s">
        <v>272</v>
      </c>
      <c r="D97" s="192"/>
      <c r="E97" s="213">
        <v>503143.67856267974</v>
      </c>
      <c r="F97" s="214">
        <v>105525.60908561718</v>
      </c>
      <c r="G97" s="214">
        <v>397618.06947706256</v>
      </c>
      <c r="H97" s="214">
        <v>112853.95270278877</v>
      </c>
      <c r="I97" s="214">
        <v>15174.018354694663</v>
      </c>
      <c r="J97" s="214">
        <v>269590.0984195791</v>
      </c>
      <c r="K97" s="237">
        <v>464918.48231042246</v>
      </c>
      <c r="L97" s="238">
        <v>359462.44349729497</v>
      </c>
      <c r="M97" s="236"/>
      <c r="N97" s="178" t="s">
        <v>273</v>
      </c>
    </row>
    <row r="98" spans="1:14" s="212" customFormat="1" ht="40.5" customHeight="1">
      <c r="A98" s="152"/>
      <c r="B98" s="153"/>
      <c r="C98" s="174" t="s">
        <v>274</v>
      </c>
      <c r="D98" s="192"/>
      <c r="E98" s="213">
        <v>504253.86549987574</v>
      </c>
      <c r="F98" s="214">
        <v>191363.05656464459</v>
      </c>
      <c r="G98" s="214">
        <v>312890.80893523112</v>
      </c>
      <c r="H98" s="214">
        <v>41927.750504232419</v>
      </c>
      <c r="I98" s="214">
        <v>1147.1411352845869</v>
      </c>
      <c r="J98" s="214">
        <v>269815.91729571414</v>
      </c>
      <c r="K98" s="237">
        <v>470448.37867485784</v>
      </c>
      <c r="L98" s="238">
        <v>281965.80876884703</v>
      </c>
      <c r="M98" s="236"/>
      <c r="N98" s="178" t="s">
        <v>275</v>
      </c>
    </row>
    <row r="99" spans="1:14" s="212" customFormat="1" ht="40.5" customHeight="1">
      <c r="A99" s="152"/>
      <c r="B99" s="153"/>
      <c r="C99" s="174" t="s">
        <v>276</v>
      </c>
      <c r="D99" s="192"/>
      <c r="E99" s="213">
        <v>543244.67155030125</v>
      </c>
      <c r="F99" s="214">
        <v>140104.12502827053</v>
      </c>
      <c r="G99" s="214">
        <v>403140.54652203072</v>
      </c>
      <c r="H99" s="214">
        <v>155012.3499240907</v>
      </c>
      <c r="I99" s="214">
        <v>34.058612722343192</v>
      </c>
      <c r="J99" s="214">
        <v>248094.13798521762</v>
      </c>
      <c r="K99" s="239">
        <v>503001.18132197217</v>
      </c>
      <c r="L99" s="240">
        <v>369686.28868482477</v>
      </c>
      <c r="M99" s="236"/>
      <c r="N99" s="178" t="s">
        <v>277</v>
      </c>
    </row>
    <row r="100" spans="1:14" s="212" customFormat="1" ht="40.5" customHeight="1">
      <c r="A100" s="152"/>
      <c r="B100" s="153"/>
      <c r="C100" s="174" t="s">
        <v>278</v>
      </c>
      <c r="D100" s="192"/>
      <c r="E100" s="213">
        <v>624108.46102133789</v>
      </c>
      <c r="F100" s="214">
        <v>195792.43936596732</v>
      </c>
      <c r="G100" s="214">
        <v>428316.02165537054</v>
      </c>
      <c r="H100" s="214">
        <v>51479.034349077498</v>
      </c>
      <c r="I100" s="214">
        <v>1512.2819201834789</v>
      </c>
      <c r="J100" s="214">
        <v>375324.70538610959</v>
      </c>
      <c r="K100" s="239">
        <v>568894.42128738167</v>
      </c>
      <c r="L100" s="240">
        <v>387266.02036070183</v>
      </c>
      <c r="M100" s="236"/>
      <c r="N100" s="178" t="s">
        <v>279</v>
      </c>
    </row>
    <row r="101" spans="1:14" s="212" customFormat="1" ht="40.5" customHeight="1">
      <c r="A101" s="152"/>
      <c r="B101" s="153"/>
      <c r="C101" s="174" t="s">
        <v>280</v>
      </c>
      <c r="D101" s="192"/>
      <c r="E101" s="213">
        <v>396305.27117539337</v>
      </c>
      <c r="F101" s="214">
        <v>186972.18284486135</v>
      </c>
      <c r="G101" s="214">
        <v>209333.08833053205</v>
      </c>
      <c r="H101" s="214">
        <v>19642.167492577159</v>
      </c>
      <c r="I101" s="214">
        <v>2004.7252988591883</v>
      </c>
      <c r="J101" s="214">
        <v>187686.19553909567</v>
      </c>
      <c r="K101" s="239">
        <v>349876.52770801744</v>
      </c>
      <c r="L101" s="240">
        <v>200321.86504711432</v>
      </c>
      <c r="M101" s="236"/>
      <c r="N101" s="178" t="s">
        <v>281</v>
      </c>
    </row>
    <row r="102" spans="1:14" s="218" customFormat="1" ht="40.5" customHeight="1">
      <c r="A102" s="148"/>
      <c r="B102" s="11"/>
      <c r="C102" s="174" t="s">
        <v>132</v>
      </c>
      <c r="D102" s="192"/>
      <c r="E102" s="213">
        <v>348227.66517974279</v>
      </c>
      <c r="F102" s="214">
        <v>181316.8428083366</v>
      </c>
      <c r="G102" s="214">
        <v>166910.82237140613</v>
      </c>
      <c r="H102" s="214">
        <v>32656.279066060873</v>
      </c>
      <c r="I102" s="214">
        <v>4697.0853897273118</v>
      </c>
      <c r="J102" s="214">
        <v>129557.45791561795</v>
      </c>
      <c r="K102" s="239">
        <v>325836.4912177982</v>
      </c>
      <c r="L102" s="240">
        <v>154012.97643697416</v>
      </c>
      <c r="M102" s="236"/>
      <c r="N102" s="155" t="s">
        <v>133</v>
      </c>
    </row>
    <row r="103" spans="1:14" s="218" customFormat="1" ht="40.5" customHeight="1">
      <c r="A103" s="189"/>
      <c r="B103" s="190"/>
      <c r="C103" s="241" t="s">
        <v>282</v>
      </c>
      <c r="D103" s="242"/>
      <c r="E103" s="243">
        <f t="shared" ref="E103:L103" si="3">SUM(E87:E102)</f>
        <v>75929073.175322488</v>
      </c>
      <c r="F103" s="244">
        <f t="shared" si="3"/>
        <v>54717534.458803512</v>
      </c>
      <c r="G103" s="244">
        <f t="shared" si="3"/>
        <v>21211538.716518994</v>
      </c>
      <c r="H103" s="244">
        <f t="shared" si="3"/>
        <v>8366116.3381997859</v>
      </c>
      <c r="I103" s="244">
        <f t="shared" si="3"/>
        <v>105452.16897559958</v>
      </c>
      <c r="J103" s="244">
        <f t="shared" si="3"/>
        <v>12739970.209343608</v>
      </c>
      <c r="K103" s="244">
        <f t="shared" si="3"/>
        <v>90202926.490048736</v>
      </c>
      <c r="L103" s="245">
        <f t="shared" si="3"/>
        <v>23398208.113781359</v>
      </c>
      <c r="M103" s="246"/>
      <c r="N103" s="247" t="s">
        <v>283</v>
      </c>
    </row>
    <row r="104" spans="1:14" hidden="1"/>
    <row r="105" spans="1:14" hidden="1"/>
    <row r="106" spans="1:14" hidden="1"/>
    <row r="107" spans="1:14" hidden="1"/>
    <row r="108" spans="1:14" hidden="1"/>
    <row r="109" spans="1:14" s="203" customFormat="1" ht="22.5" customHeight="1">
      <c r="A109" s="446" t="s">
        <v>325</v>
      </c>
      <c r="B109" s="446"/>
      <c r="C109" s="446"/>
      <c r="D109" s="446"/>
      <c r="E109" s="446"/>
      <c r="F109" s="446"/>
      <c r="G109" s="446"/>
      <c r="H109" s="446"/>
      <c r="I109" s="446" t="s">
        <v>326</v>
      </c>
      <c r="J109" s="446"/>
      <c r="K109" s="446"/>
      <c r="L109" s="446"/>
      <c r="M109" s="446"/>
      <c r="N109" s="446"/>
    </row>
    <row r="111" spans="1:14">
      <c r="A111" s="447" t="s">
        <v>314</v>
      </c>
      <c r="B111" s="447"/>
      <c r="C111" s="447"/>
      <c r="D111" s="207"/>
      <c r="E111" s="206"/>
      <c r="F111" s="206"/>
      <c r="G111" s="206"/>
      <c r="H111" s="206"/>
      <c r="I111" s="206"/>
      <c r="J111" s="206"/>
      <c r="K111" s="206"/>
      <c r="L111" s="208"/>
      <c r="M111" s="206"/>
      <c r="N111" s="208" t="s">
        <v>242</v>
      </c>
    </row>
    <row r="112" spans="1:14" s="209" customFormat="1" ht="31.5" customHeight="1">
      <c r="A112" s="448"/>
      <c r="B112" s="449"/>
      <c r="C112" s="449"/>
      <c r="D112" s="449"/>
      <c r="E112" s="452" t="s">
        <v>243</v>
      </c>
      <c r="F112" s="452" t="s">
        <v>244</v>
      </c>
      <c r="G112" s="452" t="s">
        <v>245</v>
      </c>
      <c r="H112" s="452" t="s">
        <v>246</v>
      </c>
      <c r="I112" s="452" t="s">
        <v>247</v>
      </c>
      <c r="J112" s="452" t="s">
        <v>248</v>
      </c>
      <c r="K112" s="452" t="s">
        <v>249</v>
      </c>
      <c r="L112" s="456"/>
      <c r="M112" s="457"/>
      <c r="N112" s="458"/>
    </row>
    <row r="113" spans="1:14" s="212" customFormat="1" ht="43.5" customHeight="1">
      <c r="A113" s="450"/>
      <c r="B113" s="451"/>
      <c r="C113" s="451"/>
      <c r="D113" s="451"/>
      <c r="E113" s="453"/>
      <c r="F113" s="453"/>
      <c r="G113" s="453"/>
      <c r="H113" s="453"/>
      <c r="I113" s="453"/>
      <c r="J113" s="453"/>
      <c r="K113" s="210" t="s">
        <v>250</v>
      </c>
      <c r="L113" s="211" t="s">
        <v>251</v>
      </c>
      <c r="M113" s="459"/>
      <c r="N113" s="460"/>
    </row>
    <row r="114" spans="1:14" s="218" customFormat="1" ht="40.5" customHeight="1">
      <c r="A114" s="148"/>
      <c r="B114" s="11"/>
      <c r="C114" s="174" t="s">
        <v>252</v>
      </c>
      <c r="D114" s="192"/>
      <c r="E114" s="213">
        <v>645105.0661478067</v>
      </c>
      <c r="F114" s="214">
        <v>250938.64766811681</v>
      </c>
      <c r="G114" s="214">
        <v>394166.41847968998</v>
      </c>
      <c r="H114" s="214">
        <v>62977.744364109101</v>
      </c>
      <c r="I114" s="214">
        <v>10509.945988308822</v>
      </c>
      <c r="J114" s="214">
        <v>320678.72812727198</v>
      </c>
      <c r="K114" s="20">
        <v>594728.14031710755</v>
      </c>
      <c r="L114" s="216">
        <v>355289.97447890096</v>
      </c>
      <c r="M114" s="217"/>
      <c r="N114" s="178" t="s">
        <v>253</v>
      </c>
    </row>
    <row r="115" spans="1:14" s="212" customFormat="1" ht="40.5" customHeight="1">
      <c r="A115" s="148"/>
      <c r="B115" s="11"/>
      <c r="C115" s="174" t="s">
        <v>254</v>
      </c>
      <c r="D115" s="192"/>
      <c r="E115" s="219">
        <v>69946.130736558567</v>
      </c>
      <c r="F115" s="220">
        <v>30676.448772402357</v>
      </c>
      <c r="G115" s="220">
        <v>39269.681964156218</v>
      </c>
      <c r="H115" s="220">
        <v>7698.4947684657609</v>
      </c>
      <c r="I115" s="220">
        <v>214.51880244483576</v>
      </c>
      <c r="J115" s="220">
        <v>31356.668393245618</v>
      </c>
      <c r="K115" s="150">
        <v>66612.118512379559</v>
      </c>
      <c r="L115" s="166">
        <v>38353.101626437376</v>
      </c>
      <c r="M115" s="221"/>
      <c r="N115" s="178" t="s">
        <v>255</v>
      </c>
    </row>
    <row r="116" spans="1:14" s="212" customFormat="1" ht="40.5" customHeight="1">
      <c r="A116" s="148"/>
      <c r="B116" s="11"/>
      <c r="C116" s="174" t="s">
        <v>256</v>
      </c>
      <c r="D116" s="192"/>
      <c r="E116" s="222">
        <v>44180667.899778977</v>
      </c>
      <c r="F116" s="223">
        <v>38204024.072727866</v>
      </c>
      <c r="G116" s="223">
        <v>5976643.8270511171</v>
      </c>
      <c r="H116" s="223">
        <v>1587252.8027965133</v>
      </c>
      <c r="I116" s="223">
        <v>34659.944082584858</v>
      </c>
      <c r="J116" s="223">
        <v>4354731.0801720191</v>
      </c>
      <c r="K116" s="150">
        <v>41645167.983761042</v>
      </c>
      <c r="L116" s="166">
        <v>5378677.1526243566</v>
      </c>
      <c r="M116" s="224"/>
      <c r="N116" s="178" t="s">
        <v>257</v>
      </c>
    </row>
    <row r="117" spans="1:14" s="212" customFormat="1" ht="40.5" customHeight="1">
      <c r="A117" s="148"/>
      <c r="B117" s="11"/>
      <c r="C117" s="174" t="s">
        <v>258</v>
      </c>
      <c r="D117" s="192"/>
      <c r="E117" s="225">
        <v>518746.99542079552</v>
      </c>
      <c r="F117" s="226">
        <v>373720.19927131722</v>
      </c>
      <c r="G117" s="226">
        <v>145026.79614947826</v>
      </c>
      <c r="H117" s="226">
        <v>93414.75713384393</v>
      </c>
      <c r="I117" s="226">
        <v>352.53660720243437</v>
      </c>
      <c r="J117" s="226">
        <v>51259.502408431894</v>
      </c>
      <c r="K117" s="227">
        <v>428768.23397089704</v>
      </c>
      <c r="L117" s="228">
        <v>132409.76110854078</v>
      </c>
      <c r="M117" s="229"/>
      <c r="N117" s="178" t="s">
        <v>259</v>
      </c>
    </row>
    <row r="118" spans="1:14" s="212" customFormat="1" ht="40.5" customHeight="1">
      <c r="A118" s="148"/>
      <c r="B118" s="11"/>
      <c r="C118" s="174" t="s">
        <v>260</v>
      </c>
      <c r="D118" s="192"/>
      <c r="E118" s="230">
        <v>2146670.5272819852</v>
      </c>
      <c r="F118" s="231">
        <v>1386436.3864998517</v>
      </c>
      <c r="G118" s="231">
        <v>760234.14078213379</v>
      </c>
      <c r="H118" s="231">
        <v>75691.38777049385</v>
      </c>
      <c r="I118" s="231">
        <v>3254.3006220963885</v>
      </c>
      <c r="J118" s="231">
        <v>681288.45238954353</v>
      </c>
      <c r="K118" s="232">
        <v>1987105.2564694795</v>
      </c>
      <c r="L118" s="233">
        <v>661508.52548676846</v>
      </c>
      <c r="M118" s="234"/>
      <c r="N118" s="178" t="s">
        <v>261</v>
      </c>
    </row>
    <row r="119" spans="1:14" s="212" customFormat="1" ht="40.5" customHeight="1">
      <c r="A119" s="148"/>
      <c r="B119" s="11"/>
      <c r="C119" s="174" t="s">
        <v>262</v>
      </c>
      <c r="D119" s="192"/>
      <c r="E119" s="213">
        <v>407226.846237947</v>
      </c>
      <c r="F119" s="214">
        <v>191895.62819008282</v>
      </c>
      <c r="G119" s="214">
        <v>215331.21804786421</v>
      </c>
      <c r="H119" s="214">
        <v>15361.373052701078</v>
      </c>
      <c r="I119" s="214">
        <v>6528.4959154291682</v>
      </c>
      <c r="J119" s="214">
        <v>193441.34907973395</v>
      </c>
      <c r="K119" s="214">
        <v>391489.03240629955</v>
      </c>
      <c r="L119" s="235">
        <v>213502.89428271347</v>
      </c>
      <c r="M119" s="236"/>
      <c r="N119" s="178" t="s">
        <v>263</v>
      </c>
    </row>
    <row r="120" spans="1:14" s="212" customFormat="1" ht="40.5" customHeight="1">
      <c r="A120" s="148"/>
      <c r="B120" s="11"/>
      <c r="C120" s="174" t="s">
        <v>264</v>
      </c>
      <c r="D120" s="192"/>
      <c r="E120" s="213">
        <v>862743.13437908026</v>
      </c>
      <c r="F120" s="214">
        <v>606375.88521545986</v>
      </c>
      <c r="G120" s="214">
        <v>256367.24916362044</v>
      </c>
      <c r="H120" s="214">
        <v>98806.296861622584</v>
      </c>
      <c r="I120" s="214">
        <v>5240.047433862972</v>
      </c>
      <c r="J120" s="214">
        <v>152320.90486813485</v>
      </c>
      <c r="K120" s="237">
        <v>891996.16707303817</v>
      </c>
      <c r="L120" s="238">
        <v>258862.71627837929</v>
      </c>
      <c r="M120" s="236"/>
      <c r="N120" s="178" t="s">
        <v>265</v>
      </c>
    </row>
    <row r="121" spans="1:14" s="212" customFormat="1" ht="40.5" customHeight="1">
      <c r="A121" s="148"/>
      <c r="B121" s="11"/>
      <c r="C121" s="174" t="s">
        <v>266</v>
      </c>
      <c r="D121" s="192"/>
      <c r="E121" s="213">
        <v>274868.53722755675</v>
      </c>
      <c r="F121" s="214">
        <v>174487.22903846417</v>
      </c>
      <c r="G121" s="214">
        <v>100381.30818909261</v>
      </c>
      <c r="H121" s="214">
        <v>5025.0088811114392</v>
      </c>
      <c r="I121" s="214">
        <v>1810.3685646368647</v>
      </c>
      <c r="J121" s="214">
        <v>93545.930743344303</v>
      </c>
      <c r="K121" s="214">
        <v>253406.27269028584</v>
      </c>
      <c r="L121" s="235">
        <v>91452.038109546455</v>
      </c>
      <c r="M121" s="236"/>
      <c r="N121" s="178" t="s">
        <v>267</v>
      </c>
    </row>
    <row r="122" spans="1:14" s="212" customFormat="1" ht="40.5" customHeight="1">
      <c r="A122" s="148"/>
      <c r="B122" s="11"/>
      <c r="C122" s="174" t="s">
        <v>268</v>
      </c>
      <c r="D122" s="192"/>
      <c r="E122" s="213">
        <v>95417.18640417562</v>
      </c>
      <c r="F122" s="214">
        <v>58068.551889530485</v>
      </c>
      <c r="G122" s="214">
        <v>37348.634514645128</v>
      </c>
      <c r="H122" s="214">
        <v>21119.757739287132</v>
      </c>
      <c r="I122" s="214">
        <v>132.93005755156551</v>
      </c>
      <c r="J122" s="214">
        <v>16095.946717806431</v>
      </c>
      <c r="K122" s="237">
        <v>98270.171198617492</v>
      </c>
      <c r="L122" s="238">
        <v>41926.309614630991</v>
      </c>
      <c r="M122" s="217"/>
      <c r="N122" s="178" t="s">
        <v>269</v>
      </c>
    </row>
    <row r="123" spans="1:14" s="212" customFormat="1" ht="40.5" customHeight="1">
      <c r="A123" s="152"/>
      <c r="B123" s="153"/>
      <c r="C123" s="174" t="s">
        <v>270</v>
      </c>
      <c r="D123" s="192"/>
      <c r="E123" s="213">
        <v>324131.26786363812</v>
      </c>
      <c r="F123" s="214">
        <v>163450.75803809715</v>
      </c>
      <c r="G123" s="214">
        <v>160680.50982554091</v>
      </c>
      <c r="H123" s="214">
        <v>13994.185229079671</v>
      </c>
      <c r="I123" s="214">
        <v>502.14723874257623</v>
      </c>
      <c r="J123" s="214">
        <v>146184.1773577187</v>
      </c>
      <c r="K123" s="237">
        <v>339089.70587246609</v>
      </c>
      <c r="L123" s="238">
        <v>173441.31653133841</v>
      </c>
      <c r="M123" s="236"/>
      <c r="N123" s="178" t="s">
        <v>271</v>
      </c>
    </row>
    <row r="124" spans="1:14" s="212" customFormat="1" ht="40.5" customHeight="1">
      <c r="A124" s="152"/>
      <c r="B124" s="153"/>
      <c r="C124" s="174" t="s">
        <v>272</v>
      </c>
      <c r="D124" s="192"/>
      <c r="E124" s="213">
        <v>290177.44971729163</v>
      </c>
      <c r="F124" s="214">
        <v>62189.726955009573</v>
      </c>
      <c r="G124" s="214">
        <v>227987.72276228201</v>
      </c>
      <c r="H124" s="214">
        <v>65467.066253484008</v>
      </c>
      <c r="I124" s="214">
        <v>8751.7424856490707</v>
      </c>
      <c r="J124" s="214">
        <v>153768.91402314897</v>
      </c>
      <c r="K124" s="237">
        <v>268238.85550047079</v>
      </c>
      <c r="L124" s="235">
        <v>206167.45406751437</v>
      </c>
      <c r="M124" s="236"/>
      <c r="N124" s="178" t="s">
        <v>273</v>
      </c>
    </row>
    <row r="125" spans="1:14" s="212" customFormat="1" ht="40.5" customHeight="1">
      <c r="A125" s="152"/>
      <c r="B125" s="153"/>
      <c r="C125" s="174" t="s">
        <v>274</v>
      </c>
      <c r="D125" s="192"/>
      <c r="E125" s="213">
        <v>160844.5041313321</v>
      </c>
      <c r="F125" s="214">
        <v>56559.725612523187</v>
      </c>
      <c r="G125" s="214">
        <v>104284.77851880892</v>
      </c>
      <c r="H125" s="214">
        <v>9814.9159418915588</v>
      </c>
      <c r="I125" s="214">
        <v>396.11118832469487</v>
      </c>
      <c r="J125" s="214">
        <v>94073.75138859266</v>
      </c>
      <c r="K125" s="237">
        <v>151433.89663851983</v>
      </c>
      <c r="L125" s="238">
        <v>93886.804258228745</v>
      </c>
      <c r="M125" s="236"/>
      <c r="N125" s="178" t="s">
        <v>275</v>
      </c>
    </row>
    <row r="126" spans="1:14" s="212" customFormat="1" ht="40.5" customHeight="1">
      <c r="A126" s="152"/>
      <c r="B126" s="153"/>
      <c r="C126" s="174" t="s">
        <v>276</v>
      </c>
      <c r="D126" s="192"/>
      <c r="E126" s="213">
        <v>505518.27690970083</v>
      </c>
      <c r="F126" s="214">
        <v>133636.51793812079</v>
      </c>
      <c r="G126" s="214">
        <v>371881.75897158007</v>
      </c>
      <c r="H126" s="214">
        <v>164169.99269340021</v>
      </c>
      <c r="I126" s="214">
        <v>32.579701845410966</v>
      </c>
      <c r="J126" s="214">
        <v>207679.18657633444</v>
      </c>
      <c r="K126" s="239">
        <v>468881.58484206279</v>
      </c>
      <c r="L126" s="240">
        <v>342012.07607213338</v>
      </c>
      <c r="M126" s="236"/>
      <c r="N126" s="178" t="s">
        <v>277</v>
      </c>
    </row>
    <row r="127" spans="1:14" s="212" customFormat="1" ht="40.5" customHeight="1">
      <c r="A127" s="152"/>
      <c r="B127" s="153"/>
      <c r="C127" s="174" t="s">
        <v>278</v>
      </c>
      <c r="D127" s="192"/>
      <c r="E127" s="213">
        <v>373914.98103074945</v>
      </c>
      <c r="F127" s="214">
        <v>115363.16342067633</v>
      </c>
      <c r="G127" s="214">
        <v>258551.81761007311</v>
      </c>
      <c r="H127" s="214">
        <v>31314.965882347817</v>
      </c>
      <c r="I127" s="214">
        <v>752.18494988076748</v>
      </c>
      <c r="J127" s="214">
        <v>226484.66677784454</v>
      </c>
      <c r="K127" s="239">
        <v>341501.82257515274</v>
      </c>
      <c r="L127" s="240">
        <v>234465.4510351638</v>
      </c>
      <c r="M127" s="236"/>
      <c r="N127" s="178" t="s">
        <v>279</v>
      </c>
    </row>
    <row r="128" spans="1:14" s="212" customFormat="1" ht="40.5" customHeight="1">
      <c r="A128" s="152"/>
      <c r="B128" s="153"/>
      <c r="C128" s="174" t="s">
        <v>280</v>
      </c>
      <c r="D128" s="192"/>
      <c r="E128" s="213">
        <v>230147.06251650437</v>
      </c>
      <c r="F128" s="214">
        <v>109593.44215179852</v>
      </c>
      <c r="G128" s="214">
        <v>120553.62036470584</v>
      </c>
      <c r="H128" s="214">
        <v>11493.336482231894</v>
      </c>
      <c r="I128" s="214">
        <v>1219.9041683970206</v>
      </c>
      <c r="J128" s="214">
        <v>107840.37971407692</v>
      </c>
      <c r="K128" s="239">
        <v>202278.7101740161</v>
      </c>
      <c r="L128" s="240">
        <v>115577.15389594255</v>
      </c>
      <c r="M128" s="236"/>
      <c r="N128" s="178" t="s">
        <v>281</v>
      </c>
    </row>
    <row r="129" spans="1:14" s="218" customFormat="1" ht="40.5" customHeight="1">
      <c r="A129" s="148"/>
      <c r="B129" s="11"/>
      <c r="C129" s="174" t="s">
        <v>132</v>
      </c>
      <c r="D129" s="192"/>
      <c r="E129" s="213">
        <v>218711.92164760065</v>
      </c>
      <c r="F129" s="214">
        <v>113699.88182608645</v>
      </c>
      <c r="G129" s="214">
        <v>105012.03982151426</v>
      </c>
      <c r="H129" s="214">
        <v>18100.307359955325</v>
      </c>
      <c r="I129" s="214">
        <v>3017.5299072097264</v>
      </c>
      <c r="J129" s="214">
        <v>83894.202554349205</v>
      </c>
      <c r="K129" s="239">
        <v>204248.02040909926</v>
      </c>
      <c r="L129" s="240">
        <v>96759.709625785661</v>
      </c>
      <c r="M129" s="236"/>
      <c r="N129" s="155" t="s">
        <v>133</v>
      </c>
    </row>
    <row r="130" spans="1:14" s="218" customFormat="1" ht="40.5" customHeight="1">
      <c r="A130" s="189"/>
      <c r="B130" s="190"/>
      <c r="C130" s="241" t="s">
        <v>282</v>
      </c>
      <c r="D130" s="242"/>
      <c r="E130" s="243">
        <f t="shared" ref="E130:L130" si="4">SUM(E114:E129)</f>
        <v>51304837.787431702</v>
      </c>
      <c r="F130" s="244">
        <f t="shared" si="4"/>
        <v>42031116.265215404</v>
      </c>
      <c r="G130" s="244">
        <f t="shared" si="4"/>
        <v>9273721.5222163014</v>
      </c>
      <c r="H130" s="244">
        <f t="shared" si="4"/>
        <v>2281702.3932105382</v>
      </c>
      <c r="I130" s="244">
        <f t="shared" si="4"/>
        <v>77375.287714167178</v>
      </c>
      <c r="J130" s="244">
        <f t="shared" si="4"/>
        <v>6914643.8412915971</v>
      </c>
      <c r="K130" s="244">
        <f t="shared" si="4"/>
        <v>48333215.97241094</v>
      </c>
      <c r="L130" s="245">
        <f t="shared" si="4"/>
        <v>8434292.4390963819</v>
      </c>
      <c r="M130" s="246"/>
      <c r="N130" s="247" t="s">
        <v>283</v>
      </c>
    </row>
    <row r="131" spans="1:14" hidden="1"/>
    <row r="132" spans="1:14" hidden="1"/>
    <row r="133" spans="1:14" hidden="1"/>
    <row r="134" spans="1:14" hidden="1"/>
    <row r="135" spans="1:14" hidden="1"/>
    <row r="136" spans="1:14" s="203" customFormat="1" ht="22.5" customHeight="1">
      <c r="A136" s="446" t="s">
        <v>325</v>
      </c>
      <c r="B136" s="446"/>
      <c r="C136" s="446"/>
      <c r="D136" s="446"/>
      <c r="E136" s="446"/>
      <c r="F136" s="446"/>
      <c r="G136" s="446"/>
      <c r="H136" s="446"/>
      <c r="I136" s="446" t="s">
        <v>326</v>
      </c>
      <c r="J136" s="446"/>
      <c r="K136" s="446"/>
      <c r="L136" s="446"/>
      <c r="M136" s="446"/>
      <c r="N136" s="446"/>
    </row>
    <row r="138" spans="1:14">
      <c r="A138" s="447" t="s">
        <v>315</v>
      </c>
      <c r="B138" s="447"/>
      <c r="C138" s="447"/>
      <c r="D138" s="207"/>
      <c r="E138" s="206"/>
      <c r="F138" s="206"/>
      <c r="G138" s="206"/>
      <c r="H138" s="206"/>
      <c r="I138" s="206"/>
      <c r="J138" s="206"/>
      <c r="K138" s="206"/>
      <c r="L138" s="208"/>
      <c r="M138" s="206"/>
      <c r="N138" s="208" t="s">
        <v>242</v>
      </c>
    </row>
    <row r="139" spans="1:14" s="209" customFormat="1" ht="31.5" customHeight="1">
      <c r="A139" s="448"/>
      <c r="B139" s="449"/>
      <c r="C139" s="449"/>
      <c r="D139" s="449"/>
      <c r="E139" s="452" t="s">
        <v>243</v>
      </c>
      <c r="F139" s="452" t="s">
        <v>244</v>
      </c>
      <c r="G139" s="452" t="s">
        <v>245</v>
      </c>
      <c r="H139" s="452" t="s">
        <v>246</v>
      </c>
      <c r="I139" s="452" t="s">
        <v>247</v>
      </c>
      <c r="J139" s="452" t="s">
        <v>248</v>
      </c>
      <c r="K139" s="452" t="s">
        <v>249</v>
      </c>
      <c r="L139" s="456"/>
      <c r="M139" s="457"/>
      <c r="N139" s="458"/>
    </row>
    <row r="140" spans="1:14" s="212" customFormat="1" ht="43.5" customHeight="1">
      <c r="A140" s="450"/>
      <c r="B140" s="451"/>
      <c r="C140" s="451"/>
      <c r="D140" s="451"/>
      <c r="E140" s="453"/>
      <c r="F140" s="453"/>
      <c r="G140" s="453"/>
      <c r="H140" s="453"/>
      <c r="I140" s="453"/>
      <c r="J140" s="453"/>
      <c r="K140" s="210" t="s">
        <v>250</v>
      </c>
      <c r="L140" s="211" t="s">
        <v>251</v>
      </c>
      <c r="M140" s="459"/>
      <c r="N140" s="460"/>
    </row>
    <row r="141" spans="1:14" s="218" customFormat="1" ht="40.5" customHeight="1">
      <c r="A141" s="148"/>
      <c r="B141" s="11"/>
      <c r="C141" s="174" t="s">
        <v>252</v>
      </c>
      <c r="D141" s="192"/>
      <c r="E141" s="213">
        <v>731201.97793784097</v>
      </c>
      <c r="F141" s="214">
        <v>318983.47576255054</v>
      </c>
      <c r="G141" s="214">
        <v>412218.50217529037</v>
      </c>
      <c r="H141" s="214">
        <v>72203.303227502387</v>
      </c>
      <c r="I141" s="214">
        <v>11912.694040155751</v>
      </c>
      <c r="J141" s="214">
        <v>328102.50490763225</v>
      </c>
      <c r="K141" s="20">
        <v>696077.7327391532</v>
      </c>
      <c r="L141" s="216">
        <v>380685.70685790811</v>
      </c>
      <c r="M141" s="217"/>
      <c r="N141" s="178" t="s">
        <v>253</v>
      </c>
    </row>
    <row r="142" spans="1:14" s="212" customFormat="1" ht="40.5" customHeight="1">
      <c r="A142" s="148"/>
      <c r="B142" s="11"/>
      <c r="C142" s="174" t="s">
        <v>254</v>
      </c>
      <c r="D142" s="192"/>
      <c r="E142" s="219">
        <v>8836.4880397409124</v>
      </c>
      <c r="F142" s="220">
        <v>3875.4405686857767</v>
      </c>
      <c r="G142" s="220">
        <v>4961.0474710551362</v>
      </c>
      <c r="H142" s="220">
        <v>972.57212413609363</v>
      </c>
      <c r="I142" s="220">
        <v>27.100753281733283</v>
      </c>
      <c r="J142" s="220">
        <v>3961.3745936373089</v>
      </c>
      <c r="K142" s="150">
        <v>8415.2930596459009</v>
      </c>
      <c r="L142" s="166">
        <v>4845.253343396821</v>
      </c>
      <c r="M142" s="221"/>
      <c r="N142" s="178" t="s">
        <v>255</v>
      </c>
    </row>
    <row r="143" spans="1:14" s="212" customFormat="1" ht="40.5" customHeight="1">
      <c r="A143" s="148"/>
      <c r="B143" s="11"/>
      <c r="C143" s="174" t="s">
        <v>256</v>
      </c>
      <c r="D143" s="192"/>
      <c r="E143" s="222">
        <v>3192023.33140154</v>
      </c>
      <c r="F143" s="223">
        <v>2520276.0946832611</v>
      </c>
      <c r="G143" s="223">
        <v>671747.23671827966</v>
      </c>
      <c r="H143" s="223">
        <v>161019.56819402298</v>
      </c>
      <c r="I143" s="223">
        <v>2504.2024800844615</v>
      </c>
      <c r="J143" s="223">
        <v>508223.46604417224</v>
      </c>
      <c r="K143" s="150">
        <v>3385651.9863114394</v>
      </c>
      <c r="L143" s="166">
        <v>679453.57167480444</v>
      </c>
      <c r="M143" s="224"/>
      <c r="N143" s="178" t="s">
        <v>257</v>
      </c>
    </row>
    <row r="144" spans="1:14" s="212" customFormat="1" ht="40.5" customHeight="1">
      <c r="A144" s="148"/>
      <c r="B144" s="11"/>
      <c r="C144" s="174" t="s">
        <v>258</v>
      </c>
      <c r="D144" s="192"/>
      <c r="E144" s="225">
        <v>120924.23810929095</v>
      </c>
      <c r="F144" s="226">
        <v>81574.40921160343</v>
      </c>
      <c r="G144" s="226">
        <v>39349.828897687512</v>
      </c>
      <c r="H144" s="226">
        <v>25461.416000931757</v>
      </c>
      <c r="I144" s="226">
        <v>75.913948734336813</v>
      </c>
      <c r="J144" s="226">
        <v>13812.498948021417</v>
      </c>
      <c r="K144" s="227">
        <v>102389.14346019563</v>
      </c>
      <c r="L144" s="228">
        <v>37002.989996953242</v>
      </c>
      <c r="M144" s="229"/>
      <c r="N144" s="178" t="s">
        <v>259</v>
      </c>
    </row>
    <row r="145" spans="1:14" s="212" customFormat="1" ht="40.5" customHeight="1">
      <c r="A145" s="148"/>
      <c r="B145" s="11"/>
      <c r="C145" s="174" t="s">
        <v>260</v>
      </c>
      <c r="D145" s="192"/>
      <c r="E145" s="230">
        <v>511618.94263243221</v>
      </c>
      <c r="F145" s="231">
        <v>333817.20896177943</v>
      </c>
      <c r="G145" s="231">
        <v>177801.73367065273</v>
      </c>
      <c r="H145" s="231">
        <v>16457.702177843694</v>
      </c>
      <c r="I145" s="231">
        <v>775.66500144509234</v>
      </c>
      <c r="J145" s="231">
        <v>160568.36649136394</v>
      </c>
      <c r="K145" s="232">
        <v>469960.76391062129</v>
      </c>
      <c r="L145" s="233">
        <v>154687.55179917006</v>
      </c>
      <c r="M145" s="234"/>
      <c r="N145" s="178" t="s">
        <v>261</v>
      </c>
    </row>
    <row r="146" spans="1:14" s="212" customFormat="1" ht="40.5" customHeight="1">
      <c r="A146" s="148"/>
      <c r="B146" s="11"/>
      <c r="C146" s="174" t="s">
        <v>262</v>
      </c>
      <c r="D146" s="192"/>
      <c r="E146" s="213">
        <v>266302.58550349606</v>
      </c>
      <c r="F146" s="214">
        <v>125287.56608173775</v>
      </c>
      <c r="G146" s="214">
        <v>141015.0194217583</v>
      </c>
      <c r="H146" s="214">
        <v>10084.455380138685</v>
      </c>
      <c r="I146" s="214">
        <v>4269.2519963574523</v>
      </c>
      <c r="J146" s="214">
        <v>126661.31204526214</v>
      </c>
      <c r="K146" s="214">
        <v>256010.97097693355</v>
      </c>
      <c r="L146" s="235">
        <v>139803.16633035202</v>
      </c>
      <c r="M146" s="236"/>
      <c r="N146" s="178" t="s">
        <v>263</v>
      </c>
    </row>
    <row r="147" spans="1:14" s="212" customFormat="1" ht="40.5" customHeight="1">
      <c r="A147" s="148"/>
      <c r="B147" s="11"/>
      <c r="C147" s="174" t="s">
        <v>264</v>
      </c>
      <c r="D147" s="192"/>
      <c r="E147" s="213">
        <v>248777.0866133128</v>
      </c>
      <c r="F147" s="214">
        <v>134019.42022097181</v>
      </c>
      <c r="G147" s="214">
        <v>114757.66639234097</v>
      </c>
      <c r="H147" s="214">
        <v>31855.063602072543</v>
      </c>
      <c r="I147" s="214">
        <v>1510.856605789367</v>
      </c>
      <c r="J147" s="214">
        <v>81391.746184479067</v>
      </c>
      <c r="K147" s="237">
        <v>232577.56701736443</v>
      </c>
      <c r="L147" s="238">
        <v>110107.56373875446</v>
      </c>
      <c r="M147" s="236"/>
      <c r="N147" s="178" t="s">
        <v>265</v>
      </c>
    </row>
    <row r="148" spans="1:14" s="212" customFormat="1" ht="40.5" customHeight="1">
      <c r="A148" s="148"/>
      <c r="B148" s="11"/>
      <c r="C148" s="174" t="s">
        <v>266</v>
      </c>
      <c r="D148" s="192"/>
      <c r="E148" s="213">
        <v>133265.28901744387</v>
      </c>
      <c r="F148" s="214">
        <v>84890.556872219982</v>
      </c>
      <c r="G148" s="214">
        <v>48374.732145223876</v>
      </c>
      <c r="H148" s="214">
        <v>2181.4944644249181</v>
      </c>
      <c r="I148" s="214">
        <v>877.7277130882992</v>
      </c>
      <c r="J148" s="214">
        <v>45315.509967710655</v>
      </c>
      <c r="K148" s="214">
        <v>122939.19969486567</v>
      </c>
      <c r="L148" s="235">
        <v>44077.128412238402</v>
      </c>
      <c r="M148" s="236"/>
      <c r="N148" s="178" t="s">
        <v>267</v>
      </c>
    </row>
    <row r="149" spans="1:14" s="212" customFormat="1" ht="40.5" customHeight="1">
      <c r="A149" s="148"/>
      <c r="B149" s="11"/>
      <c r="C149" s="174" t="s">
        <v>268</v>
      </c>
      <c r="D149" s="192"/>
      <c r="E149" s="213">
        <v>93455.876104220777</v>
      </c>
      <c r="F149" s="214">
        <v>53064.905439278533</v>
      </c>
      <c r="G149" s="214">
        <v>40390.970664942237</v>
      </c>
      <c r="H149" s="214">
        <v>17931.916759352327</v>
      </c>
      <c r="I149" s="214">
        <v>100.66980074838007</v>
      </c>
      <c r="J149" s="214">
        <v>22358.384104841527</v>
      </c>
      <c r="K149" s="237">
        <v>94166.147423553659</v>
      </c>
      <c r="L149" s="238">
        <v>42895.05371538613</v>
      </c>
      <c r="M149" s="217"/>
      <c r="N149" s="178" t="s">
        <v>269</v>
      </c>
    </row>
    <row r="150" spans="1:14" s="212" customFormat="1" ht="40.5" customHeight="1">
      <c r="A150" s="152"/>
      <c r="B150" s="153"/>
      <c r="C150" s="174" t="s">
        <v>270</v>
      </c>
      <c r="D150" s="192"/>
      <c r="E150" s="213">
        <v>234125.78751860355</v>
      </c>
      <c r="F150" s="214">
        <v>117226.74285422373</v>
      </c>
      <c r="G150" s="214">
        <v>116899.04466437982</v>
      </c>
      <c r="H150" s="214">
        <v>10245.667366206029</v>
      </c>
      <c r="I150" s="214">
        <v>362.73283949396716</v>
      </c>
      <c r="J150" s="214">
        <v>106290.64445867982</v>
      </c>
      <c r="K150" s="237">
        <v>245328.33069788475</v>
      </c>
      <c r="L150" s="238">
        <v>126480.99692912302</v>
      </c>
      <c r="M150" s="236"/>
      <c r="N150" s="178" t="s">
        <v>271</v>
      </c>
    </row>
    <row r="151" spans="1:14" s="212" customFormat="1" ht="40.5" customHeight="1">
      <c r="A151" s="152"/>
      <c r="B151" s="153"/>
      <c r="C151" s="174" t="s">
        <v>272</v>
      </c>
      <c r="D151" s="192"/>
      <c r="E151" s="213">
        <v>218496.66499747278</v>
      </c>
      <c r="F151" s="214">
        <v>45503.287682567418</v>
      </c>
      <c r="G151" s="214">
        <v>172993.37731490534</v>
      </c>
      <c r="H151" s="214">
        <v>50222.605168968439</v>
      </c>
      <c r="I151" s="214">
        <v>6595.3800342030981</v>
      </c>
      <c r="J151" s="214">
        <v>116175.39211173382</v>
      </c>
      <c r="K151" s="237">
        <v>201153.52708740425</v>
      </c>
      <c r="L151" s="238">
        <v>155531.980724008</v>
      </c>
      <c r="M151" s="236"/>
      <c r="N151" s="178" t="s">
        <v>273</v>
      </c>
    </row>
    <row r="152" spans="1:14" s="212" customFormat="1" ht="40.5" customHeight="1">
      <c r="A152" s="152"/>
      <c r="B152" s="153"/>
      <c r="C152" s="174" t="s">
        <v>274</v>
      </c>
      <c r="D152" s="192"/>
      <c r="E152" s="213">
        <v>114058.14710109404</v>
      </c>
      <c r="F152" s="214">
        <v>42437.337042689753</v>
      </c>
      <c r="G152" s="214">
        <v>71620.810058404299</v>
      </c>
      <c r="H152" s="214">
        <v>9137.1528788127944</v>
      </c>
      <c r="I152" s="214">
        <v>257.1847317312816</v>
      </c>
      <c r="J152" s="214">
        <v>62226.472447860222</v>
      </c>
      <c r="K152" s="237">
        <v>106641.62276614546</v>
      </c>
      <c r="L152" s="238">
        <v>64588.924315213793</v>
      </c>
      <c r="M152" s="236"/>
      <c r="N152" s="178" t="s">
        <v>275</v>
      </c>
    </row>
    <row r="153" spans="1:14" s="212" customFormat="1" ht="40.5" customHeight="1">
      <c r="A153" s="152"/>
      <c r="B153" s="153"/>
      <c r="C153" s="174" t="s">
        <v>276</v>
      </c>
      <c r="D153" s="192"/>
      <c r="E153" s="213">
        <v>431091.55491470563</v>
      </c>
      <c r="F153" s="214">
        <v>112937.24214436699</v>
      </c>
      <c r="G153" s="214">
        <v>318154.31277033861</v>
      </c>
      <c r="H153" s="214">
        <v>133744.61832806477</v>
      </c>
      <c r="I153" s="214">
        <v>27.504767941596743</v>
      </c>
      <c r="J153" s="214">
        <v>184382.18967433227</v>
      </c>
      <c r="K153" s="239">
        <v>399593.88687666261</v>
      </c>
      <c r="L153" s="240">
        <v>292286.30729904072</v>
      </c>
      <c r="M153" s="236"/>
      <c r="N153" s="178" t="s">
        <v>277</v>
      </c>
    </row>
    <row r="154" spans="1:14" s="212" customFormat="1" ht="40.5" customHeight="1">
      <c r="A154" s="152"/>
      <c r="B154" s="153"/>
      <c r="C154" s="174" t="s">
        <v>278</v>
      </c>
      <c r="D154" s="192"/>
      <c r="E154" s="213">
        <v>350330.36310985219</v>
      </c>
      <c r="F154" s="214">
        <v>107734.23061320289</v>
      </c>
      <c r="G154" s="214">
        <v>242596.13249664928</v>
      </c>
      <c r="H154" s="214">
        <v>29165.404424282518</v>
      </c>
      <c r="I154" s="214">
        <v>644.42239270082212</v>
      </c>
      <c r="J154" s="214">
        <v>212786.30567966594</v>
      </c>
      <c r="K154" s="239">
        <v>321775.9684834301</v>
      </c>
      <c r="L154" s="240">
        <v>221439.59217082866</v>
      </c>
      <c r="M154" s="236"/>
      <c r="N154" s="178" t="s">
        <v>279</v>
      </c>
    </row>
    <row r="155" spans="1:14" s="212" customFormat="1" ht="40.5" customHeight="1">
      <c r="A155" s="152"/>
      <c r="B155" s="153"/>
      <c r="C155" s="174" t="s">
        <v>280</v>
      </c>
      <c r="D155" s="192"/>
      <c r="E155" s="213">
        <v>288508.69683936343</v>
      </c>
      <c r="F155" s="214">
        <v>138771.44082366285</v>
      </c>
      <c r="G155" s="214">
        <v>149737.25601570061</v>
      </c>
      <c r="H155" s="214">
        <v>14526.322901353826</v>
      </c>
      <c r="I155" s="214">
        <v>1605.5220397765172</v>
      </c>
      <c r="J155" s="214">
        <v>133605.41107457026</v>
      </c>
      <c r="K155" s="239">
        <v>252333.11950531273</v>
      </c>
      <c r="L155" s="240">
        <v>143850.27026388014</v>
      </c>
      <c r="M155" s="236"/>
      <c r="N155" s="178" t="s">
        <v>281</v>
      </c>
    </row>
    <row r="156" spans="1:14" s="218" customFormat="1" ht="40.5" customHeight="1">
      <c r="A156" s="148"/>
      <c r="B156" s="11"/>
      <c r="C156" s="174" t="s">
        <v>132</v>
      </c>
      <c r="D156" s="192"/>
      <c r="E156" s="213">
        <v>178293.17270405559</v>
      </c>
      <c r="F156" s="214">
        <v>93421.869725288052</v>
      </c>
      <c r="G156" s="214">
        <v>84871.302978767548</v>
      </c>
      <c r="H156" s="214">
        <v>15638.454029466799</v>
      </c>
      <c r="I156" s="214">
        <v>2342.0859837858657</v>
      </c>
      <c r="J156" s="214">
        <v>66890.762965514863</v>
      </c>
      <c r="K156" s="239">
        <v>166923.81143570892</v>
      </c>
      <c r="L156" s="240">
        <v>78254.093680068792</v>
      </c>
      <c r="M156" s="236"/>
      <c r="N156" s="155" t="s">
        <v>133</v>
      </c>
    </row>
    <row r="157" spans="1:14" s="218" customFormat="1" ht="40.5" customHeight="1">
      <c r="A157" s="189"/>
      <c r="B157" s="190"/>
      <c r="C157" s="241" t="s">
        <v>282</v>
      </c>
      <c r="D157" s="242"/>
      <c r="E157" s="243">
        <f t="shared" ref="E157:L157" si="5">SUM(E141:E156)</f>
        <v>7121310.2025444657</v>
      </c>
      <c r="F157" s="244">
        <f t="shared" si="5"/>
        <v>4313821.2286880892</v>
      </c>
      <c r="G157" s="244">
        <f t="shared" si="5"/>
        <v>2807488.9738563769</v>
      </c>
      <c r="H157" s="244">
        <f t="shared" si="5"/>
        <v>600847.7170275806</v>
      </c>
      <c r="I157" s="244">
        <f t="shared" si="5"/>
        <v>33888.915129318018</v>
      </c>
      <c r="J157" s="244">
        <f t="shared" si="5"/>
        <v>2172752.3416994778</v>
      </c>
      <c r="K157" s="244">
        <f t="shared" si="5"/>
        <v>7061939.07144632</v>
      </c>
      <c r="L157" s="245">
        <f t="shared" si="5"/>
        <v>2675990.1512511261</v>
      </c>
      <c r="M157" s="246"/>
      <c r="N157" s="247" t="s">
        <v>283</v>
      </c>
    </row>
    <row r="158" spans="1:14" hidden="1"/>
    <row r="159" spans="1:14" hidden="1"/>
    <row r="160" spans="1:14" hidden="1"/>
    <row r="161" spans="1:14" hidden="1"/>
    <row r="162" spans="1:14" s="203" customFormat="1" ht="22.5" customHeight="1">
      <c r="A162" s="446" t="s">
        <v>325</v>
      </c>
      <c r="B162" s="446"/>
      <c r="C162" s="446"/>
      <c r="D162" s="446"/>
      <c r="E162" s="446"/>
      <c r="F162" s="446"/>
      <c r="G162" s="446"/>
      <c r="H162" s="446"/>
      <c r="I162" s="446" t="s">
        <v>326</v>
      </c>
      <c r="J162" s="446"/>
      <c r="K162" s="446"/>
      <c r="L162" s="446"/>
      <c r="M162" s="446"/>
      <c r="N162" s="446"/>
    </row>
    <row r="164" spans="1:14">
      <c r="A164" s="447" t="s">
        <v>316</v>
      </c>
      <c r="B164" s="447"/>
      <c r="C164" s="447"/>
      <c r="D164" s="207"/>
      <c r="E164" s="206"/>
      <c r="F164" s="206"/>
      <c r="G164" s="206"/>
      <c r="H164" s="206"/>
      <c r="I164" s="206"/>
      <c r="J164" s="206"/>
      <c r="K164" s="206"/>
      <c r="L164" s="208"/>
      <c r="M164" s="206"/>
      <c r="N164" s="208" t="s">
        <v>242</v>
      </c>
    </row>
    <row r="165" spans="1:14" s="209" customFormat="1" ht="31.5" customHeight="1">
      <c r="A165" s="448"/>
      <c r="B165" s="449"/>
      <c r="C165" s="449"/>
      <c r="D165" s="449"/>
      <c r="E165" s="452" t="s">
        <v>243</v>
      </c>
      <c r="F165" s="452" t="s">
        <v>244</v>
      </c>
      <c r="G165" s="452" t="s">
        <v>245</v>
      </c>
      <c r="H165" s="452" t="s">
        <v>246</v>
      </c>
      <c r="I165" s="452" t="s">
        <v>247</v>
      </c>
      <c r="J165" s="452" t="s">
        <v>248</v>
      </c>
      <c r="K165" s="452" t="s">
        <v>249</v>
      </c>
      <c r="L165" s="456"/>
      <c r="M165" s="457"/>
      <c r="N165" s="458"/>
    </row>
    <row r="166" spans="1:14" s="212" customFormat="1" ht="43.5" customHeight="1">
      <c r="A166" s="450"/>
      <c r="B166" s="451"/>
      <c r="C166" s="451"/>
      <c r="D166" s="451"/>
      <c r="E166" s="453"/>
      <c r="F166" s="453"/>
      <c r="G166" s="453"/>
      <c r="H166" s="453"/>
      <c r="I166" s="453"/>
      <c r="J166" s="453"/>
      <c r="K166" s="210" t="s">
        <v>250</v>
      </c>
      <c r="L166" s="211" t="s">
        <v>251</v>
      </c>
      <c r="M166" s="459"/>
      <c r="N166" s="460"/>
    </row>
    <row r="167" spans="1:14" s="218" customFormat="1" ht="40.5" customHeight="1">
      <c r="A167" s="148"/>
      <c r="B167" s="11"/>
      <c r="C167" s="174" t="s">
        <v>252</v>
      </c>
      <c r="D167" s="192"/>
      <c r="E167" s="213">
        <v>9490.8989291701164</v>
      </c>
      <c r="F167" s="214">
        <v>3714.8914401354514</v>
      </c>
      <c r="G167" s="214">
        <v>5776.007489034665</v>
      </c>
      <c r="H167" s="214">
        <v>967.05552338739824</v>
      </c>
      <c r="I167" s="214">
        <v>154.62531133271185</v>
      </c>
      <c r="J167" s="214">
        <v>4654.3266543145546</v>
      </c>
      <c r="K167" s="20">
        <v>8660.8870235643644</v>
      </c>
      <c r="L167" s="216">
        <v>5240.6454433689096</v>
      </c>
      <c r="M167" s="217"/>
      <c r="N167" s="178" t="s">
        <v>253</v>
      </c>
    </row>
    <row r="168" spans="1:14" s="212" customFormat="1" ht="40.5" customHeight="1">
      <c r="A168" s="148"/>
      <c r="B168" s="11"/>
      <c r="C168" s="174" t="s">
        <v>254</v>
      </c>
      <c r="D168" s="192"/>
      <c r="E168" s="251">
        <v>0</v>
      </c>
      <c r="F168" s="150">
        <v>0</v>
      </c>
      <c r="G168" s="150">
        <v>0</v>
      </c>
      <c r="H168" s="150">
        <v>0</v>
      </c>
      <c r="I168" s="150">
        <v>0</v>
      </c>
      <c r="J168" s="150">
        <v>0</v>
      </c>
      <c r="K168" s="150">
        <v>0</v>
      </c>
      <c r="L168" s="166">
        <v>0</v>
      </c>
      <c r="M168" s="221"/>
      <c r="N168" s="178" t="s">
        <v>255</v>
      </c>
    </row>
    <row r="169" spans="1:14" s="212" customFormat="1" ht="40.5" customHeight="1">
      <c r="A169" s="148"/>
      <c r="B169" s="11"/>
      <c r="C169" s="174" t="s">
        <v>256</v>
      </c>
      <c r="D169" s="192"/>
      <c r="E169" s="222">
        <v>140684.17149175331</v>
      </c>
      <c r="F169" s="223">
        <v>110381.10273221109</v>
      </c>
      <c r="G169" s="223">
        <v>30303.068759542206</v>
      </c>
      <c r="H169" s="223">
        <v>7004.2664283502509</v>
      </c>
      <c r="I169" s="223">
        <v>110.36546737608573</v>
      </c>
      <c r="J169" s="223">
        <v>23188.43686381587</v>
      </c>
      <c r="K169" s="150">
        <v>133097.39848710806</v>
      </c>
      <c r="L169" s="166">
        <v>27467.349502925757</v>
      </c>
      <c r="M169" s="224"/>
      <c r="N169" s="178" t="s">
        <v>257</v>
      </c>
    </row>
    <row r="170" spans="1:14" s="212" customFormat="1" ht="40.5" customHeight="1">
      <c r="A170" s="148"/>
      <c r="B170" s="11"/>
      <c r="C170" s="174" t="s">
        <v>258</v>
      </c>
      <c r="D170" s="192"/>
      <c r="E170" s="225">
        <v>29876.289622501838</v>
      </c>
      <c r="F170" s="226">
        <v>19175.508602471338</v>
      </c>
      <c r="G170" s="226">
        <v>10700.781020030498</v>
      </c>
      <c r="H170" s="226">
        <v>6860.3267830352406</v>
      </c>
      <c r="I170" s="226">
        <v>17.68436932434971</v>
      </c>
      <c r="J170" s="226">
        <v>3822.7698676709078</v>
      </c>
      <c r="K170" s="227">
        <v>25652.273794885507</v>
      </c>
      <c r="L170" s="228">
        <v>10190.142233320756</v>
      </c>
      <c r="M170" s="229"/>
      <c r="N170" s="178" t="s">
        <v>259</v>
      </c>
    </row>
    <row r="171" spans="1:14" s="212" customFormat="1" ht="40.5" customHeight="1">
      <c r="A171" s="148"/>
      <c r="B171" s="11"/>
      <c r="C171" s="174" t="s">
        <v>260</v>
      </c>
      <c r="D171" s="192"/>
      <c r="E171" s="230">
        <v>190682.84913619998</v>
      </c>
      <c r="F171" s="231">
        <v>127583.58029651671</v>
      </c>
      <c r="G171" s="231">
        <v>63099.268839683282</v>
      </c>
      <c r="H171" s="231">
        <v>4263.1976296245302</v>
      </c>
      <c r="I171" s="231">
        <v>289.1156601475908</v>
      </c>
      <c r="J171" s="231">
        <v>58546.955549911159</v>
      </c>
      <c r="K171" s="232">
        <v>175266.48186224891</v>
      </c>
      <c r="L171" s="233">
        <v>54652.627761824071</v>
      </c>
      <c r="M171" s="234"/>
      <c r="N171" s="178" t="s">
        <v>261</v>
      </c>
    </row>
    <row r="172" spans="1:14" s="212" customFormat="1" ht="40.5" customHeight="1">
      <c r="A172" s="148"/>
      <c r="B172" s="11"/>
      <c r="C172" s="174" t="s">
        <v>262</v>
      </c>
      <c r="D172" s="192"/>
      <c r="E172" s="213">
        <v>77321.266165134046</v>
      </c>
      <c r="F172" s="214">
        <v>36377.561334348342</v>
      </c>
      <c r="G172" s="214">
        <v>40943.704830785704</v>
      </c>
      <c r="H172" s="214">
        <v>2928.0050278396229</v>
      </c>
      <c r="I172" s="214">
        <v>1239.5870583518397</v>
      </c>
      <c r="J172" s="214">
        <v>36776.11274459424</v>
      </c>
      <c r="K172" s="214">
        <v>74333.091351783325</v>
      </c>
      <c r="L172" s="235">
        <v>40591.866273894178</v>
      </c>
      <c r="M172" s="236"/>
      <c r="N172" s="178" t="s">
        <v>263</v>
      </c>
    </row>
    <row r="173" spans="1:14" s="212" customFormat="1" ht="40.5" customHeight="1">
      <c r="A173" s="148"/>
      <c r="B173" s="11"/>
      <c r="C173" s="174" t="s">
        <v>264</v>
      </c>
      <c r="D173" s="192"/>
      <c r="E173" s="213">
        <v>107105.70060390956</v>
      </c>
      <c r="F173" s="214">
        <v>54148.051683458441</v>
      </c>
      <c r="G173" s="214">
        <v>52957.648920451102</v>
      </c>
      <c r="H173" s="214">
        <v>15895.587609165201</v>
      </c>
      <c r="I173" s="214">
        <v>650.47591675687829</v>
      </c>
      <c r="J173" s="214">
        <v>36411.585394529029</v>
      </c>
      <c r="K173" s="237">
        <v>101038.16757750316</v>
      </c>
      <c r="L173" s="238">
        <v>50616.040696589822</v>
      </c>
      <c r="M173" s="236"/>
      <c r="N173" s="178" t="s">
        <v>265</v>
      </c>
    </row>
    <row r="174" spans="1:14" s="212" customFormat="1" ht="40.5" customHeight="1">
      <c r="A174" s="148"/>
      <c r="B174" s="11"/>
      <c r="C174" s="174" t="s">
        <v>266</v>
      </c>
      <c r="D174" s="192"/>
      <c r="E174" s="213">
        <v>42882.209747760528</v>
      </c>
      <c r="F174" s="214">
        <v>27171.571960739941</v>
      </c>
      <c r="G174" s="214">
        <v>15710.637787020587</v>
      </c>
      <c r="H174" s="214">
        <v>827.50894880962028</v>
      </c>
      <c r="I174" s="214">
        <v>282.43512200849921</v>
      </c>
      <c r="J174" s="214">
        <v>14600.693716202466</v>
      </c>
      <c r="K174" s="214">
        <v>39520.289923233067</v>
      </c>
      <c r="L174" s="235">
        <v>14312.181339724357</v>
      </c>
      <c r="M174" s="236"/>
      <c r="N174" s="178" t="s">
        <v>267</v>
      </c>
    </row>
    <row r="175" spans="1:14" s="212" customFormat="1" ht="40.5" customHeight="1">
      <c r="A175" s="148"/>
      <c r="B175" s="11"/>
      <c r="C175" s="174" t="s">
        <v>268</v>
      </c>
      <c r="D175" s="192"/>
      <c r="E175" s="213">
        <v>85409.741820860014</v>
      </c>
      <c r="F175" s="214">
        <v>54404.511028287852</v>
      </c>
      <c r="G175" s="214">
        <v>31005.230792572162</v>
      </c>
      <c r="H175" s="214">
        <v>21777.758185718405</v>
      </c>
      <c r="I175" s="214">
        <v>133.36164579116561</v>
      </c>
      <c r="J175" s="214">
        <v>9094.1109610625899</v>
      </c>
      <c r="K175" s="237">
        <v>89851.9759078348</v>
      </c>
      <c r="L175" s="238">
        <v>36905.713660813657</v>
      </c>
      <c r="M175" s="217"/>
      <c r="N175" s="178" t="s">
        <v>269</v>
      </c>
    </row>
    <row r="176" spans="1:14" s="212" customFormat="1" ht="40.5" customHeight="1">
      <c r="A176" s="152"/>
      <c r="B176" s="153"/>
      <c r="C176" s="174" t="s">
        <v>270</v>
      </c>
      <c r="D176" s="192"/>
      <c r="E176" s="213">
        <v>33462.459590381892</v>
      </c>
      <c r="F176" s="214">
        <v>15411.206490931112</v>
      </c>
      <c r="G176" s="214">
        <v>18051.253099450783</v>
      </c>
      <c r="H176" s="214">
        <v>1682.9194691123801</v>
      </c>
      <c r="I176" s="214">
        <v>51.877307376830124</v>
      </c>
      <c r="J176" s="214">
        <v>16316.456322961574</v>
      </c>
      <c r="K176" s="237">
        <v>35825.41439719659</v>
      </c>
      <c r="L176" s="238">
        <v>20142.929164803722</v>
      </c>
      <c r="M176" s="236"/>
      <c r="N176" s="178" t="s">
        <v>271</v>
      </c>
    </row>
    <row r="177" spans="1:14" s="212" customFormat="1" ht="40.5" customHeight="1">
      <c r="A177" s="152"/>
      <c r="B177" s="153"/>
      <c r="C177" s="174" t="s">
        <v>272</v>
      </c>
      <c r="D177" s="192"/>
      <c r="E177" s="213">
        <v>59495.06646165366</v>
      </c>
      <c r="F177" s="214">
        <v>11497.349362904017</v>
      </c>
      <c r="G177" s="214">
        <v>47997.717098749636</v>
      </c>
      <c r="H177" s="214">
        <v>12473.721090554025</v>
      </c>
      <c r="I177" s="214">
        <v>1795.7435226501466</v>
      </c>
      <c r="J177" s="214">
        <v>33728.252485545469</v>
      </c>
      <c r="K177" s="237">
        <v>54910.376213167619</v>
      </c>
      <c r="L177" s="238">
        <v>43386.714097234864</v>
      </c>
      <c r="M177" s="236"/>
      <c r="N177" s="178" t="s">
        <v>273</v>
      </c>
    </row>
    <row r="178" spans="1:14" s="212" customFormat="1" ht="40.5" customHeight="1">
      <c r="A178" s="152"/>
      <c r="B178" s="153"/>
      <c r="C178" s="174" t="s">
        <v>274</v>
      </c>
      <c r="D178" s="192"/>
      <c r="E178" s="213">
        <v>12553.834448423051</v>
      </c>
      <c r="F178" s="214">
        <v>4443.0055996666797</v>
      </c>
      <c r="G178" s="214">
        <v>8110.8288487563732</v>
      </c>
      <c r="H178" s="214">
        <v>735.84276841811902</v>
      </c>
      <c r="I178" s="214">
        <v>31.462487300720039</v>
      </c>
      <c r="J178" s="214">
        <v>7343.5235930375347</v>
      </c>
      <c r="K178" s="237">
        <v>11814.220743028218</v>
      </c>
      <c r="L178" s="238">
        <v>7280.1038107524091</v>
      </c>
      <c r="M178" s="236"/>
      <c r="N178" s="178" t="s">
        <v>275</v>
      </c>
    </row>
    <row r="179" spans="1:14" s="212" customFormat="1" ht="40.5" customHeight="1">
      <c r="A179" s="152"/>
      <c r="B179" s="153"/>
      <c r="C179" s="174" t="s">
        <v>276</v>
      </c>
      <c r="D179" s="192"/>
      <c r="E179" s="213">
        <v>335719.88264857105</v>
      </c>
      <c r="F179" s="214">
        <v>84421.401046185216</v>
      </c>
      <c r="G179" s="214">
        <v>251298.48160238587</v>
      </c>
      <c r="H179" s="214">
        <v>82594.767606994763</v>
      </c>
      <c r="I179" s="214">
        <v>20.460576254916802</v>
      </c>
      <c r="J179" s="214">
        <v>168683.25341913616</v>
      </c>
      <c r="K179" s="239">
        <v>310311.72452919086</v>
      </c>
      <c r="L179" s="240">
        <v>229788.30701361812</v>
      </c>
      <c r="M179" s="236"/>
      <c r="N179" s="178" t="s">
        <v>277</v>
      </c>
    </row>
    <row r="180" spans="1:14" s="212" customFormat="1" ht="40.5" customHeight="1">
      <c r="A180" s="152"/>
      <c r="B180" s="153"/>
      <c r="C180" s="174" t="s">
        <v>278</v>
      </c>
      <c r="D180" s="192"/>
      <c r="E180" s="213">
        <v>100812.72554773657</v>
      </c>
      <c r="F180" s="214">
        <v>30741.536278199157</v>
      </c>
      <c r="G180" s="214">
        <v>70071.189269537412</v>
      </c>
      <c r="H180" s="214">
        <v>8638.2980785723066</v>
      </c>
      <c r="I180" s="214">
        <v>187.40335376921982</v>
      </c>
      <c r="J180" s="214">
        <v>61245.487837195891</v>
      </c>
      <c r="K180" s="239">
        <v>91501.497374301543</v>
      </c>
      <c r="L180" s="240">
        <v>63129.479761497547</v>
      </c>
      <c r="M180" s="236"/>
      <c r="N180" s="178" t="s">
        <v>279</v>
      </c>
    </row>
    <row r="181" spans="1:14" s="218" customFormat="1" ht="40.5" customHeight="1">
      <c r="A181" s="148"/>
      <c r="B181" s="11"/>
      <c r="C181" s="174" t="s">
        <v>280</v>
      </c>
      <c r="D181" s="192"/>
      <c r="E181" s="213">
        <v>44880.459836583468</v>
      </c>
      <c r="F181" s="214">
        <v>20830.657707609615</v>
      </c>
      <c r="G181" s="214">
        <v>24049.802128973854</v>
      </c>
      <c r="H181" s="214">
        <v>2195.0869274204433</v>
      </c>
      <c r="I181" s="214">
        <v>208.14326922271351</v>
      </c>
      <c r="J181" s="214">
        <v>21646.571932330698</v>
      </c>
      <c r="K181" s="239">
        <v>39929.652704865308</v>
      </c>
      <c r="L181" s="240">
        <v>22942.282711877255</v>
      </c>
      <c r="M181" s="236"/>
      <c r="N181" s="155" t="s">
        <v>281</v>
      </c>
    </row>
    <row r="182" spans="1:14" s="218" customFormat="1" ht="40.5" customHeight="1">
      <c r="A182" s="148"/>
      <c r="B182" s="11"/>
      <c r="C182" s="174" t="s">
        <v>132</v>
      </c>
      <c r="D182" s="192"/>
      <c r="E182" s="213">
        <v>48907.52236078366</v>
      </c>
      <c r="F182" s="214">
        <v>24782.38963306223</v>
      </c>
      <c r="G182" s="214">
        <v>24125.13272772143</v>
      </c>
      <c r="H182" s="214">
        <v>4440.7185540318069</v>
      </c>
      <c r="I182" s="214">
        <v>601.44797728419462</v>
      </c>
      <c r="J182" s="214">
        <v>19082.966196405432</v>
      </c>
      <c r="K182" s="239">
        <v>45684.227482320923</v>
      </c>
      <c r="L182" s="240">
        <v>22373.941077309893</v>
      </c>
      <c r="M182" s="236"/>
      <c r="N182" s="155" t="s">
        <v>133</v>
      </c>
    </row>
    <row r="183" spans="1:14" s="218" customFormat="1" ht="40.5" customHeight="1">
      <c r="A183" s="189"/>
      <c r="B183" s="190"/>
      <c r="C183" s="241" t="s">
        <v>282</v>
      </c>
      <c r="D183" s="242"/>
      <c r="E183" s="243">
        <f t="shared" ref="E183:L183" si="6">SUM(E167:E182)</f>
        <v>1319285.0784114229</v>
      </c>
      <c r="F183" s="244">
        <f t="shared" si="6"/>
        <v>625084.32519672718</v>
      </c>
      <c r="G183" s="244">
        <f t="shared" si="6"/>
        <v>694200.75321469584</v>
      </c>
      <c r="H183" s="244">
        <f t="shared" si="6"/>
        <v>173285.06063103411</v>
      </c>
      <c r="I183" s="244">
        <f t="shared" si="6"/>
        <v>5774.1890449478615</v>
      </c>
      <c r="J183" s="244">
        <f t="shared" si="6"/>
        <v>515141.50353871362</v>
      </c>
      <c r="K183" s="244">
        <f t="shared" si="6"/>
        <v>1237397.6793722324</v>
      </c>
      <c r="L183" s="245">
        <f t="shared" si="6"/>
        <v>649020.32454955531</v>
      </c>
      <c r="M183" s="246"/>
      <c r="N183" s="247" t="s">
        <v>283</v>
      </c>
    </row>
    <row r="184" spans="1:14" hidden="1"/>
    <row r="185" spans="1:14" hidden="1"/>
    <row r="186" spans="1:14" hidden="1"/>
    <row r="187" spans="1:14" hidden="1"/>
    <row r="188" spans="1:14" s="203" customFormat="1" ht="22.5" customHeight="1">
      <c r="A188" s="446" t="s">
        <v>325</v>
      </c>
      <c r="B188" s="446"/>
      <c r="C188" s="446"/>
      <c r="D188" s="446"/>
      <c r="E188" s="446"/>
      <c r="F188" s="446"/>
      <c r="G188" s="446"/>
      <c r="H188" s="446"/>
      <c r="I188" s="446" t="s">
        <v>326</v>
      </c>
      <c r="J188" s="446"/>
      <c r="K188" s="446"/>
      <c r="L188" s="446"/>
      <c r="M188" s="446"/>
      <c r="N188" s="446"/>
    </row>
    <row r="190" spans="1:14">
      <c r="A190" s="447" t="s">
        <v>317</v>
      </c>
      <c r="B190" s="447"/>
      <c r="C190" s="447"/>
      <c r="D190" s="207"/>
      <c r="E190" s="206"/>
      <c r="F190" s="206"/>
      <c r="G190" s="206"/>
      <c r="H190" s="206"/>
      <c r="I190" s="206"/>
      <c r="J190" s="206"/>
      <c r="K190" s="206"/>
      <c r="L190" s="208"/>
      <c r="M190" s="206"/>
      <c r="N190" s="208" t="s">
        <v>242</v>
      </c>
    </row>
    <row r="191" spans="1:14" s="209" customFormat="1" ht="31.5" customHeight="1">
      <c r="A191" s="448"/>
      <c r="B191" s="449"/>
      <c r="C191" s="449"/>
      <c r="D191" s="449"/>
      <c r="E191" s="452" t="s">
        <v>243</v>
      </c>
      <c r="F191" s="452" t="s">
        <v>244</v>
      </c>
      <c r="G191" s="452" t="s">
        <v>245</v>
      </c>
      <c r="H191" s="452" t="s">
        <v>246</v>
      </c>
      <c r="I191" s="452" t="s">
        <v>247</v>
      </c>
      <c r="J191" s="452" t="s">
        <v>248</v>
      </c>
      <c r="K191" s="452" t="s">
        <v>249</v>
      </c>
      <c r="L191" s="456"/>
      <c r="M191" s="457"/>
      <c r="N191" s="458"/>
    </row>
    <row r="192" spans="1:14" s="212" customFormat="1" ht="43.5" customHeight="1">
      <c r="A192" s="450"/>
      <c r="B192" s="451"/>
      <c r="C192" s="451"/>
      <c r="D192" s="451"/>
      <c r="E192" s="453"/>
      <c r="F192" s="453"/>
      <c r="G192" s="453"/>
      <c r="H192" s="453"/>
      <c r="I192" s="453"/>
      <c r="J192" s="453"/>
      <c r="K192" s="210" t="s">
        <v>250</v>
      </c>
      <c r="L192" s="211" t="s">
        <v>251</v>
      </c>
      <c r="M192" s="459"/>
      <c r="N192" s="460"/>
    </row>
    <row r="193" spans="1:14" s="218" customFormat="1" ht="40.5" customHeight="1">
      <c r="A193" s="148"/>
      <c r="B193" s="11"/>
      <c r="C193" s="174" t="s">
        <v>252</v>
      </c>
      <c r="D193" s="192"/>
      <c r="E193" s="213">
        <v>862039.07970964839</v>
      </c>
      <c r="F193" s="214">
        <v>434751.47138466995</v>
      </c>
      <c r="G193" s="214">
        <v>427287.6083249785</v>
      </c>
      <c r="H193" s="214">
        <v>77953.593465952974</v>
      </c>
      <c r="I193" s="214">
        <v>14044.266354141517</v>
      </c>
      <c r="J193" s="214">
        <v>335289.74850488408</v>
      </c>
      <c r="K193" s="20">
        <v>858749.13514230773</v>
      </c>
      <c r="L193" s="216">
        <v>408569.02382949775</v>
      </c>
      <c r="M193" s="217"/>
      <c r="N193" s="178" t="s">
        <v>253</v>
      </c>
    </row>
    <row r="194" spans="1:14" s="212" customFormat="1" ht="40.5" customHeight="1">
      <c r="A194" s="148"/>
      <c r="B194" s="11"/>
      <c r="C194" s="174" t="s">
        <v>254</v>
      </c>
      <c r="D194" s="192"/>
      <c r="E194" s="219">
        <v>24755.171103974579</v>
      </c>
      <c r="F194" s="220">
        <v>10856.937048931246</v>
      </c>
      <c r="G194" s="220">
        <v>13898.234055043333</v>
      </c>
      <c r="H194" s="220">
        <v>2724.6332746296484</v>
      </c>
      <c r="I194" s="220">
        <v>75.921993162747313</v>
      </c>
      <c r="J194" s="220">
        <v>11097.678787250939</v>
      </c>
      <c r="K194" s="150">
        <v>23575.205290237918</v>
      </c>
      <c r="L194" s="166">
        <v>13573.84008425705</v>
      </c>
      <c r="M194" s="221"/>
      <c r="N194" s="178" t="s">
        <v>255</v>
      </c>
    </row>
    <row r="195" spans="1:14" s="212" customFormat="1" ht="40.5" customHeight="1">
      <c r="A195" s="148"/>
      <c r="B195" s="11"/>
      <c r="C195" s="174" t="s">
        <v>256</v>
      </c>
      <c r="D195" s="192"/>
      <c r="E195" s="222">
        <v>26166022.188025508</v>
      </c>
      <c r="F195" s="223">
        <v>20064821.182490401</v>
      </c>
      <c r="G195" s="223">
        <v>6101201.0055351146</v>
      </c>
      <c r="H195" s="223">
        <v>1315815.1464460129</v>
      </c>
      <c r="I195" s="223">
        <v>20528.265250168501</v>
      </c>
      <c r="J195" s="223">
        <v>4764857.5938389329</v>
      </c>
      <c r="K195" s="150">
        <v>22782213.047999326</v>
      </c>
      <c r="L195" s="166">
        <v>5112843.8027640218</v>
      </c>
      <c r="M195" s="224"/>
      <c r="N195" s="178" t="s">
        <v>257</v>
      </c>
    </row>
    <row r="196" spans="1:14" s="212" customFormat="1" ht="40.5" customHeight="1">
      <c r="A196" s="148"/>
      <c r="B196" s="11"/>
      <c r="C196" s="174" t="s">
        <v>258</v>
      </c>
      <c r="D196" s="192"/>
      <c r="E196" s="225">
        <v>3063355.8770567826</v>
      </c>
      <c r="F196" s="226">
        <v>2256330.8204152016</v>
      </c>
      <c r="G196" s="226">
        <v>807025.056641581</v>
      </c>
      <c r="H196" s="226">
        <v>531720.88625547581</v>
      </c>
      <c r="I196" s="226">
        <v>2132.1090593741087</v>
      </c>
      <c r="J196" s="226">
        <v>273172.06132673117</v>
      </c>
      <c r="K196" s="227">
        <v>2522276.73838952</v>
      </c>
      <c r="L196" s="228">
        <v>732917.32946485199</v>
      </c>
      <c r="M196" s="229"/>
      <c r="N196" s="178" t="s">
        <v>259</v>
      </c>
    </row>
    <row r="197" spans="1:14" s="212" customFormat="1" ht="40.5" customHeight="1">
      <c r="A197" s="148"/>
      <c r="B197" s="11"/>
      <c r="C197" s="174" t="s">
        <v>260</v>
      </c>
      <c r="D197" s="192"/>
      <c r="E197" s="230">
        <v>2938662.2072762907</v>
      </c>
      <c r="F197" s="231">
        <v>1892360.9903760473</v>
      </c>
      <c r="G197" s="231">
        <v>1046301.2169002434</v>
      </c>
      <c r="H197" s="231">
        <v>104595.41700093984</v>
      </c>
      <c r="I197" s="231">
        <v>4455.1413172283428</v>
      </c>
      <c r="J197" s="231">
        <v>937250.65858207515</v>
      </c>
      <c r="K197" s="232">
        <v>2718923.0335321608</v>
      </c>
      <c r="L197" s="233">
        <v>910634.90233777661</v>
      </c>
      <c r="M197" s="234"/>
      <c r="N197" s="178" t="s">
        <v>261</v>
      </c>
    </row>
    <row r="198" spans="1:14" s="212" customFormat="1" ht="40.5" customHeight="1">
      <c r="A198" s="148"/>
      <c r="B198" s="11"/>
      <c r="C198" s="174" t="s">
        <v>262</v>
      </c>
      <c r="D198" s="192"/>
      <c r="E198" s="213">
        <v>375937.92821019626</v>
      </c>
      <c r="F198" s="214">
        <v>177069.29237784492</v>
      </c>
      <c r="G198" s="214">
        <v>198868.63583235134</v>
      </c>
      <c r="H198" s="214">
        <v>14197.050535828974</v>
      </c>
      <c r="I198" s="214">
        <v>6026.8806129474078</v>
      </c>
      <c r="J198" s="214">
        <v>178644.70468357496</v>
      </c>
      <c r="K198" s="214">
        <v>361409.31004517799</v>
      </c>
      <c r="L198" s="235">
        <v>197174.14266403374</v>
      </c>
      <c r="M198" s="236"/>
      <c r="N198" s="178" t="s">
        <v>263</v>
      </c>
    </row>
    <row r="199" spans="1:14" s="212" customFormat="1" ht="40.5" customHeight="1">
      <c r="A199" s="148"/>
      <c r="B199" s="11"/>
      <c r="C199" s="174" t="s">
        <v>264</v>
      </c>
      <c r="D199" s="192"/>
      <c r="E199" s="213">
        <v>630336.40889206389</v>
      </c>
      <c r="F199" s="214">
        <v>385274.74495708331</v>
      </c>
      <c r="G199" s="214">
        <v>245061.66393498058</v>
      </c>
      <c r="H199" s="214">
        <v>81329.712277636718</v>
      </c>
      <c r="I199" s="214">
        <v>3828.3252635300532</v>
      </c>
      <c r="J199" s="214">
        <v>159903.62639381381</v>
      </c>
      <c r="K199" s="237">
        <v>623940.80441647442</v>
      </c>
      <c r="L199" s="238">
        <v>239585.46212788767</v>
      </c>
      <c r="M199" s="236"/>
      <c r="N199" s="178" t="s">
        <v>265</v>
      </c>
    </row>
    <row r="200" spans="1:14" s="212" customFormat="1" ht="40.5" customHeight="1">
      <c r="A200" s="148"/>
      <c r="B200" s="11"/>
      <c r="C200" s="174" t="s">
        <v>266</v>
      </c>
      <c r="D200" s="192"/>
      <c r="E200" s="213">
        <v>270851.83328847162</v>
      </c>
      <c r="F200" s="214">
        <v>168230.78142893623</v>
      </c>
      <c r="G200" s="214">
        <v>102621.05185953539</v>
      </c>
      <c r="H200" s="214">
        <v>8170.267341433233</v>
      </c>
      <c r="I200" s="214">
        <v>1783.892978963059</v>
      </c>
      <c r="J200" s="214">
        <v>92666.89153913912</v>
      </c>
      <c r="K200" s="214">
        <v>248698.65340918439</v>
      </c>
      <c r="L200" s="235">
        <v>93423.086891351311</v>
      </c>
      <c r="M200" s="236"/>
      <c r="N200" s="178" t="s">
        <v>267</v>
      </c>
    </row>
    <row r="201" spans="1:14" s="212" customFormat="1" ht="40.5" customHeight="1">
      <c r="A201" s="148"/>
      <c r="B201" s="11"/>
      <c r="C201" s="174" t="s">
        <v>268</v>
      </c>
      <c r="D201" s="192"/>
      <c r="E201" s="213">
        <v>87054.888354798604</v>
      </c>
      <c r="F201" s="214">
        <v>53037.425067961922</v>
      </c>
      <c r="G201" s="214">
        <v>34017.46328683669</v>
      </c>
      <c r="H201" s="214">
        <v>19100.306768163853</v>
      </c>
      <c r="I201" s="214">
        <v>120.88848486382248</v>
      </c>
      <c r="J201" s="214">
        <v>14796.268033809019</v>
      </c>
      <c r="K201" s="237">
        <v>89188.369575222605</v>
      </c>
      <c r="L201" s="238">
        <v>37782.514616254404</v>
      </c>
      <c r="M201" s="217"/>
      <c r="N201" s="178" t="s">
        <v>269</v>
      </c>
    </row>
    <row r="202" spans="1:14" s="212" customFormat="1" ht="40.5" customHeight="1">
      <c r="A202" s="152"/>
      <c r="B202" s="153"/>
      <c r="C202" s="174" t="s">
        <v>270</v>
      </c>
      <c r="D202" s="192"/>
      <c r="E202" s="213">
        <v>197973.74301305786</v>
      </c>
      <c r="F202" s="214">
        <v>89527.597212449196</v>
      </c>
      <c r="G202" s="214">
        <v>108446.14580060866</v>
      </c>
      <c r="H202" s="214">
        <v>10223.049222213587</v>
      </c>
      <c r="I202" s="214">
        <v>306.95976372058965</v>
      </c>
      <c r="J202" s="214">
        <v>97916.136814674494</v>
      </c>
      <c r="K202" s="237">
        <v>213004.19923780666</v>
      </c>
      <c r="L202" s="238">
        <v>121835.71380468432</v>
      </c>
      <c r="M202" s="236"/>
      <c r="N202" s="178" t="s">
        <v>271</v>
      </c>
    </row>
    <row r="203" spans="1:14" s="212" customFormat="1" ht="40.5" customHeight="1">
      <c r="A203" s="152"/>
      <c r="B203" s="153"/>
      <c r="C203" s="174" t="s">
        <v>272</v>
      </c>
      <c r="D203" s="192"/>
      <c r="E203" s="213">
        <v>330629.47725609993</v>
      </c>
      <c r="F203" s="214">
        <v>76047.890859078732</v>
      </c>
      <c r="G203" s="214">
        <v>254581.58639702125</v>
      </c>
      <c r="H203" s="214">
        <v>73275.297197793407</v>
      </c>
      <c r="I203" s="214">
        <v>9972.3602187256402</v>
      </c>
      <c r="J203" s="214">
        <v>171333.92898050218</v>
      </c>
      <c r="K203" s="237">
        <v>306694.30417190579</v>
      </c>
      <c r="L203" s="238">
        <v>231233.57734406379</v>
      </c>
      <c r="M203" s="236"/>
      <c r="N203" s="178" t="s">
        <v>273</v>
      </c>
    </row>
    <row r="204" spans="1:14" s="212" customFormat="1" ht="40.5" customHeight="1">
      <c r="A204" s="152"/>
      <c r="B204" s="153"/>
      <c r="C204" s="174" t="s">
        <v>274</v>
      </c>
      <c r="D204" s="192"/>
      <c r="E204" s="213">
        <v>207519.21124720969</v>
      </c>
      <c r="F204" s="214">
        <v>75008.404407034657</v>
      </c>
      <c r="G204" s="214">
        <v>132510.80684017504</v>
      </c>
      <c r="H204" s="214">
        <v>10200.479508116921</v>
      </c>
      <c r="I204" s="214">
        <v>591.35607527621892</v>
      </c>
      <c r="J204" s="214">
        <v>121718.97125678191</v>
      </c>
      <c r="K204" s="239">
        <v>195627.06950574371</v>
      </c>
      <c r="L204" s="240">
        <v>119603.83615714399</v>
      </c>
      <c r="M204" s="236"/>
      <c r="N204" s="178" t="s">
        <v>275</v>
      </c>
    </row>
    <row r="205" spans="1:14" s="212" customFormat="1" ht="40.5" customHeight="1">
      <c r="A205" s="152"/>
      <c r="B205" s="153"/>
      <c r="C205" s="174" t="s">
        <v>276</v>
      </c>
      <c r="D205" s="192"/>
      <c r="E205" s="213">
        <v>492879.91068294691</v>
      </c>
      <c r="F205" s="214">
        <v>129623.39795377321</v>
      </c>
      <c r="G205" s="214">
        <v>363256.51272917364</v>
      </c>
      <c r="H205" s="214">
        <v>155960.913789627</v>
      </c>
      <c r="I205" s="214">
        <v>31.58256973227288</v>
      </c>
      <c r="J205" s="214">
        <v>207264.0163698144</v>
      </c>
      <c r="K205" s="239">
        <v>456991.8616631194</v>
      </c>
      <c r="L205" s="240">
        <v>333873.72965161869</v>
      </c>
      <c r="M205" s="236"/>
      <c r="N205" s="178" t="s">
        <v>277</v>
      </c>
    </row>
    <row r="206" spans="1:14" s="212" customFormat="1" ht="40.5" customHeight="1">
      <c r="A206" s="152"/>
      <c r="B206" s="153"/>
      <c r="C206" s="174" t="s">
        <v>278</v>
      </c>
      <c r="D206" s="192"/>
      <c r="E206" s="213">
        <v>336728.56386143732</v>
      </c>
      <c r="F206" s="214">
        <v>103190.82105088777</v>
      </c>
      <c r="G206" s="214">
        <v>233537.74281054951</v>
      </c>
      <c r="H206" s="214">
        <v>28152.231287596587</v>
      </c>
      <c r="I206" s="214">
        <v>594.69420698943588</v>
      </c>
      <c r="J206" s="214">
        <v>204790.8173159635</v>
      </c>
      <c r="K206" s="239">
        <v>309203.21559383278</v>
      </c>
      <c r="L206" s="240">
        <v>213138.48844765604</v>
      </c>
      <c r="M206" s="236"/>
      <c r="N206" s="178" t="s">
        <v>279</v>
      </c>
    </row>
    <row r="207" spans="1:14" s="212" customFormat="1" ht="40.5" customHeight="1">
      <c r="A207" s="152"/>
      <c r="B207" s="153"/>
      <c r="C207" s="174" t="s">
        <v>280</v>
      </c>
      <c r="D207" s="192"/>
      <c r="E207" s="213">
        <v>217608.45624349735</v>
      </c>
      <c r="F207" s="214">
        <v>102715.16880687296</v>
      </c>
      <c r="G207" s="214">
        <v>114893.28743662439</v>
      </c>
      <c r="H207" s="214">
        <v>10789.651985799475</v>
      </c>
      <c r="I207" s="214">
        <v>1103.5331155284903</v>
      </c>
      <c r="J207" s="214">
        <v>103000.10233529643</v>
      </c>
      <c r="K207" s="239">
        <v>192069.99856185075</v>
      </c>
      <c r="L207" s="240">
        <v>109957.97039030289</v>
      </c>
      <c r="M207" s="236"/>
      <c r="N207" s="178" t="s">
        <v>281</v>
      </c>
    </row>
    <row r="208" spans="1:14" s="218" customFormat="1" ht="40.5" customHeight="1">
      <c r="A208" s="148"/>
      <c r="B208" s="11"/>
      <c r="C208" s="174" t="s">
        <v>132</v>
      </c>
      <c r="D208" s="192"/>
      <c r="E208" s="213">
        <v>379577.87922320154</v>
      </c>
      <c r="F208" s="214">
        <v>208333.23909465515</v>
      </c>
      <c r="G208" s="214">
        <v>171244.64012854645</v>
      </c>
      <c r="H208" s="214">
        <v>44024.856660269586</v>
      </c>
      <c r="I208" s="214">
        <v>5118.3993183533494</v>
      </c>
      <c r="J208" s="214">
        <v>122101.38414992351</v>
      </c>
      <c r="K208" s="239">
        <v>355104.30522991862</v>
      </c>
      <c r="L208" s="240">
        <v>157991.94821885144</v>
      </c>
      <c r="M208" s="236"/>
      <c r="N208" s="155" t="s">
        <v>133</v>
      </c>
    </row>
    <row r="209" spans="1:14" s="218" customFormat="1" ht="40.5" customHeight="1">
      <c r="A209" s="189"/>
      <c r="B209" s="190"/>
      <c r="C209" s="241" t="s">
        <v>282</v>
      </c>
      <c r="D209" s="242"/>
      <c r="E209" s="243">
        <f t="shared" ref="E209:L209" si="7">SUM(E193:E208)</f>
        <v>36581932.823445186</v>
      </c>
      <c r="F209" s="244">
        <f t="shared" si="7"/>
        <v>26227180.16493183</v>
      </c>
      <c r="G209" s="244">
        <f t="shared" si="7"/>
        <v>10354752.658513369</v>
      </c>
      <c r="H209" s="244">
        <f t="shared" si="7"/>
        <v>2488233.4930174914</v>
      </c>
      <c r="I209" s="244">
        <f t="shared" si="7"/>
        <v>70714.576582705544</v>
      </c>
      <c r="J209" s="244">
        <f t="shared" si="7"/>
        <v>7795804.5889131669</v>
      </c>
      <c r="K209" s="244">
        <f t="shared" si="7"/>
        <v>32257669.251763783</v>
      </c>
      <c r="L209" s="245">
        <f t="shared" si="7"/>
        <v>9034139.368794255</v>
      </c>
      <c r="M209" s="246"/>
      <c r="N209" s="247" t="s">
        <v>283</v>
      </c>
    </row>
    <row r="210" spans="1:14" hidden="1"/>
    <row r="211" spans="1:14" hidden="1"/>
    <row r="212" spans="1:14" hidden="1"/>
    <row r="213" spans="1:14" hidden="1"/>
    <row r="214" spans="1:14" s="203" customFormat="1" ht="22.5" customHeight="1">
      <c r="A214" s="446" t="s">
        <v>325</v>
      </c>
      <c r="B214" s="446"/>
      <c r="C214" s="446"/>
      <c r="D214" s="446"/>
      <c r="E214" s="446"/>
      <c r="F214" s="446"/>
      <c r="G214" s="446"/>
      <c r="H214" s="446"/>
      <c r="I214" s="446" t="s">
        <v>326</v>
      </c>
      <c r="J214" s="446"/>
      <c r="K214" s="446"/>
      <c r="L214" s="446"/>
      <c r="M214" s="446"/>
      <c r="N214" s="446"/>
    </row>
    <row r="216" spans="1:14">
      <c r="A216" s="447" t="s">
        <v>318</v>
      </c>
      <c r="B216" s="447"/>
      <c r="C216" s="447"/>
      <c r="D216" s="207"/>
      <c r="E216" s="206"/>
      <c r="F216" s="206"/>
      <c r="G216" s="206"/>
      <c r="H216" s="206"/>
      <c r="I216" s="206"/>
      <c r="J216" s="206"/>
      <c r="K216" s="206"/>
      <c r="L216" s="208"/>
      <c r="M216" s="206"/>
      <c r="N216" s="208" t="s">
        <v>242</v>
      </c>
    </row>
    <row r="217" spans="1:14" s="209" customFormat="1" ht="31.5" customHeight="1">
      <c r="A217" s="448"/>
      <c r="B217" s="449"/>
      <c r="C217" s="449"/>
      <c r="D217" s="449"/>
      <c r="E217" s="452" t="s">
        <v>243</v>
      </c>
      <c r="F217" s="452" t="s">
        <v>244</v>
      </c>
      <c r="G217" s="452" t="s">
        <v>245</v>
      </c>
      <c r="H217" s="452" t="s">
        <v>246</v>
      </c>
      <c r="I217" s="452" t="s">
        <v>247</v>
      </c>
      <c r="J217" s="452" t="s">
        <v>248</v>
      </c>
      <c r="K217" s="452" t="s">
        <v>249</v>
      </c>
      <c r="L217" s="456"/>
      <c r="M217" s="457"/>
      <c r="N217" s="458"/>
    </row>
    <row r="218" spans="1:14" s="212" customFormat="1" ht="43.5" customHeight="1">
      <c r="A218" s="450"/>
      <c r="B218" s="451"/>
      <c r="C218" s="451"/>
      <c r="D218" s="451"/>
      <c r="E218" s="453"/>
      <c r="F218" s="453"/>
      <c r="G218" s="453"/>
      <c r="H218" s="453"/>
      <c r="I218" s="453"/>
      <c r="J218" s="453"/>
      <c r="K218" s="210" t="s">
        <v>250</v>
      </c>
      <c r="L218" s="211" t="s">
        <v>251</v>
      </c>
      <c r="M218" s="459"/>
      <c r="N218" s="460"/>
    </row>
    <row r="219" spans="1:14" s="218" customFormat="1" ht="40.5" customHeight="1">
      <c r="A219" s="148"/>
      <c r="B219" s="11"/>
      <c r="C219" s="174" t="s">
        <v>252</v>
      </c>
      <c r="D219" s="192"/>
      <c r="E219" s="213">
        <v>242180.15239018708</v>
      </c>
      <c r="F219" s="214">
        <v>87614.447277778236</v>
      </c>
      <c r="G219" s="214">
        <v>154565.70511240885</v>
      </c>
      <c r="H219" s="214">
        <v>24158.571765843422</v>
      </c>
      <c r="I219" s="214">
        <v>3945.5553304136874</v>
      </c>
      <c r="J219" s="214">
        <v>126461.57801615175</v>
      </c>
      <c r="K219" s="20">
        <v>219294.72311308552</v>
      </c>
      <c r="L219" s="216">
        <v>137760.56467629489</v>
      </c>
      <c r="M219" s="217"/>
      <c r="N219" s="178" t="s">
        <v>253</v>
      </c>
    </row>
    <row r="220" spans="1:14" s="212" customFormat="1" ht="40.5" customHeight="1">
      <c r="A220" s="148"/>
      <c r="B220" s="11"/>
      <c r="C220" s="174" t="s">
        <v>254</v>
      </c>
      <c r="D220" s="192"/>
      <c r="E220" s="219">
        <v>22678.41726973603</v>
      </c>
      <c r="F220" s="220">
        <v>9946.1299472653445</v>
      </c>
      <c r="G220" s="220">
        <v>12732.287322470682</v>
      </c>
      <c r="H220" s="220">
        <v>2496.0591081973034</v>
      </c>
      <c r="I220" s="220">
        <v>69.552766719450645</v>
      </c>
      <c r="J220" s="220">
        <v>10166.675447553929</v>
      </c>
      <c r="K220" s="150">
        <v>21597.440815339913</v>
      </c>
      <c r="L220" s="166">
        <v>12435.107319214847</v>
      </c>
      <c r="M220" s="221"/>
      <c r="N220" s="178" t="s">
        <v>255</v>
      </c>
    </row>
    <row r="221" spans="1:14" s="212" customFormat="1" ht="40.5" customHeight="1">
      <c r="A221" s="148"/>
      <c r="B221" s="11"/>
      <c r="C221" s="174" t="s">
        <v>256</v>
      </c>
      <c r="D221" s="192"/>
      <c r="E221" s="222">
        <v>3541380.8121326077</v>
      </c>
      <c r="F221" s="223">
        <v>2658616.6620483226</v>
      </c>
      <c r="G221" s="223">
        <v>882764.15008428472</v>
      </c>
      <c r="H221" s="223">
        <v>190118.5820420208</v>
      </c>
      <c r="I221" s="223">
        <v>2778.4180732325704</v>
      </c>
      <c r="J221" s="223">
        <v>689867.14996903122</v>
      </c>
      <c r="K221" s="150">
        <v>3371155.6882475615</v>
      </c>
      <c r="L221" s="166">
        <v>813625.3544987865</v>
      </c>
      <c r="M221" s="224"/>
      <c r="N221" s="178" t="s">
        <v>257</v>
      </c>
    </row>
    <row r="222" spans="1:14" s="212" customFormat="1" ht="40.5" customHeight="1">
      <c r="A222" s="148"/>
      <c r="B222" s="11"/>
      <c r="C222" s="174" t="s">
        <v>258</v>
      </c>
      <c r="D222" s="192"/>
      <c r="E222" s="225">
        <v>92307.917648089104</v>
      </c>
      <c r="F222" s="226">
        <v>62977.109473313845</v>
      </c>
      <c r="G222" s="226">
        <v>29330.808174775259</v>
      </c>
      <c r="H222" s="226">
        <v>18962.546356184896</v>
      </c>
      <c r="I222" s="226">
        <v>58.749781061528729</v>
      </c>
      <c r="J222" s="226">
        <v>10309.512037528833</v>
      </c>
      <c r="K222" s="227">
        <v>77844.747165910478</v>
      </c>
      <c r="L222" s="228">
        <v>27462.042169565444</v>
      </c>
      <c r="M222" s="229"/>
      <c r="N222" s="178" t="s">
        <v>259</v>
      </c>
    </row>
    <row r="223" spans="1:14" s="212" customFormat="1" ht="40.5" customHeight="1">
      <c r="A223" s="148"/>
      <c r="B223" s="11"/>
      <c r="C223" s="174" t="s">
        <v>260</v>
      </c>
      <c r="D223" s="192"/>
      <c r="E223" s="230">
        <v>154922.67403312284</v>
      </c>
      <c r="F223" s="231">
        <v>102167.35920708932</v>
      </c>
      <c r="G223" s="231">
        <v>52755.314826033529</v>
      </c>
      <c r="H223" s="231">
        <v>4788.5003050140995</v>
      </c>
      <c r="I223" s="231">
        <v>234.88914223061983</v>
      </c>
      <c r="J223" s="231">
        <v>47731.925378788801</v>
      </c>
      <c r="K223" s="232">
        <v>142506.33609686277</v>
      </c>
      <c r="L223" s="233">
        <v>45894.755328376174</v>
      </c>
      <c r="M223" s="234"/>
      <c r="N223" s="178" t="s">
        <v>261</v>
      </c>
    </row>
    <row r="224" spans="1:14" s="212" customFormat="1" ht="40.5" customHeight="1">
      <c r="A224" s="148"/>
      <c r="B224" s="11"/>
      <c r="C224" s="174" t="s">
        <v>262</v>
      </c>
      <c r="D224" s="192"/>
      <c r="E224" s="213">
        <v>105795.2889429676</v>
      </c>
      <c r="F224" s="214">
        <v>49817.703283441806</v>
      </c>
      <c r="G224" s="214">
        <v>55977.585659525801</v>
      </c>
      <c r="H224" s="214">
        <v>3997.7358597178513</v>
      </c>
      <c r="I224" s="214">
        <v>1696.0678043008888</v>
      </c>
      <c r="J224" s="214">
        <v>50283.781995507059</v>
      </c>
      <c r="K224" s="214">
        <v>101706.69295781001</v>
      </c>
      <c r="L224" s="235">
        <v>55499.713833473368</v>
      </c>
      <c r="M224" s="236"/>
      <c r="N224" s="178" t="s">
        <v>263</v>
      </c>
    </row>
    <row r="225" spans="1:14" s="212" customFormat="1" ht="40.5" customHeight="1">
      <c r="A225" s="148"/>
      <c r="B225" s="11"/>
      <c r="C225" s="174" t="s">
        <v>264</v>
      </c>
      <c r="D225" s="192"/>
      <c r="E225" s="213">
        <v>81780.887315076368</v>
      </c>
      <c r="F225" s="214">
        <v>44049.375131215274</v>
      </c>
      <c r="G225" s="214">
        <v>37731.512183861094</v>
      </c>
      <c r="H225" s="214">
        <v>10476.090796419698</v>
      </c>
      <c r="I225" s="214">
        <v>496.66631187491845</v>
      </c>
      <c r="J225" s="214">
        <v>26758.755075566474</v>
      </c>
      <c r="K225" s="237">
        <v>76457.39172446428</v>
      </c>
      <c r="L225" s="238">
        <v>36202.203102372441</v>
      </c>
      <c r="M225" s="236"/>
      <c r="N225" s="178" t="s">
        <v>265</v>
      </c>
    </row>
    <row r="226" spans="1:14" s="212" customFormat="1" ht="40.5" customHeight="1">
      <c r="A226" s="148"/>
      <c r="B226" s="11"/>
      <c r="C226" s="174" t="s">
        <v>266</v>
      </c>
      <c r="D226" s="192"/>
      <c r="E226" s="213">
        <v>79567.105997343038</v>
      </c>
      <c r="F226" s="214">
        <v>50686.724678031023</v>
      </c>
      <c r="G226" s="214">
        <v>28880.381319312019</v>
      </c>
      <c r="H226" s="214">
        <v>1300.6211410603719</v>
      </c>
      <c r="I226" s="214">
        <v>524.05435851600771</v>
      </c>
      <c r="J226" s="214">
        <v>27055.705819735638</v>
      </c>
      <c r="K226" s="214">
        <v>73402.411573756588</v>
      </c>
      <c r="L226" s="235">
        <v>26314.693033932312</v>
      </c>
      <c r="M226" s="236"/>
      <c r="N226" s="178" t="s">
        <v>267</v>
      </c>
    </row>
    <row r="227" spans="1:14" s="212" customFormat="1" ht="40.5" customHeight="1">
      <c r="A227" s="148"/>
      <c r="B227" s="11"/>
      <c r="C227" s="174" t="s">
        <v>268</v>
      </c>
      <c r="D227" s="192"/>
      <c r="E227" s="213">
        <v>44932.126037909155</v>
      </c>
      <c r="F227" s="214">
        <v>27355.955733594419</v>
      </c>
      <c r="G227" s="214">
        <v>17576.170304314735</v>
      </c>
      <c r="H227" s="214">
        <v>10235.20858817419</v>
      </c>
      <c r="I227" s="214">
        <v>61.435698377129434</v>
      </c>
      <c r="J227" s="214">
        <v>7279.5260177634173</v>
      </c>
      <c r="K227" s="237">
        <v>46363.244617675591</v>
      </c>
      <c r="L227" s="238">
        <v>19823.581687124184</v>
      </c>
      <c r="M227" s="217"/>
      <c r="N227" s="178" t="s">
        <v>269</v>
      </c>
    </row>
    <row r="228" spans="1:14" s="212" customFormat="1" ht="40.5" customHeight="1">
      <c r="A228" s="152"/>
      <c r="B228" s="153"/>
      <c r="C228" s="174" t="s">
        <v>270</v>
      </c>
      <c r="D228" s="192"/>
      <c r="E228" s="213">
        <v>68618.85921382744</v>
      </c>
      <c r="F228" s="214">
        <v>30558.107181659521</v>
      </c>
      <c r="G228" s="214">
        <v>38060.752032167919</v>
      </c>
      <c r="H228" s="214">
        <v>3620.0551741188842</v>
      </c>
      <c r="I228" s="214">
        <v>106.40557873764709</v>
      </c>
      <c r="J228" s="214">
        <v>34334.291279311379</v>
      </c>
      <c r="K228" s="237">
        <v>74108.927005906022</v>
      </c>
      <c r="L228" s="238">
        <v>42969.499530539753</v>
      </c>
      <c r="M228" s="236"/>
      <c r="N228" s="178" t="s">
        <v>271</v>
      </c>
    </row>
    <row r="229" spans="1:14" s="212" customFormat="1" ht="40.5" customHeight="1">
      <c r="A229" s="152"/>
      <c r="B229" s="153"/>
      <c r="C229" s="174" t="s">
        <v>272</v>
      </c>
      <c r="D229" s="192"/>
      <c r="E229" s="213">
        <v>94783.376570375214</v>
      </c>
      <c r="F229" s="214">
        <v>19431.211569196159</v>
      </c>
      <c r="G229" s="214">
        <v>75352.165001179063</v>
      </c>
      <c r="H229" s="214">
        <v>22120.914121642738</v>
      </c>
      <c r="I229" s="214">
        <v>2860.4292384926125</v>
      </c>
      <c r="J229" s="214">
        <v>50370.821641043702</v>
      </c>
      <c r="K229" s="237">
        <v>87164.460078575663</v>
      </c>
      <c r="L229" s="238">
        <v>67637.81311062981</v>
      </c>
      <c r="M229" s="236"/>
      <c r="N229" s="178" t="s">
        <v>273</v>
      </c>
    </row>
    <row r="230" spans="1:14" s="212" customFormat="1" ht="40.5" customHeight="1">
      <c r="A230" s="152"/>
      <c r="B230" s="153"/>
      <c r="C230" s="174" t="s">
        <v>274</v>
      </c>
      <c r="D230" s="192"/>
      <c r="E230" s="213">
        <v>150629.27555018693</v>
      </c>
      <c r="F230" s="214">
        <v>57424.658219716606</v>
      </c>
      <c r="G230" s="214">
        <v>93204.617330470312</v>
      </c>
      <c r="H230" s="214">
        <v>14177.45339359525</v>
      </c>
      <c r="I230" s="214">
        <v>313.29295019007526</v>
      </c>
      <c r="J230" s="214">
        <v>78713.870986684982</v>
      </c>
      <c r="K230" s="237">
        <v>140221.68365657044</v>
      </c>
      <c r="L230" s="238">
        <v>84131.376810174203</v>
      </c>
      <c r="M230" s="236"/>
      <c r="N230" s="178" t="s">
        <v>275</v>
      </c>
    </row>
    <row r="231" spans="1:14" s="212" customFormat="1" ht="40.5" customHeight="1">
      <c r="A231" s="152"/>
      <c r="B231" s="153"/>
      <c r="C231" s="174" t="s">
        <v>276</v>
      </c>
      <c r="D231" s="192"/>
      <c r="E231" s="213">
        <v>297216.27245350194</v>
      </c>
      <c r="F231" s="214">
        <v>75943.645762452012</v>
      </c>
      <c r="G231" s="214">
        <v>221272.6266910499</v>
      </c>
      <c r="H231" s="214">
        <v>80478.275136632175</v>
      </c>
      <c r="I231" s="214">
        <v>18.441231269711597</v>
      </c>
      <c r="J231" s="214">
        <v>140775.91032314801</v>
      </c>
      <c r="K231" s="239">
        <v>275022.00372530823</v>
      </c>
      <c r="L231" s="240">
        <v>202695.16988673256</v>
      </c>
      <c r="M231" s="236"/>
      <c r="N231" s="178" t="s">
        <v>277</v>
      </c>
    </row>
    <row r="232" spans="1:14" s="212" customFormat="1" ht="40.5" customHeight="1">
      <c r="A232" s="152"/>
      <c r="B232" s="153"/>
      <c r="C232" s="174" t="s">
        <v>278</v>
      </c>
      <c r="D232" s="192"/>
      <c r="E232" s="213">
        <v>119710.85501057674</v>
      </c>
      <c r="F232" s="214">
        <v>37929.888504647941</v>
      </c>
      <c r="G232" s="214">
        <v>81780.966505928795</v>
      </c>
      <c r="H232" s="214">
        <v>10043.017463721641</v>
      </c>
      <c r="I232" s="214">
        <v>352.14196441239056</v>
      </c>
      <c r="J232" s="214">
        <v>71385.807077794758</v>
      </c>
      <c r="K232" s="239">
        <v>107299.24792629284</v>
      </c>
      <c r="L232" s="240">
        <v>72491.507039884542</v>
      </c>
      <c r="M232" s="236"/>
      <c r="N232" s="178" t="s">
        <v>279</v>
      </c>
    </row>
    <row r="233" spans="1:14" s="212" customFormat="1" ht="40.5" customHeight="1">
      <c r="A233" s="152"/>
      <c r="B233" s="153"/>
      <c r="C233" s="174" t="s">
        <v>280</v>
      </c>
      <c r="D233" s="192"/>
      <c r="E233" s="213">
        <v>95479.701628250856</v>
      </c>
      <c r="F233" s="214">
        <v>45725.191511784389</v>
      </c>
      <c r="G233" s="214">
        <v>49754.510116466452</v>
      </c>
      <c r="H233" s="214">
        <v>4790.2785156652262</v>
      </c>
      <c r="I233" s="214">
        <v>520.3286237136773</v>
      </c>
      <c r="J233" s="214">
        <v>44443.90297708755</v>
      </c>
      <c r="K233" s="239">
        <v>83686.65612042282</v>
      </c>
      <c r="L233" s="240">
        <v>47755.543211649601</v>
      </c>
      <c r="M233" s="236"/>
      <c r="N233" s="178" t="s">
        <v>281</v>
      </c>
    </row>
    <row r="234" spans="1:14" s="218" customFormat="1" ht="40.5" customHeight="1">
      <c r="A234" s="148"/>
      <c r="B234" s="11"/>
      <c r="C234" s="174" t="s">
        <v>132</v>
      </c>
      <c r="D234" s="192"/>
      <c r="E234" s="213">
        <v>103975.13548636076</v>
      </c>
      <c r="F234" s="214">
        <v>54916.166702853327</v>
      </c>
      <c r="G234" s="214">
        <v>49058.968783507429</v>
      </c>
      <c r="H234" s="214">
        <v>10199.0554664796</v>
      </c>
      <c r="I234" s="214">
        <v>1408.1452785813949</v>
      </c>
      <c r="J234" s="214">
        <v>37451.768038446433</v>
      </c>
      <c r="K234" s="239">
        <v>98270.015008894406</v>
      </c>
      <c r="L234" s="240">
        <v>45280.676514440129</v>
      </c>
      <c r="M234" s="236"/>
      <c r="N234" s="155" t="s">
        <v>133</v>
      </c>
    </row>
    <row r="235" spans="1:14" s="218" customFormat="1" ht="40.5" customHeight="1">
      <c r="A235" s="189"/>
      <c r="B235" s="190"/>
      <c r="C235" s="241" t="s">
        <v>282</v>
      </c>
      <c r="D235" s="242"/>
      <c r="E235" s="243">
        <f t="shared" ref="E235:L235" si="8">SUM(E219:E234)</f>
        <v>5295958.8576801177</v>
      </c>
      <c r="F235" s="244">
        <f t="shared" si="8"/>
        <v>3415160.3362323618</v>
      </c>
      <c r="G235" s="244">
        <f t="shared" si="8"/>
        <v>1880798.5214477568</v>
      </c>
      <c r="H235" s="244">
        <f t="shared" si="8"/>
        <v>411962.96523448819</v>
      </c>
      <c r="I235" s="244">
        <f t="shared" si="8"/>
        <v>15444.574132124309</v>
      </c>
      <c r="J235" s="244">
        <f t="shared" si="8"/>
        <v>1453390.9820811441</v>
      </c>
      <c r="K235" s="244">
        <f t="shared" si="8"/>
        <v>4996101.6698344378</v>
      </c>
      <c r="L235" s="245">
        <f t="shared" si="8"/>
        <v>1737979.6017531909</v>
      </c>
      <c r="M235" s="246"/>
      <c r="N235" s="247" t="s">
        <v>283</v>
      </c>
    </row>
    <row r="236" spans="1:14" hidden="1"/>
    <row r="237" spans="1:14" hidden="1"/>
    <row r="238" spans="1:14" hidden="1"/>
    <row r="239" spans="1:14" hidden="1"/>
    <row r="240" spans="1:14" hidden="1"/>
    <row r="241" spans="1:14" hidden="1"/>
    <row r="242" spans="1:14" hidden="1"/>
    <row r="243" spans="1:14" hidden="1"/>
    <row r="244" spans="1:14" hidden="1"/>
    <row r="245" spans="1:14" hidden="1"/>
    <row r="246" spans="1:14" s="203" customFormat="1" ht="22.5" customHeight="1">
      <c r="A246" s="446" t="s">
        <v>497</v>
      </c>
      <c r="B246" s="446"/>
      <c r="C246" s="446"/>
      <c r="D246" s="446"/>
      <c r="E246" s="446"/>
      <c r="F246" s="446"/>
      <c r="G246" s="446"/>
      <c r="H246" s="446"/>
      <c r="I246" s="446" t="s">
        <v>498</v>
      </c>
      <c r="J246" s="446"/>
      <c r="K246" s="446"/>
      <c r="L246" s="446"/>
      <c r="M246" s="446"/>
      <c r="N246" s="446"/>
    </row>
    <row r="248" spans="1:14">
      <c r="A248" s="447" t="s">
        <v>319</v>
      </c>
      <c r="B248" s="447"/>
      <c r="C248" s="447"/>
      <c r="D248" s="207"/>
      <c r="E248" s="206"/>
      <c r="F248" s="206"/>
      <c r="G248" s="206"/>
      <c r="H248" s="206"/>
      <c r="I248" s="206"/>
      <c r="J248" s="206"/>
      <c r="K248" s="206"/>
      <c r="L248" s="208"/>
      <c r="M248" s="206"/>
      <c r="N248" s="208" t="s">
        <v>242</v>
      </c>
    </row>
    <row r="249" spans="1:14" s="209" customFormat="1" ht="31.5" customHeight="1">
      <c r="A249" s="448"/>
      <c r="B249" s="449"/>
      <c r="C249" s="449"/>
      <c r="D249" s="449"/>
      <c r="E249" s="452" t="s">
        <v>243</v>
      </c>
      <c r="F249" s="452" t="s">
        <v>244</v>
      </c>
      <c r="G249" s="452" t="s">
        <v>245</v>
      </c>
      <c r="H249" s="452" t="s">
        <v>246</v>
      </c>
      <c r="I249" s="452" t="s">
        <v>247</v>
      </c>
      <c r="J249" s="452" t="s">
        <v>248</v>
      </c>
      <c r="K249" s="452" t="s">
        <v>249</v>
      </c>
      <c r="L249" s="456"/>
      <c r="M249" s="457"/>
      <c r="N249" s="458"/>
    </row>
    <row r="250" spans="1:14" s="212" customFormat="1" ht="43.5" customHeight="1">
      <c r="A250" s="450"/>
      <c r="B250" s="451"/>
      <c r="C250" s="451"/>
      <c r="D250" s="451"/>
      <c r="E250" s="453"/>
      <c r="F250" s="453"/>
      <c r="G250" s="453"/>
      <c r="H250" s="453"/>
      <c r="I250" s="453"/>
      <c r="J250" s="453"/>
      <c r="K250" s="210" t="s">
        <v>250</v>
      </c>
      <c r="L250" s="211" t="s">
        <v>251</v>
      </c>
      <c r="M250" s="459"/>
      <c r="N250" s="460"/>
    </row>
    <row r="251" spans="1:14" s="218" customFormat="1" ht="40.5" customHeight="1">
      <c r="A251" s="148"/>
      <c r="B251" s="11"/>
      <c r="C251" s="174" t="s">
        <v>252</v>
      </c>
      <c r="D251" s="192"/>
      <c r="E251" s="213">
        <v>756431.01116461109</v>
      </c>
      <c r="F251" s="214">
        <v>317102.88131027902</v>
      </c>
      <c r="G251" s="214">
        <v>439328.12985433225</v>
      </c>
      <c r="H251" s="214">
        <v>75191.576003563445</v>
      </c>
      <c r="I251" s="214">
        <v>12323.715778201327</v>
      </c>
      <c r="J251" s="214">
        <v>351812.83807256748</v>
      </c>
      <c r="K251" s="20">
        <v>710573.56747172121</v>
      </c>
      <c r="L251" s="216">
        <v>402487.36098708381</v>
      </c>
      <c r="M251" s="217"/>
      <c r="N251" s="178" t="s">
        <v>253</v>
      </c>
    </row>
    <row r="252" spans="1:14" s="212" customFormat="1" ht="40.5" customHeight="1">
      <c r="A252" s="148"/>
      <c r="B252" s="11"/>
      <c r="C252" s="174" t="s">
        <v>254</v>
      </c>
      <c r="D252" s="192"/>
      <c r="E252" s="219">
        <v>38275.666321350873</v>
      </c>
      <c r="F252" s="220">
        <v>16786.889464415202</v>
      </c>
      <c r="G252" s="220">
        <v>21488.776856935667</v>
      </c>
      <c r="H252" s="220">
        <v>4217.4487724023611</v>
      </c>
      <c r="I252" s="220">
        <v>116.51579819745155</v>
      </c>
      <c r="J252" s="220">
        <v>17154.812286335851</v>
      </c>
      <c r="K252" s="150">
        <v>37010.675334093023</v>
      </c>
      <c r="L252" s="166">
        <v>21517.391173728371</v>
      </c>
      <c r="M252" s="221"/>
      <c r="N252" s="178" t="s">
        <v>255</v>
      </c>
    </row>
    <row r="253" spans="1:14" s="212" customFormat="1" ht="40.5" customHeight="1">
      <c r="A253" s="148"/>
      <c r="B253" s="11"/>
      <c r="C253" s="174" t="s">
        <v>256</v>
      </c>
      <c r="D253" s="192"/>
      <c r="E253" s="222">
        <v>1595277.4490264379</v>
      </c>
      <c r="F253" s="223">
        <v>1315477.4614366936</v>
      </c>
      <c r="G253" s="223">
        <v>279799.9875897445</v>
      </c>
      <c r="H253" s="223">
        <v>66019.490915081726</v>
      </c>
      <c r="I253" s="223">
        <v>1251.4550417594292</v>
      </c>
      <c r="J253" s="223">
        <v>212529.04163290333</v>
      </c>
      <c r="K253" s="150">
        <v>1671969.6473568273</v>
      </c>
      <c r="L253" s="166">
        <v>267658.19540378021</v>
      </c>
      <c r="M253" s="224"/>
      <c r="N253" s="178" t="s">
        <v>257</v>
      </c>
    </row>
    <row r="254" spans="1:14" s="212" customFormat="1" ht="40.5" customHeight="1">
      <c r="A254" s="148"/>
      <c r="B254" s="11"/>
      <c r="C254" s="174" t="s">
        <v>258</v>
      </c>
      <c r="D254" s="192"/>
      <c r="E254" s="225">
        <v>45705.935153422331</v>
      </c>
      <c r="F254" s="226">
        <v>31823.508846044078</v>
      </c>
      <c r="G254" s="226">
        <v>13882.426307378255</v>
      </c>
      <c r="H254" s="226">
        <v>9114.2822576463368</v>
      </c>
      <c r="I254" s="226">
        <v>29.748848113180628</v>
      </c>
      <c r="J254" s="226">
        <v>4738.3952016187368</v>
      </c>
      <c r="K254" s="227">
        <v>38402.949829556797</v>
      </c>
      <c r="L254" s="228">
        <v>12954.970086570404</v>
      </c>
      <c r="M254" s="229"/>
      <c r="N254" s="178" t="s">
        <v>259</v>
      </c>
    </row>
    <row r="255" spans="1:14" s="212" customFormat="1" ht="40.5" customHeight="1">
      <c r="A255" s="148"/>
      <c r="B255" s="11"/>
      <c r="C255" s="174" t="s">
        <v>260</v>
      </c>
      <c r="D255" s="192"/>
      <c r="E255" s="230">
        <v>220198.38168062802</v>
      </c>
      <c r="F255" s="231">
        <v>144566.37623701917</v>
      </c>
      <c r="G255" s="231">
        <v>75632.005443608839</v>
      </c>
      <c r="H255" s="231">
        <v>6849.2003669354435</v>
      </c>
      <c r="I255" s="231">
        <v>333.86744852806851</v>
      </c>
      <c r="J255" s="231">
        <v>68448.93762814533</v>
      </c>
      <c r="K255" s="232">
        <v>202725.721933225</v>
      </c>
      <c r="L255" s="233">
        <v>65801.518072517152</v>
      </c>
      <c r="M255" s="234"/>
      <c r="N255" s="178" t="s">
        <v>261</v>
      </c>
    </row>
    <row r="256" spans="1:14" s="212" customFormat="1" ht="40.5" customHeight="1">
      <c r="A256" s="148"/>
      <c r="B256" s="11"/>
      <c r="C256" s="174" t="s">
        <v>262</v>
      </c>
      <c r="D256" s="192"/>
      <c r="E256" s="213">
        <v>146610.57376513904</v>
      </c>
      <c r="F256" s="214">
        <v>69165.367028920009</v>
      </c>
      <c r="G256" s="214">
        <v>77445.206736219014</v>
      </c>
      <c r="H256" s="214">
        <v>5515.1441168004676</v>
      </c>
      <c r="I256" s="214">
        <v>2350.4024019900212</v>
      </c>
      <c r="J256" s="214">
        <v>69579.660217428522</v>
      </c>
      <c r="K256" s="214">
        <v>140944.61730240032</v>
      </c>
      <c r="L256" s="235">
        <v>76793.331107728751</v>
      </c>
      <c r="M256" s="236"/>
      <c r="N256" s="178" t="s">
        <v>263</v>
      </c>
    </row>
    <row r="257" spans="1:14" s="212" customFormat="1" ht="40.5" customHeight="1">
      <c r="A257" s="148"/>
      <c r="B257" s="11"/>
      <c r="C257" s="174" t="s">
        <v>264</v>
      </c>
      <c r="D257" s="192"/>
      <c r="E257" s="213">
        <v>123430.9929379822</v>
      </c>
      <c r="F257" s="214">
        <v>71231.675169912778</v>
      </c>
      <c r="G257" s="214">
        <v>52199.317768069413</v>
      </c>
      <c r="H257" s="214">
        <v>15456.479720647683</v>
      </c>
      <c r="I257" s="214">
        <v>749.62992069933534</v>
      </c>
      <c r="J257" s="214">
        <v>35993.208126722398</v>
      </c>
      <c r="K257" s="237">
        <v>118319.5276877499</v>
      </c>
      <c r="L257" s="238">
        <v>50518.031792999856</v>
      </c>
      <c r="M257" s="236"/>
      <c r="N257" s="178" t="s">
        <v>265</v>
      </c>
    </row>
    <row r="258" spans="1:14" s="212" customFormat="1" ht="40.5" customHeight="1">
      <c r="A258" s="148"/>
      <c r="B258" s="11"/>
      <c r="C258" s="174" t="s">
        <v>266</v>
      </c>
      <c r="D258" s="192"/>
      <c r="E258" s="213">
        <v>57062.26975669762</v>
      </c>
      <c r="F258" s="214">
        <v>35739.250146670696</v>
      </c>
      <c r="G258" s="214">
        <v>21323.01961002692</v>
      </c>
      <c r="H258" s="214">
        <v>1463.4872291456991</v>
      </c>
      <c r="I258" s="214">
        <v>375.82696934535954</v>
      </c>
      <c r="J258" s="214">
        <v>19483.705411535862</v>
      </c>
      <c r="K258" s="214">
        <v>52475.561945600995</v>
      </c>
      <c r="L258" s="235">
        <v>19417.191618734025</v>
      </c>
      <c r="M258" s="236"/>
      <c r="N258" s="178" t="s">
        <v>267</v>
      </c>
    </row>
    <row r="259" spans="1:14" s="212" customFormat="1" ht="40.5" customHeight="1">
      <c r="A259" s="148"/>
      <c r="B259" s="11"/>
      <c r="C259" s="174" t="s">
        <v>268</v>
      </c>
      <c r="D259" s="192"/>
      <c r="E259" s="213">
        <v>45702.184656948652</v>
      </c>
      <c r="F259" s="214">
        <v>28109.788431428184</v>
      </c>
      <c r="G259" s="214">
        <v>17592.396225520468</v>
      </c>
      <c r="H259" s="214">
        <v>10462.259958569626</v>
      </c>
      <c r="I259" s="214">
        <v>64.139927193273664</v>
      </c>
      <c r="J259" s="214">
        <v>7065.9963397575702</v>
      </c>
      <c r="K259" s="237">
        <v>47117.819157839003</v>
      </c>
      <c r="L259" s="238">
        <v>19849.028543491113</v>
      </c>
      <c r="M259" s="217"/>
      <c r="N259" s="178" t="s">
        <v>269</v>
      </c>
    </row>
    <row r="260" spans="1:14" s="212" customFormat="1" ht="40.5" customHeight="1">
      <c r="A260" s="152"/>
      <c r="B260" s="153"/>
      <c r="C260" s="174" t="s">
        <v>270</v>
      </c>
      <c r="D260" s="192"/>
      <c r="E260" s="213">
        <v>104670.0589269472</v>
      </c>
      <c r="F260" s="214">
        <v>47618.941401111995</v>
      </c>
      <c r="G260" s="214">
        <v>57051.117525835216</v>
      </c>
      <c r="H260" s="214">
        <v>5360.1904374470778</v>
      </c>
      <c r="I260" s="214">
        <v>162.28694342402298</v>
      </c>
      <c r="J260" s="214">
        <v>51528.640144964113</v>
      </c>
      <c r="K260" s="237">
        <v>112362.83358224196</v>
      </c>
      <c r="L260" s="238">
        <v>63874.519334671844</v>
      </c>
      <c r="M260" s="236"/>
      <c r="N260" s="178" t="s">
        <v>271</v>
      </c>
    </row>
    <row r="261" spans="1:14" s="212" customFormat="1" ht="40.5" customHeight="1">
      <c r="A261" s="152"/>
      <c r="B261" s="153"/>
      <c r="C261" s="174" t="s">
        <v>272</v>
      </c>
      <c r="D261" s="192"/>
      <c r="E261" s="213">
        <v>122004.81937062168</v>
      </c>
      <c r="F261" s="214">
        <v>25570.376866800932</v>
      </c>
      <c r="G261" s="214">
        <v>96434.442503820756</v>
      </c>
      <c r="H261" s="214">
        <v>28698.079772822817</v>
      </c>
      <c r="I261" s="214">
        <v>3684.1608090138966</v>
      </c>
      <c r="J261" s="214">
        <v>64052.201921984037</v>
      </c>
      <c r="K261" s="237">
        <v>112084.99653921173</v>
      </c>
      <c r="L261" s="238">
        <v>86403.576253730731</v>
      </c>
      <c r="M261" s="236"/>
      <c r="N261" s="178" t="s">
        <v>273</v>
      </c>
    </row>
    <row r="262" spans="1:14" s="212" customFormat="1" ht="40.5" customHeight="1">
      <c r="A262" s="152"/>
      <c r="B262" s="153"/>
      <c r="C262" s="174" t="s">
        <v>274</v>
      </c>
      <c r="D262" s="192"/>
      <c r="E262" s="213">
        <v>37614.370522886034</v>
      </c>
      <c r="F262" s="214">
        <v>13546.235043807908</v>
      </c>
      <c r="G262" s="214">
        <v>24068.13547907813</v>
      </c>
      <c r="H262" s="214">
        <v>1702.0492154636283</v>
      </c>
      <c r="I262" s="214">
        <v>106.58696220951366</v>
      </c>
      <c r="J262" s="214">
        <v>22259.499301404983</v>
      </c>
      <c r="K262" s="239">
        <v>35451.667670295727</v>
      </c>
      <c r="L262" s="240">
        <v>21577.605928537796</v>
      </c>
      <c r="M262" s="236"/>
      <c r="N262" s="178" t="s">
        <v>275</v>
      </c>
    </row>
    <row r="263" spans="1:14" s="212" customFormat="1" ht="40.5" customHeight="1">
      <c r="A263" s="152"/>
      <c r="B263" s="153"/>
      <c r="C263" s="174" t="s">
        <v>276</v>
      </c>
      <c r="D263" s="192"/>
      <c r="E263" s="213">
        <v>351892.42518585711</v>
      </c>
      <c r="F263" s="214">
        <v>91189.195861281332</v>
      </c>
      <c r="G263" s="214">
        <v>260703.22932457575</v>
      </c>
      <c r="H263" s="214">
        <v>103069.26002562793</v>
      </c>
      <c r="I263" s="214">
        <v>22.18009163759163</v>
      </c>
      <c r="J263" s="214">
        <v>157611.78920731024</v>
      </c>
      <c r="K263" s="239">
        <v>325932.63652389159</v>
      </c>
      <c r="L263" s="240">
        <v>239201.18471996437</v>
      </c>
      <c r="M263" s="236"/>
      <c r="N263" s="178" t="s">
        <v>277</v>
      </c>
    </row>
    <row r="264" spans="1:14" s="212" customFormat="1" ht="40.5" customHeight="1">
      <c r="A264" s="152"/>
      <c r="B264" s="153"/>
      <c r="C264" s="174" t="s">
        <v>278</v>
      </c>
      <c r="D264" s="192"/>
      <c r="E264" s="213">
        <v>162233.33204920933</v>
      </c>
      <c r="F264" s="214">
        <v>49216.026532646749</v>
      </c>
      <c r="G264" s="214">
        <v>113017.3055165626</v>
      </c>
      <c r="H264" s="214">
        <v>13971.290386242967</v>
      </c>
      <c r="I264" s="214">
        <v>282.34414101992195</v>
      </c>
      <c r="J264" s="214">
        <v>98763.670989299702</v>
      </c>
      <c r="K264" s="239">
        <v>147285.30674734846</v>
      </c>
      <c r="L264" s="240">
        <v>101872.9225155785</v>
      </c>
      <c r="M264" s="236"/>
      <c r="N264" s="178" t="s">
        <v>279</v>
      </c>
    </row>
    <row r="265" spans="1:14" s="212" customFormat="1" ht="40.5" customHeight="1">
      <c r="A265" s="152"/>
      <c r="B265" s="153"/>
      <c r="C265" s="174" t="s">
        <v>280</v>
      </c>
      <c r="D265" s="192"/>
      <c r="E265" s="213">
        <v>128585.38698988518</v>
      </c>
      <c r="F265" s="214">
        <v>61789.962644252882</v>
      </c>
      <c r="G265" s="214">
        <v>66795.424345632302</v>
      </c>
      <c r="H265" s="214">
        <v>6469.1898905652088</v>
      </c>
      <c r="I265" s="214">
        <v>712.31709678361005</v>
      </c>
      <c r="J265" s="214">
        <v>59613.917358283477</v>
      </c>
      <c r="K265" s="239">
        <v>112515.11335668538</v>
      </c>
      <c r="L265" s="240">
        <v>64156.689989575709</v>
      </c>
      <c r="M265" s="236"/>
      <c r="N265" s="178" t="s">
        <v>281</v>
      </c>
    </row>
    <row r="266" spans="1:14" s="218" customFormat="1" ht="40.5" customHeight="1">
      <c r="A266" s="148"/>
      <c r="B266" s="11"/>
      <c r="C266" s="174" t="s">
        <v>132</v>
      </c>
      <c r="D266" s="192"/>
      <c r="E266" s="213">
        <v>92039.077690855804</v>
      </c>
      <c r="F266" s="214">
        <v>45846.600584709944</v>
      </c>
      <c r="G266" s="214">
        <v>46192.477106145852</v>
      </c>
      <c r="H266" s="214">
        <v>8291.791704637626</v>
      </c>
      <c r="I266" s="214">
        <v>1041.9986511527056</v>
      </c>
      <c r="J266" s="214">
        <v>36858.686750355511</v>
      </c>
      <c r="K266" s="239">
        <v>85929.106280913882</v>
      </c>
      <c r="L266" s="240">
        <v>42576.462278572217</v>
      </c>
      <c r="M266" s="236"/>
      <c r="N266" s="155" t="s">
        <v>133</v>
      </c>
    </row>
    <row r="267" spans="1:14" s="218" customFormat="1" ht="40.5" customHeight="1">
      <c r="A267" s="189"/>
      <c r="B267" s="190"/>
      <c r="C267" s="241" t="s">
        <v>282</v>
      </c>
      <c r="D267" s="242"/>
      <c r="E267" s="243">
        <f t="shared" ref="E267:L267" si="9">SUM(E251:E266)</f>
        <v>4027733.93519948</v>
      </c>
      <c r="F267" s="244">
        <f t="shared" si="9"/>
        <v>2364780.5370059945</v>
      </c>
      <c r="G267" s="244">
        <f t="shared" si="9"/>
        <v>1662953.398193486</v>
      </c>
      <c r="H267" s="244">
        <f t="shared" si="9"/>
        <v>361851.22077360004</v>
      </c>
      <c r="I267" s="244">
        <f t="shared" si="9"/>
        <v>23607.176829268708</v>
      </c>
      <c r="J267" s="244">
        <f t="shared" si="9"/>
        <v>1277495.0005906171</v>
      </c>
      <c r="K267" s="244">
        <f t="shared" si="9"/>
        <v>3951101.7487196028</v>
      </c>
      <c r="L267" s="245">
        <f t="shared" si="9"/>
        <v>1556659.9798072649</v>
      </c>
      <c r="M267" s="246"/>
      <c r="N267" s="247" t="s">
        <v>283</v>
      </c>
    </row>
    <row r="268" spans="1:14" hidden="1"/>
    <row r="269" spans="1:14" hidden="1"/>
    <row r="270" spans="1:14" hidden="1"/>
    <row r="271" spans="1:14" hidden="1"/>
    <row r="272" spans="1:14" hidden="1"/>
    <row r="273" spans="1:14" s="203" customFormat="1" ht="22.5" customHeight="1">
      <c r="A273" s="446" t="s">
        <v>325</v>
      </c>
      <c r="B273" s="446"/>
      <c r="C273" s="446"/>
      <c r="D273" s="446"/>
      <c r="E273" s="446"/>
      <c r="F273" s="446"/>
      <c r="G273" s="446"/>
      <c r="H273" s="446"/>
      <c r="I273" s="446" t="s">
        <v>326</v>
      </c>
      <c r="J273" s="446"/>
      <c r="K273" s="446"/>
      <c r="L273" s="446"/>
      <c r="M273" s="446"/>
      <c r="N273" s="446"/>
    </row>
    <row r="275" spans="1:14">
      <c r="A275" s="447" t="s">
        <v>320</v>
      </c>
      <c r="B275" s="447"/>
      <c r="C275" s="447"/>
      <c r="D275" s="207"/>
      <c r="E275" s="206"/>
      <c r="F275" s="206"/>
      <c r="G275" s="206"/>
      <c r="H275" s="206"/>
      <c r="I275" s="206"/>
      <c r="J275" s="206"/>
      <c r="K275" s="206"/>
      <c r="L275" s="208"/>
      <c r="M275" s="206"/>
      <c r="N275" s="208" t="s">
        <v>242</v>
      </c>
    </row>
    <row r="276" spans="1:14" s="209" customFormat="1" ht="31.5" customHeight="1">
      <c r="A276" s="448"/>
      <c r="B276" s="449"/>
      <c r="C276" s="449"/>
      <c r="D276" s="449"/>
      <c r="E276" s="452" t="s">
        <v>243</v>
      </c>
      <c r="F276" s="452" t="s">
        <v>244</v>
      </c>
      <c r="G276" s="452" t="s">
        <v>245</v>
      </c>
      <c r="H276" s="452" t="s">
        <v>246</v>
      </c>
      <c r="I276" s="452" t="s">
        <v>247</v>
      </c>
      <c r="J276" s="452" t="s">
        <v>248</v>
      </c>
      <c r="K276" s="452" t="s">
        <v>249</v>
      </c>
      <c r="L276" s="456"/>
      <c r="M276" s="457"/>
      <c r="N276" s="458"/>
    </row>
    <row r="277" spans="1:14" s="212" customFormat="1" ht="43.5" customHeight="1">
      <c r="A277" s="450"/>
      <c r="B277" s="451"/>
      <c r="C277" s="451"/>
      <c r="D277" s="451"/>
      <c r="E277" s="453"/>
      <c r="F277" s="453"/>
      <c r="G277" s="453"/>
      <c r="H277" s="453"/>
      <c r="I277" s="453"/>
      <c r="J277" s="453"/>
      <c r="K277" s="210" t="s">
        <v>250</v>
      </c>
      <c r="L277" s="211" t="s">
        <v>251</v>
      </c>
      <c r="M277" s="459"/>
      <c r="N277" s="460"/>
    </row>
    <row r="278" spans="1:14" s="218" customFormat="1" ht="40.5" customHeight="1">
      <c r="A278" s="148"/>
      <c r="B278" s="11"/>
      <c r="C278" s="174" t="s">
        <v>252</v>
      </c>
      <c r="D278" s="192"/>
      <c r="E278" s="213">
        <v>335035.71148242091</v>
      </c>
      <c r="F278" s="214">
        <v>154304.41422293938</v>
      </c>
      <c r="G278" s="214">
        <v>180731.29725948148</v>
      </c>
      <c r="H278" s="214">
        <v>31066.345845215539</v>
      </c>
      <c r="I278" s="214">
        <v>5458.3849712591364</v>
      </c>
      <c r="J278" s="214">
        <v>144206.5664430068</v>
      </c>
      <c r="K278" s="20">
        <v>318938.29883484519</v>
      </c>
      <c r="L278" s="216">
        <v>169318.79158191278</v>
      </c>
      <c r="M278" s="217"/>
      <c r="N278" s="178" t="s">
        <v>253</v>
      </c>
    </row>
    <row r="279" spans="1:14" s="212" customFormat="1" ht="40.5" customHeight="1">
      <c r="A279" s="148"/>
      <c r="B279" s="11"/>
      <c r="C279" s="174" t="s">
        <v>254</v>
      </c>
      <c r="D279" s="192"/>
      <c r="E279" s="219">
        <v>6307.2274595117215</v>
      </c>
      <c r="F279" s="220">
        <v>2766.1764563693496</v>
      </c>
      <c r="G279" s="220">
        <v>3541.0510031423728</v>
      </c>
      <c r="H279" s="220">
        <v>694.19361856417686</v>
      </c>
      <c r="I279" s="220">
        <v>19.343727338651192</v>
      </c>
      <c r="J279" s="220">
        <v>2827.513657239545</v>
      </c>
      <c r="K279" s="150">
        <v>6006.5907662557402</v>
      </c>
      <c r="L279" s="166">
        <v>3458.400531786318</v>
      </c>
      <c r="M279" s="221"/>
      <c r="N279" s="178" t="s">
        <v>255</v>
      </c>
    </row>
    <row r="280" spans="1:14" s="212" customFormat="1" ht="40.5" customHeight="1">
      <c r="A280" s="148"/>
      <c r="B280" s="11"/>
      <c r="C280" s="174" t="s">
        <v>256</v>
      </c>
      <c r="D280" s="192"/>
      <c r="E280" s="222">
        <v>2055885.0134802316</v>
      </c>
      <c r="F280" s="223">
        <v>1586737.6448565866</v>
      </c>
      <c r="G280" s="223">
        <v>469147.36862364516</v>
      </c>
      <c r="H280" s="223">
        <v>102315.81528350234</v>
      </c>
      <c r="I280" s="223">
        <v>1613.0411452973781</v>
      </c>
      <c r="J280" s="223">
        <v>365218.51219484536</v>
      </c>
      <c r="K280" s="150">
        <v>2186659.9161959295</v>
      </c>
      <c r="L280" s="166">
        <v>429906.93427132891</v>
      </c>
      <c r="M280" s="224"/>
      <c r="N280" s="178" t="s">
        <v>257</v>
      </c>
    </row>
    <row r="281" spans="1:14" s="212" customFormat="1" ht="40.5" customHeight="1">
      <c r="A281" s="148"/>
      <c r="B281" s="11"/>
      <c r="C281" s="174" t="s">
        <v>258</v>
      </c>
      <c r="D281" s="192"/>
      <c r="E281" s="225">
        <v>308506.98029872385</v>
      </c>
      <c r="F281" s="226">
        <v>224994.74455540723</v>
      </c>
      <c r="G281" s="226">
        <v>83512.235743316633</v>
      </c>
      <c r="H281" s="226">
        <v>54568.793086750266</v>
      </c>
      <c r="I281" s="226">
        <v>212.39438306556704</v>
      </c>
      <c r="J281" s="226">
        <v>28731.048273500797</v>
      </c>
      <c r="K281" s="227">
        <v>254565.33811938012</v>
      </c>
      <c r="L281" s="228">
        <v>76082.587604267916</v>
      </c>
      <c r="M281" s="229"/>
      <c r="N281" s="178" t="s">
        <v>259</v>
      </c>
    </row>
    <row r="282" spans="1:14" s="212" customFormat="1" ht="40.5" customHeight="1">
      <c r="A282" s="148"/>
      <c r="B282" s="11"/>
      <c r="C282" s="174" t="s">
        <v>260</v>
      </c>
      <c r="D282" s="192"/>
      <c r="E282" s="230">
        <v>219768.04579855912</v>
      </c>
      <c r="F282" s="231">
        <v>144187.16275018521</v>
      </c>
      <c r="G282" s="231">
        <v>75580.8830483739</v>
      </c>
      <c r="H282" s="231">
        <v>7113.7507412488621</v>
      </c>
      <c r="I282" s="231">
        <v>333.2138784188358</v>
      </c>
      <c r="J282" s="231">
        <v>68133.918428706194</v>
      </c>
      <c r="K282" s="232">
        <v>202185.63067421876</v>
      </c>
      <c r="L282" s="233">
        <v>65812.224787054191</v>
      </c>
      <c r="M282" s="234"/>
      <c r="N282" s="178" t="s">
        <v>261</v>
      </c>
    </row>
    <row r="283" spans="1:14" s="212" customFormat="1" ht="40.5" customHeight="1">
      <c r="A283" s="148"/>
      <c r="B283" s="11"/>
      <c r="C283" s="174" t="s">
        <v>262</v>
      </c>
      <c r="D283" s="192"/>
      <c r="E283" s="213">
        <v>81996.853978719213</v>
      </c>
      <c r="F283" s="214">
        <v>38373.241037372718</v>
      </c>
      <c r="G283" s="214">
        <v>43623.612941346481</v>
      </c>
      <c r="H283" s="214">
        <v>3144.6784165088002</v>
      </c>
      <c r="I283" s="214">
        <v>1314.5462025625848</v>
      </c>
      <c r="J283" s="214">
        <v>39164.388322275103</v>
      </c>
      <c r="K283" s="214">
        <v>78827.990268532638</v>
      </c>
      <c r="L283" s="235">
        <v>43234.024842250743</v>
      </c>
      <c r="M283" s="236"/>
      <c r="N283" s="178" t="s">
        <v>263</v>
      </c>
    </row>
    <row r="284" spans="1:14" s="212" customFormat="1" ht="40.5" customHeight="1">
      <c r="A284" s="148"/>
      <c r="B284" s="11"/>
      <c r="C284" s="174" t="s">
        <v>264</v>
      </c>
      <c r="D284" s="192"/>
      <c r="E284" s="213">
        <v>110164.47076679063</v>
      </c>
      <c r="F284" s="214">
        <v>59747.135123516433</v>
      </c>
      <c r="G284" s="214">
        <v>50417.335643274208</v>
      </c>
      <c r="H284" s="214">
        <v>14372.730922343853</v>
      </c>
      <c r="I284" s="214">
        <v>669.04832413450515</v>
      </c>
      <c r="J284" s="214">
        <v>35375.556396795859</v>
      </c>
      <c r="K284" s="237">
        <v>103715.91855561116</v>
      </c>
      <c r="L284" s="238">
        <v>48430.978555555936</v>
      </c>
      <c r="M284" s="236"/>
      <c r="N284" s="178" t="s">
        <v>265</v>
      </c>
    </row>
    <row r="285" spans="1:14" s="212" customFormat="1" ht="40.5" customHeight="1">
      <c r="A285" s="148"/>
      <c r="B285" s="11"/>
      <c r="C285" s="174" t="s">
        <v>266</v>
      </c>
      <c r="D285" s="192"/>
      <c r="E285" s="213">
        <v>57917.08713614814</v>
      </c>
      <c r="F285" s="214">
        <v>36582.365093204106</v>
      </c>
      <c r="G285" s="214">
        <v>21334.722042944035</v>
      </c>
      <c r="H285" s="214">
        <v>1218.1945464559117</v>
      </c>
      <c r="I285" s="214">
        <v>381.4587078988373</v>
      </c>
      <c r="J285" s="214">
        <v>19735.068788589288</v>
      </c>
      <c r="K285" s="214">
        <v>53345.066210131044</v>
      </c>
      <c r="L285" s="235">
        <v>19433.483935347951</v>
      </c>
      <c r="M285" s="236"/>
      <c r="N285" s="178" t="s">
        <v>267</v>
      </c>
    </row>
    <row r="286" spans="1:14" s="212" customFormat="1" ht="40.5" customHeight="1">
      <c r="A286" s="148"/>
      <c r="B286" s="11"/>
      <c r="C286" s="174" t="s">
        <v>268</v>
      </c>
      <c r="D286" s="192"/>
      <c r="E286" s="213">
        <v>42048.779623660346</v>
      </c>
      <c r="F286" s="214">
        <v>25483.148580638961</v>
      </c>
      <c r="G286" s="214">
        <v>16565.631043021382</v>
      </c>
      <c r="H286" s="214">
        <v>9499.2880065130357</v>
      </c>
      <c r="I286" s="214">
        <v>56.282527545186142</v>
      </c>
      <c r="J286" s="214">
        <v>7010.0605089631572</v>
      </c>
      <c r="K286" s="237">
        <v>43358.531947698277</v>
      </c>
      <c r="L286" s="238">
        <v>18645.076320517161</v>
      </c>
      <c r="M286" s="217"/>
      <c r="N286" s="178" t="s">
        <v>269</v>
      </c>
    </row>
    <row r="287" spans="1:14" s="212" customFormat="1" ht="40.5" customHeight="1">
      <c r="A287" s="152"/>
      <c r="B287" s="153"/>
      <c r="C287" s="174" t="s">
        <v>270</v>
      </c>
      <c r="D287" s="192"/>
      <c r="E287" s="213">
        <v>80898.429729570271</v>
      </c>
      <c r="F287" s="214">
        <v>35728.786323930442</v>
      </c>
      <c r="G287" s="214">
        <v>45169.643405639814</v>
      </c>
      <c r="H287" s="214">
        <v>4319.3706841201392</v>
      </c>
      <c r="I287" s="214">
        <v>125.45927903309155</v>
      </c>
      <c r="J287" s="214">
        <v>40724.813442486586</v>
      </c>
      <c r="K287" s="237">
        <v>87361.29868904977</v>
      </c>
      <c r="L287" s="238">
        <v>50918.55773232787</v>
      </c>
      <c r="M287" s="236"/>
      <c r="N287" s="178" t="s">
        <v>271</v>
      </c>
    </row>
    <row r="288" spans="1:14" s="212" customFormat="1" ht="40.5" customHeight="1">
      <c r="A288" s="152"/>
      <c r="B288" s="153"/>
      <c r="C288" s="174" t="s">
        <v>272</v>
      </c>
      <c r="D288" s="192"/>
      <c r="E288" s="213">
        <v>96957.46138962543</v>
      </c>
      <c r="F288" s="214">
        <v>19208.941890913226</v>
      </c>
      <c r="G288" s="214">
        <v>77748.519498712194</v>
      </c>
      <c r="H288" s="214">
        <v>22600.247007547932</v>
      </c>
      <c r="I288" s="214">
        <v>2928.2461227898102</v>
      </c>
      <c r="J288" s="214">
        <v>52220.026368374456</v>
      </c>
      <c r="K288" s="237">
        <v>88920.983550147066</v>
      </c>
      <c r="L288" s="238">
        <v>69552.770557893891</v>
      </c>
      <c r="M288" s="236"/>
      <c r="N288" s="178" t="s">
        <v>273</v>
      </c>
    </row>
    <row r="289" spans="1:14" s="212" customFormat="1" ht="40.5" customHeight="1">
      <c r="A289" s="152"/>
      <c r="B289" s="153"/>
      <c r="C289" s="174" t="s">
        <v>274</v>
      </c>
      <c r="D289" s="192"/>
      <c r="E289" s="213">
        <v>97993.887322457987</v>
      </c>
      <c r="F289" s="214">
        <v>37538.764177334975</v>
      </c>
      <c r="G289" s="214">
        <v>60455.123145123005</v>
      </c>
      <c r="H289" s="214">
        <v>8184.007718299692</v>
      </c>
      <c r="I289" s="214">
        <v>225.97056568775579</v>
      </c>
      <c r="J289" s="214">
        <v>52045.144861135559</v>
      </c>
      <c r="K289" s="239">
        <v>91395.183555253781</v>
      </c>
      <c r="L289" s="240">
        <v>54563.250656279706</v>
      </c>
      <c r="M289" s="236"/>
      <c r="N289" s="178" t="s">
        <v>275</v>
      </c>
    </row>
    <row r="290" spans="1:14" s="212" customFormat="1" ht="40.5" customHeight="1">
      <c r="A290" s="152"/>
      <c r="B290" s="153"/>
      <c r="C290" s="174" t="s">
        <v>276</v>
      </c>
      <c r="D290" s="192"/>
      <c r="E290" s="213">
        <v>270910.40293370222</v>
      </c>
      <c r="F290" s="214">
        <v>70639.914638001763</v>
      </c>
      <c r="G290" s="214">
        <v>200270.48829570049</v>
      </c>
      <c r="H290" s="214">
        <v>82014.559084753389</v>
      </c>
      <c r="I290" s="214">
        <v>17.194282440864061</v>
      </c>
      <c r="J290" s="214">
        <v>118238.73492850622</v>
      </c>
      <c r="K290" s="239">
        <v>251033.43568881345</v>
      </c>
      <c r="L290" s="240">
        <v>183885.48670307762</v>
      </c>
      <c r="M290" s="236"/>
      <c r="N290" s="178" t="s">
        <v>277</v>
      </c>
    </row>
    <row r="291" spans="1:14" s="212" customFormat="1" ht="40.5" customHeight="1">
      <c r="A291" s="152"/>
      <c r="B291" s="153"/>
      <c r="C291" s="174" t="s">
        <v>278</v>
      </c>
      <c r="D291" s="192"/>
      <c r="E291" s="213">
        <v>148141.18566204433</v>
      </c>
      <c r="F291" s="214">
        <v>44911.251244768646</v>
      </c>
      <c r="G291" s="214">
        <v>103229.93441727567</v>
      </c>
      <c r="H291" s="214">
        <v>12560.17543116599</v>
      </c>
      <c r="I291" s="214">
        <v>230.00259727368831</v>
      </c>
      <c r="J291" s="214">
        <v>90439.756388835987</v>
      </c>
      <c r="K291" s="239">
        <v>135833.74383231267</v>
      </c>
      <c r="L291" s="240">
        <v>94098.457995856268</v>
      </c>
      <c r="M291" s="236"/>
      <c r="N291" s="178" t="s">
        <v>279</v>
      </c>
    </row>
    <row r="292" spans="1:14" s="212" customFormat="1" ht="40.5" customHeight="1">
      <c r="A292" s="152"/>
      <c r="B292" s="153"/>
      <c r="C292" s="174" t="s">
        <v>280</v>
      </c>
      <c r="D292" s="192"/>
      <c r="E292" s="213">
        <v>124635.60384621097</v>
      </c>
      <c r="F292" s="214">
        <v>59047.135820903823</v>
      </c>
      <c r="G292" s="214">
        <v>65588.468025307142</v>
      </c>
      <c r="H292" s="214">
        <v>6198.3137973336115</v>
      </c>
      <c r="I292" s="214">
        <v>643.97624131078715</v>
      </c>
      <c r="J292" s="214">
        <v>58746.177986662733</v>
      </c>
      <c r="K292" s="239">
        <v>109814.47872571528</v>
      </c>
      <c r="L292" s="240">
        <v>62816.708573236298</v>
      </c>
      <c r="M292" s="236"/>
      <c r="N292" s="178" t="s">
        <v>281</v>
      </c>
    </row>
    <row r="293" spans="1:14" s="218" customFormat="1" ht="40.5" customHeight="1">
      <c r="A293" s="148"/>
      <c r="B293" s="11"/>
      <c r="C293" s="174" t="s">
        <v>132</v>
      </c>
      <c r="D293" s="192"/>
      <c r="E293" s="213">
        <v>84251.332196803633</v>
      </c>
      <c r="F293" s="214">
        <v>43881.590855506838</v>
      </c>
      <c r="G293" s="214">
        <v>40369.741341296794</v>
      </c>
      <c r="H293" s="214">
        <v>6948.8854872915563</v>
      </c>
      <c r="I293" s="214">
        <v>1080.8832632738299</v>
      </c>
      <c r="J293" s="214">
        <v>32339.972590731413</v>
      </c>
      <c r="K293" s="239">
        <v>78728.959538776995</v>
      </c>
      <c r="L293" s="240">
        <v>37096.896377583034</v>
      </c>
      <c r="M293" s="236"/>
      <c r="N293" s="155" t="s">
        <v>133</v>
      </c>
    </row>
    <row r="294" spans="1:14" s="218" customFormat="1" ht="40.5" customHeight="1">
      <c r="A294" s="189"/>
      <c r="B294" s="190"/>
      <c r="C294" s="241" t="s">
        <v>282</v>
      </c>
      <c r="D294" s="242"/>
      <c r="E294" s="243">
        <f t="shared" ref="E294:L294" si="10">SUM(E278:E293)</f>
        <v>4121418.4731051805</v>
      </c>
      <c r="F294" s="244">
        <f t="shared" si="10"/>
        <v>2584132.4176275795</v>
      </c>
      <c r="G294" s="244">
        <f t="shared" si="10"/>
        <v>1537286.0554776008</v>
      </c>
      <c r="H294" s="244">
        <f t="shared" si="10"/>
        <v>366819.34967761504</v>
      </c>
      <c r="I294" s="244">
        <f t="shared" si="10"/>
        <v>15309.446219330508</v>
      </c>
      <c r="J294" s="244">
        <f t="shared" si="10"/>
        <v>1155157.2595806553</v>
      </c>
      <c r="K294" s="244">
        <f t="shared" si="10"/>
        <v>4090691.365152671</v>
      </c>
      <c r="L294" s="245">
        <f t="shared" si="10"/>
        <v>1427254.6310262764</v>
      </c>
      <c r="M294" s="246"/>
      <c r="N294" s="247" t="s">
        <v>283</v>
      </c>
    </row>
    <row r="295" spans="1:14" hidden="1"/>
    <row r="296" spans="1:14" hidden="1"/>
    <row r="297" spans="1:14" hidden="1"/>
    <row r="298" spans="1:14" hidden="1"/>
    <row r="299" spans="1:14" hidden="1"/>
    <row r="300" spans="1:14" s="203" customFormat="1" ht="22.5" customHeight="1">
      <c r="A300" s="446" t="s">
        <v>325</v>
      </c>
      <c r="B300" s="446"/>
      <c r="C300" s="446"/>
      <c r="D300" s="446"/>
      <c r="E300" s="446"/>
      <c r="F300" s="446"/>
      <c r="G300" s="446"/>
      <c r="H300" s="446"/>
      <c r="I300" s="446" t="s">
        <v>326</v>
      </c>
      <c r="J300" s="446"/>
      <c r="K300" s="446"/>
      <c r="L300" s="446"/>
      <c r="M300" s="446"/>
      <c r="N300" s="446"/>
    </row>
    <row r="302" spans="1:14">
      <c r="A302" s="447" t="s">
        <v>321</v>
      </c>
      <c r="B302" s="447"/>
      <c r="C302" s="447"/>
      <c r="D302" s="207"/>
      <c r="E302" s="206"/>
      <c r="F302" s="206"/>
      <c r="G302" s="206"/>
      <c r="H302" s="206"/>
      <c r="I302" s="206"/>
      <c r="J302" s="206"/>
      <c r="K302" s="206"/>
      <c r="L302" s="208"/>
      <c r="M302" s="206"/>
      <c r="N302" s="208" t="s">
        <v>242</v>
      </c>
    </row>
    <row r="303" spans="1:14" s="209" customFormat="1" ht="31.5" customHeight="1">
      <c r="A303" s="448"/>
      <c r="B303" s="449"/>
      <c r="C303" s="449"/>
      <c r="D303" s="449"/>
      <c r="E303" s="452" t="s">
        <v>243</v>
      </c>
      <c r="F303" s="452" t="s">
        <v>244</v>
      </c>
      <c r="G303" s="452" t="s">
        <v>245</v>
      </c>
      <c r="H303" s="452" t="s">
        <v>246</v>
      </c>
      <c r="I303" s="452" t="s">
        <v>247</v>
      </c>
      <c r="J303" s="452" t="s">
        <v>248</v>
      </c>
      <c r="K303" s="452" t="s">
        <v>249</v>
      </c>
      <c r="L303" s="456"/>
      <c r="M303" s="457"/>
      <c r="N303" s="458"/>
    </row>
    <row r="304" spans="1:14" s="212" customFormat="1" ht="43.5" customHeight="1">
      <c r="A304" s="450"/>
      <c r="B304" s="451"/>
      <c r="C304" s="451"/>
      <c r="D304" s="451"/>
      <c r="E304" s="453"/>
      <c r="F304" s="453"/>
      <c r="G304" s="453"/>
      <c r="H304" s="453"/>
      <c r="I304" s="453"/>
      <c r="J304" s="453"/>
      <c r="K304" s="210" t="s">
        <v>250</v>
      </c>
      <c r="L304" s="211" t="s">
        <v>251</v>
      </c>
      <c r="M304" s="459"/>
      <c r="N304" s="460"/>
    </row>
    <row r="305" spans="1:14" s="218" customFormat="1" ht="40.5" customHeight="1">
      <c r="A305" s="148"/>
      <c r="B305" s="11"/>
      <c r="C305" s="174" t="s">
        <v>252</v>
      </c>
      <c r="D305" s="192"/>
      <c r="E305" s="213">
        <v>270492.65443920915</v>
      </c>
      <c r="F305" s="214">
        <v>123051.89445251107</v>
      </c>
      <c r="G305" s="214">
        <v>147440.75998669802</v>
      </c>
      <c r="H305" s="214">
        <v>26250.243126453672</v>
      </c>
      <c r="I305" s="214">
        <v>4406.8419686616098</v>
      </c>
      <c r="J305" s="214">
        <v>116783.67489158276</v>
      </c>
      <c r="K305" s="20">
        <v>262419.51561947045</v>
      </c>
      <c r="L305" s="216">
        <v>137166.93529782014</v>
      </c>
      <c r="M305" s="217"/>
      <c r="N305" s="178" t="s">
        <v>253</v>
      </c>
    </row>
    <row r="306" spans="1:14" s="212" customFormat="1" ht="40.5" customHeight="1">
      <c r="A306" s="148"/>
      <c r="B306" s="11"/>
      <c r="C306" s="174" t="s">
        <v>254</v>
      </c>
      <c r="D306" s="192"/>
      <c r="E306" s="219">
        <v>0</v>
      </c>
      <c r="F306" s="220">
        <v>0</v>
      </c>
      <c r="G306" s="220">
        <v>0</v>
      </c>
      <c r="H306" s="220">
        <v>0</v>
      </c>
      <c r="I306" s="220">
        <v>0</v>
      </c>
      <c r="J306" s="220">
        <v>0</v>
      </c>
      <c r="K306" s="150">
        <v>0</v>
      </c>
      <c r="L306" s="166">
        <v>0</v>
      </c>
      <c r="M306" s="221"/>
      <c r="N306" s="178" t="s">
        <v>255</v>
      </c>
    </row>
    <row r="307" spans="1:14" s="212" customFormat="1" ht="40.5" customHeight="1">
      <c r="A307" s="148"/>
      <c r="B307" s="11"/>
      <c r="C307" s="174" t="s">
        <v>256</v>
      </c>
      <c r="D307" s="192"/>
      <c r="E307" s="222">
        <v>974657.31150577485</v>
      </c>
      <c r="F307" s="223">
        <v>794920.36145827977</v>
      </c>
      <c r="G307" s="223">
        <v>179736.95004749508</v>
      </c>
      <c r="H307" s="223">
        <v>50347.115485395188</v>
      </c>
      <c r="I307" s="223">
        <v>764.59724996441901</v>
      </c>
      <c r="J307" s="223">
        <v>128625.23731213549</v>
      </c>
      <c r="K307" s="150">
        <v>1023044.9613598357</v>
      </c>
      <c r="L307" s="166">
        <v>184762.73383677119</v>
      </c>
      <c r="M307" s="224"/>
      <c r="N307" s="178" t="s">
        <v>257</v>
      </c>
    </row>
    <row r="308" spans="1:14" s="212" customFormat="1" ht="40.5" customHeight="1">
      <c r="A308" s="148"/>
      <c r="B308" s="11"/>
      <c r="C308" s="174" t="s">
        <v>258</v>
      </c>
      <c r="D308" s="192"/>
      <c r="E308" s="225">
        <v>19430.630100679518</v>
      </c>
      <c r="F308" s="226">
        <v>14165.493405259373</v>
      </c>
      <c r="G308" s="226">
        <v>5265.136695420143</v>
      </c>
      <c r="H308" s="226">
        <v>3478.4127219333564</v>
      </c>
      <c r="I308" s="226">
        <v>13.354842913504392</v>
      </c>
      <c r="J308" s="226">
        <v>1773.3691305732827</v>
      </c>
      <c r="K308" s="227">
        <v>16070.882872463437</v>
      </c>
      <c r="L308" s="228">
        <v>4814.5057143035838</v>
      </c>
      <c r="M308" s="229"/>
      <c r="N308" s="178" t="s">
        <v>259</v>
      </c>
    </row>
    <row r="309" spans="1:14" s="212" customFormat="1" ht="40.5" customHeight="1">
      <c r="A309" s="148"/>
      <c r="B309" s="11"/>
      <c r="C309" s="174" t="s">
        <v>260</v>
      </c>
      <c r="D309" s="192"/>
      <c r="E309" s="230">
        <v>131186.77129593142</v>
      </c>
      <c r="F309" s="231">
        <v>84068.220743954531</v>
      </c>
      <c r="G309" s="231">
        <v>47118.550551976899</v>
      </c>
      <c r="H309" s="231">
        <v>4430.4353701038126</v>
      </c>
      <c r="I309" s="231">
        <v>198.91242713939067</v>
      </c>
      <c r="J309" s="231">
        <v>42489.202754733698</v>
      </c>
      <c r="K309" s="232">
        <v>120235.83878794058</v>
      </c>
      <c r="L309" s="233">
        <v>41024.344378615824</v>
      </c>
      <c r="M309" s="234"/>
      <c r="N309" s="178" t="s">
        <v>261</v>
      </c>
    </row>
    <row r="310" spans="1:14" s="212" customFormat="1" ht="40.5" customHeight="1">
      <c r="A310" s="148"/>
      <c r="B310" s="11"/>
      <c r="C310" s="174" t="s">
        <v>262</v>
      </c>
      <c r="D310" s="192"/>
      <c r="E310" s="213">
        <v>41463.19905908074</v>
      </c>
      <c r="F310" s="214">
        <v>19401.308517310779</v>
      </c>
      <c r="G310" s="214">
        <v>22061.890541769964</v>
      </c>
      <c r="H310" s="214">
        <v>1590.70778817467</v>
      </c>
      <c r="I310" s="214">
        <v>664.72106842377377</v>
      </c>
      <c r="J310" s="214">
        <v>19806.461685171518</v>
      </c>
      <c r="K310" s="214">
        <v>39860.800713543045</v>
      </c>
      <c r="L310" s="235">
        <v>21864.653750748472</v>
      </c>
      <c r="M310" s="236"/>
      <c r="N310" s="178" t="s">
        <v>263</v>
      </c>
    </row>
    <row r="311" spans="1:14" s="212" customFormat="1" ht="40.5" customHeight="1">
      <c r="A311" s="148"/>
      <c r="B311" s="11"/>
      <c r="C311" s="174" t="s">
        <v>264</v>
      </c>
      <c r="D311" s="192"/>
      <c r="E311" s="213">
        <v>34448.881443022452</v>
      </c>
      <c r="F311" s="214">
        <v>18834.572330559251</v>
      </c>
      <c r="G311" s="214">
        <v>15614.309112463194</v>
      </c>
      <c r="H311" s="214">
        <v>4241.2311889596622</v>
      </c>
      <c r="I311" s="214">
        <v>209.21200391014443</v>
      </c>
      <c r="J311" s="214">
        <v>11163.865919593387</v>
      </c>
      <c r="K311" s="237">
        <v>32135.075972583822</v>
      </c>
      <c r="L311" s="238">
        <v>14996.839758458753</v>
      </c>
      <c r="M311" s="236"/>
      <c r="N311" s="178" t="s">
        <v>265</v>
      </c>
    </row>
    <row r="312" spans="1:14" s="212" customFormat="1" ht="40.5" customHeight="1">
      <c r="A312" s="148"/>
      <c r="B312" s="11"/>
      <c r="C312" s="174" t="s">
        <v>266</v>
      </c>
      <c r="D312" s="192"/>
      <c r="E312" s="213">
        <v>31079.901049489868</v>
      </c>
      <c r="F312" s="214">
        <v>19589.631775557697</v>
      </c>
      <c r="G312" s="214">
        <v>11490.269273932168</v>
      </c>
      <c r="H312" s="214">
        <v>689.72836468174307</v>
      </c>
      <c r="I312" s="214">
        <v>204.701001063365</v>
      </c>
      <c r="J312" s="214">
        <v>10595.839908187061</v>
      </c>
      <c r="K312" s="214">
        <v>28615.189757656102</v>
      </c>
      <c r="L312" s="235">
        <v>10465.546495021259</v>
      </c>
      <c r="M312" s="236"/>
      <c r="N312" s="178" t="s">
        <v>267</v>
      </c>
    </row>
    <row r="313" spans="1:14" s="212" customFormat="1" ht="40.5" customHeight="1">
      <c r="A313" s="148"/>
      <c r="B313" s="11"/>
      <c r="C313" s="174" t="s">
        <v>268</v>
      </c>
      <c r="D313" s="192"/>
      <c r="E313" s="213">
        <v>33711.484537872726</v>
      </c>
      <c r="F313" s="214">
        <v>20233.610640438168</v>
      </c>
      <c r="G313" s="214">
        <v>13477.873897434556</v>
      </c>
      <c r="H313" s="214">
        <v>7548.4732574118816</v>
      </c>
      <c r="I313" s="214">
        <v>44.667808772281759</v>
      </c>
      <c r="J313" s="214">
        <v>5884.7328312503923</v>
      </c>
      <c r="K313" s="237">
        <v>34757.997458317805</v>
      </c>
      <c r="L313" s="238">
        <v>15126.932361355064</v>
      </c>
      <c r="M313" s="217"/>
      <c r="N313" s="178" t="s">
        <v>269</v>
      </c>
    </row>
    <row r="314" spans="1:14" s="212" customFormat="1" ht="40.5" customHeight="1">
      <c r="A314" s="152"/>
      <c r="B314" s="153"/>
      <c r="C314" s="174" t="s">
        <v>270</v>
      </c>
      <c r="D314" s="192"/>
      <c r="E314" s="213">
        <v>45816.686949399147</v>
      </c>
      <c r="F314" s="214">
        <v>20647.92395952783</v>
      </c>
      <c r="G314" s="214">
        <v>25168.762989871313</v>
      </c>
      <c r="H314" s="214">
        <v>2377.0504421846931</v>
      </c>
      <c r="I314" s="214">
        <v>71.040226261347158</v>
      </c>
      <c r="J314" s="214">
        <v>22720.672321425274</v>
      </c>
      <c r="K314" s="237">
        <v>49361.704445784446</v>
      </c>
      <c r="L314" s="238">
        <v>28334.828699421178</v>
      </c>
      <c r="M314" s="236"/>
      <c r="N314" s="178" t="s">
        <v>271</v>
      </c>
    </row>
    <row r="315" spans="1:14" s="212" customFormat="1" ht="40.5" customHeight="1">
      <c r="A315" s="152"/>
      <c r="B315" s="153"/>
      <c r="C315" s="174" t="s">
        <v>272</v>
      </c>
      <c r="D315" s="192"/>
      <c r="E315" s="213">
        <v>50294.755438031505</v>
      </c>
      <c r="F315" s="214">
        <v>9681.5050563173791</v>
      </c>
      <c r="G315" s="214">
        <v>40613.250381714126</v>
      </c>
      <c r="H315" s="214">
        <v>11851.941399464853</v>
      </c>
      <c r="I315" s="214">
        <v>1519.4692726564938</v>
      </c>
      <c r="J315" s="214">
        <v>27241.839709592776</v>
      </c>
      <c r="K315" s="237">
        <v>45995.096988867837</v>
      </c>
      <c r="L315" s="238">
        <v>36188.759976380672</v>
      </c>
      <c r="M315" s="236"/>
      <c r="N315" s="178" t="s">
        <v>273</v>
      </c>
    </row>
    <row r="316" spans="1:14" s="212" customFormat="1" ht="40.5" customHeight="1">
      <c r="A316" s="152"/>
      <c r="B316" s="153"/>
      <c r="C316" s="174" t="s">
        <v>274</v>
      </c>
      <c r="D316" s="192"/>
      <c r="E316" s="213">
        <v>73737.807345499328</v>
      </c>
      <c r="F316" s="214">
        <v>28340.50347965736</v>
      </c>
      <c r="G316" s="214">
        <v>45397.303865841954</v>
      </c>
      <c r="H316" s="214">
        <v>7047.7222102141686</v>
      </c>
      <c r="I316" s="214">
        <v>149.05027057740409</v>
      </c>
      <c r="J316" s="214">
        <v>38200.531385050381</v>
      </c>
      <c r="K316" s="239">
        <v>68568.055170437481</v>
      </c>
      <c r="L316" s="240">
        <v>40872.663428145301</v>
      </c>
      <c r="M316" s="236"/>
      <c r="N316" s="178" t="s">
        <v>275</v>
      </c>
    </row>
    <row r="317" spans="1:14" s="212" customFormat="1" ht="40.5" customHeight="1">
      <c r="A317" s="152"/>
      <c r="B317" s="153"/>
      <c r="C317" s="174" t="s">
        <v>276</v>
      </c>
      <c r="D317" s="192"/>
      <c r="E317" s="213">
        <v>179908.26114618935</v>
      </c>
      <c r="F317" s="214">
        <v>47264.648792145141</v>
      </c>
      <c r="G317" s="214">
        <v>132643.61235404422</v>
      </c>
      <c r="H317" s="214">
        <v>56624.097874084371</v>
      </c>
      <c r="I317" s="214">
        <v>11.514573218545001</v>
      </c>
      <c r="J317" s="214">
        <v>76007.999906741301</v>
      </c>
      <c r="K317" s="239">
        <v>166796.22083439206</v>
      </c>
      <c r="L317" s="240">
        <v>121899.2351168147</v>
      </c>
      <c r="M317" s="236"/>
      <c r="N317" s="178" t="s">
        <v>277</v>
      </c>
    </row>
    <row r="318" spans="1:14" s="212" customFormat="1" ht="40.5" customHeight="1">
      <c r="A318" s="152"/>
      <c r="B318" s="153"/>
      <c r="C318" s="174" t="s">
        <v>278</v>
      </c>
      <c r="D318" s="192"/>
      <c r="E318" s="213">
        <v>74394.623803866663</v>
      </c>
      <c r="F318" s="214">
        <v>22825.060919740987</v>
      </c>
      <c r="G318" s="214">
        <v>51569.562884125684</v>
      </c>
      <c r="H318" s="214">
        <v>6337.2474469435037</v>
      </c>
      <c r="I318" s="214">
        <v>148.92769840341248</v>
      </c>
      <c r="J318" s="214">
        <v>45083.387738778758</v>
      </c>
      <c r="K318" s="239">
        <v>67497.573784546257</v>
      </c>
      <c r="L318" s="240">
        <v>46427.648963623033</v>
      </c>
      <c r="M318" s="236"/>
      <c r="N318" s="178" t="s">
        <v>279</v>
      </c>
    </row>
    <row r="319" spans="1:14" s="212" customFormat="1" ht="40.5" customHeight="1">
      <c r="A319" s="152"/>
      <c r="B319" s="153"/>
      <c r="C319" s="174" t="s">
        <v>280</v>
      </c>
      <c r="D319" s="192"/>
      <c r="E319" s="213">
        <v>53526.11546411155</v>
      </c>
      <c r="F319" s="214">
        <v>25326.853536002491</v>
      </c>
      <c r="G319" s="214">
        <v>28199.261928109059</v>
      </c>
      <c r="H319" s="214">
        <v>2659.2357291777921</v>
      </c>
      <c r="I319" s="214">
        <v>274.82579807416806</v>
      </c>
      <c r="J319" s="214">
        <v>25265.200400857102</v>
      </c>
      <c r="K319" s="239">
        <v>47189.265025063942</v>
      </c>
      <c r="L319" s="240">
        <v>27000.896887462026</v>
      </c>
      <c r="M319" s="236"/>
      <c r="N319" s="178" t="s">
        <v>281</v>
      </c>
    </row>
    <row r="320" spans="1:14" s="218" customFormat="1" ht="40.5" customHeight="1">
      <c r="A320" s="148"/>
      <c r="B320" s="11"/>
      <c r="C320" s="174" t="s">
        <v>132</v>
      </c>
      <c r="D320" s="192"/>
      <c r="E320" s="213">
        <v>40428.48861805912</v>
      </c>
      <c r="F320" s="214">
        <v>19884.913996991552</v>
      </c>
      <c r="G320" s="214">
        <v>20543.574621067572</v>
      </c>
      <c r="H320" s="214">
        <v>3019.5793268345114</v>
      </c>
      <c r="I320" s="214">
        <v>404.95386050065792</v>
      </c>
      <c r="J320" s="214">
        <v>17119.0414337324</v>
      </c>
      <c r="K320" s="239">
        <v>37542.31220872984</v>
      </c>
      <c r="L320" s="240">
        <v>18929.500588066647</v>
      </c>
      <c r="M320" s="236"/>
      <c r="N320" s="155" t="s">
        <v>133</v>
      </c>
    </row>
    <row r="321" spans="1:14" s="218" customFormat="1" ht="40.5" customHeight="1">
      <c r="A321" s="189"/>
      <c r="B321" s="190"/>
      <c r="C321" s="241" t="s">
        <v>282</v>
      </c>
      <c r="D321" s="242"/>
      <c r="E321" s="243">
        <f t="shared" ref="E321:L321" si="11">SUM(E305:E320)</f>
        <v>2054577.5721962173</v>
      </c>
      <c r="F321" s="244">
        <f t="shared" si="11"/>
        <v>1268236.5030642536</v>
      </c>
      <c r="G321" s="244">
        <f t="shared" si="11"/>
        <v>786341.069131964</v>
      </c>
      <c r="H321" s="244">
        <f t="shared" si="11"/>
        <v>188493.2217320179</v>
      </c>
      <c r="I321" s="244">
        <f t="shared" si="11"/>
        <v>9086.7900705405154</v>
      </c>
      <c r="J321" s="244">
        <f t="shared" si="11"/>
        <v>588761.05732940556</v>
      </c>
      <c r="K321" s="244">
        <f t="shared" si="11"/>
        <v>2040090.4909996327</v>
      </c>
      <c r="L321" s="245">
        <f t="shared" si="11"/>
        <v>749876.02525300789</v>
      </c>
      <c r="M321" s="246"/>
      <c r="N321" s="247" t="s">
        <v>283</v>
      </c>
    </row>
    <row r="322" spans="1:14" hidden="1"/>
    <row r="323" spans="1:14" hidden="1"/>
    <row r="324" spans="1:14" hidden="1"/>
    <row r="325" spans="1:14" hidden="1"/>
    <row r="326" spans="1:14" hidden="1"/>
    <row r="327" spans="1:14" s="203" customFormat="1" ht="22.5" customHeight="1">
      <c r="A327" s="446" t="s">
        <v>325</v>
      </c>
      <c r="B327" s="446"/>
      <c r="C327" s="446"/>
      <c r="D327" s="446"/>
      <c r="E327" s="446"/>
      <c r="F327" s="446"/>
      <c r="G327" s="446"/>
      <c r="H327" s="446"/>
      <c r="I327" s="446" t="s">
        <v>326</v>
      </c>
      <c r="J327" s="446"/>
      <c r="K327" s="446"/>
      <c r="L327" s="446"/>
      <c r="M327" s="446"/>
      <c r="N327" s="446"/>
    </row>
    <row r="329" spans="1:14">
      <c r="A329" s="447" t="s">
        <v>322</v>
      </c>
      <c r="B329" s="447"/>
      <c r="C329" s="447"/>
      <c r="D329" s="207"/>
      <c r="E329" s="206"/>
      <c r="F329" s="206"/>
      <c r="G329" s="206"/>
      <c r="H329" s="206"/>
      <c r="I329" s="206"/>
      <c r="J329" s="206"/>
      <c r="K329" s="206"/>
      <c r="L329" s="208"/>
      <c r="M329" s="206"/>
      <c r="N329" s="208" t="s">
        <v>242</v>
      </c>
    </row>
    <row r="330" spans="1:14" s="209" customFormat="1" ht="31.5" customHeight="1">
      <c r="A330" s="448"/>
      <c r="B330" s="449"/>
      <c r="C330" s="449"/>
      <c r="D330" s="449"/>
      <c r="E330" s="452" t="s">
        <v>243</v>
      </c>
      <c r="F330" s="452" t="s">
        <v>244</v>
      </c>
      <c r="G330" s="452" t="s">
        <v>245</v>
      </c>
      <c r="H330" s="452" t="s">
        <v>246</v>
      </c>
      <c r="I330" s="452" t="s">
        <v>247</v>
      </c>
      <c r="J330" s="452" t="s">
        <v>248</v>
      </c>
      <c r="K330" s="452" t="s">
        <v>249</v>
      </c>
      <c r="L330" s="456"/>
      <c r="M330" s="457"/>
      <c r="N330" s="458"/>
    </row>
    <row r="331" spans="1:14" s="212" customFormat="1" ht="43.5" customHeight="1">
      <c r="A331" s="450"/>
      <c r="B331" s="451"/>
      <c r="C331" s="451"/>
      <c r="D331" s="451"/>
      <c r="E331" s="453"/>
      <c r="F331" s="453"/>
      <c r="G331" s="453"/>
      <c r="H331" s="453"/>
      <c r="I331" s="453"/>
      <c r="J331" s="453"/>
      <c r="K331" s="210" t="s">
        <v>250</v>
      </c>
      <c r="L331" s="211" t="s">
        <v>251</v>
      </c>
      <c r="M331" s="459"/>
      <c r="N331" s="460"/>
    </row>
    <row r="332" spans="1:14" s="218" customFormat="1" ht="40.5" customHeight="1">
      <c r="A332" s="148"/>
      <c r="B332" s="11"/>
      <c r="C332" s="174" t="s">
        <v>252</v>
      </c>
      <c r="D332" s="192"/>
      <c r="E332" s="213">
        <v>528859.94054562994</v>
      </c>
      <c r="F332" s="214">
        <v>298863.90995279787</v>
      </c>
      <c r="G332" s="214">
        <v>229996.03059283196</v>
      </c>
      <c r="H332" s="214">
        <v>47139.988172417492</v>
      </c>
      <c r="I332" s="214">
        <v>8616.1120284145254</v>
      </c>
      <c r="J332" s="214">
        <v>174239.93039199995</v>
      </c>
      <c r="K332" s="20">
        <v>563288.77775314508</v>
      </c>
      <c r="L332" s="216">
        <v>227302.05780565488</v>
      </c>
      <c r="M332" s="217"/>
      <c r="N332" s="178" t="s">
        <v>253</v>
      </c>
    </row>
    <row r="333" spans="1:14" s="212" customFormat="1" ht="40.5" customHeight="1">
      <c r="A333" s="148"/>
      <c r="B333" s="11"/>
      <c r="C333" s="174" t="s">
        <v>254</v>
      </c>
      <c r="D333" s="192"/>
      <c r="E333" s="219">
        <v>26863.772920335639</v>
      </c>
      <c r="F333" s="220">
        <v>11781.711799440587</v>
      </c>
      <c r="G333" s="220">
        <v>15082.061120895054</v>
      </c>
      <c r="H333" s="220">
        <v>2956.7127317932245</v>
      </c>
      <c r="I333" s="220">
        <v>82.38889464415206</v>
      </c>
      <c r="J333" s="220">
        <v>12042.95949445768</v>
      </c>
      <c r="K333" s="150">
        <v>25583.299699575255</v>
      </c>
      <c r="L333" s="166">
        <v>14730.035843779133</v>
      </c>
      <c r="M333" s="221"/>
      <c r="N333" s="178" t="s">
        <v>255</v>
      </c>
    </row>
    <row r="334" spans="1:14" s="212" customFormat="1" ht="40.5" customHeight="1">
      <c r="A334" s="148"/>
      <c r="B334" s="11"/>
      <c r="C334" s="174" t="s">
        <v>256</v>
      </c>
      <c r="D334" s="192"/>
      <c r="E334" s="222">
        <v>1328424.458943591</v>
      </c>
      <c r="F334" s="223">
        <v>1025649.512619773</v>
      </c>
      <c r="G334" s="223">
        <v>302774.94632381789</v>
      </c>
      <c r="H334" s="223">
        <v>77880.198645532422</v>
      </c>
      <c r="I334" s="223">
        <v>1042.2196942708927</v>
      </c>
      <c r="J334" s="223">
        <v>223852.52798401465</v>
      </c>
      <c r="K334" s="150">
        <v>1419936.9082856432</v>
      </c>
      <c r="L334" s="166">
        <v>316014.41032627382</v>
      </c>
      <c r="M334" s="224"/>
      <c r="N334" s="178" t="s">
        <v>257</v>
      </c>
    </row>
    <row r="335" spans="1:14" s="212" customFormat="1" ht="40.5" customHeight="1">
      <c r="A335" s="148"/>
      <c r="B335" s="11"/>
      <c r="C335" s="174" t="s">
        <v>258</v>
      </c>
      <c r="D335" s="192"/>
      <c r="E335" s="225">
        <v>74997.097639782878</v>
      </c>
      <c r="F335" s="226">
        <v>49936.498190791826</v>
      </c>
      <c r="G335" s="226">
        <v>25060.599448991059</v>
      </c>
      <c r="H335" s="226">
        <v>16304.232469560275</v>
      </c>
      <c r="I335" s="226">
        <v>46.307274951554241</v>
      </c>
      <c r="J335" s="226">
        <v>8710.0597044792303</v>
      </c>
      <c r="K335" s="227">
        <v>63861.879706547159</v>
      </c>
      <c r="L335" s="228">
        <v>23709.330421745355</v>
      </c>
      <c r="M335" s="229"/>
      <c r="N335" s="178" t="s">
        <v>259</v>
      </c>
    </row>
    <row r="336" spans="1:14" s="212" customFormat="1" ht="40.5" customHeight="1">
      <c r="A336" s="148"/>
      <c r="B336" s="11"/>
      <c r="C336" s="174" t="s">
        <v>260</v>
      </c>
      <c r="D336" s="192"/>
      <c r="E336" s="230">
        <v>707115.53618831676</v>
      </c>
      <c r="F336" s="231">
        <v>465297.76535931975</v>
      </c>
      <c r="G336" s="231">
        <v>241817.77082899708</v>
      </c>
      <c r="H336" s="231">
        <v>22135.145218995596</v>
      </c>
      <c r="I336" s="231">
        <v>1071.9764583378826</v>
      </c>
      <c r="J336" s="231">
        <v>218610.64915166365</v>
      </c>
      <c r="K336" s="232">
        <v>649354.67181031464</v>
      </c>
      <c r="L336" s="233">
        <v>209815.82442862928</v>
      </c>
      <c r="M336" s="234"/>
      <c r="N336" s="178" t="s">
        <v>261</v>
      </c>
    </row>
    <row r="337" spans="1:14" s="212" customFormat="1" ht="40.5" customHeight="1">
      <c r="A337" s="148"/>
      <c r="B337" s="11"/>
      <c r="C337" s="174" t="s">
        <v>262</v>
      </c>
      <c r="D337" s="192"/>
      <c r="E337" s="213">
        <v>243536.92801745105</v>
      </c>
      <c r="F337" s="214">
        <v>115024.75039337002</v>
      </c>
      <c r="G337" s="214">
        <v>128512.17762408103</v>
      </c>
      <c r="H337" s="214">
        <v>9135.4317481092221</v>
      </c>
      <c r="I337" s="214">
        <v>3904.2871649754616</v>
      </c>
      <c r="J337" s="214">
        <v>115472.45871099635</v>
      </c>
      <c r="K337" s="235">
        <v>234125.12505621341</v>
      </c>
      <c r="L337" s="235">
        <v>127440.09108932375</v>
      </c>
      <c r="M337" s="236"/>
      <c r="N337" s="178" t="s">
        <v>263</v>
      </c>
    </row>
    <row r="338" spans="1:14" s="212" customFormat="1" ht="40.5" customHeight="1">
      <c r="A338" s="148"/>
      <c r="B338" s="11"/>
      <c r="C338" s="174" t="s">
        <v>264</v>
      </c>
      <c r="D338" s="192"/>
      <c r="E338" s="213">
        <v>135625.46632314063</v>
      </c>
      <c r="F338" s="214">
        <v>74992.461372908801</v>
      </c>
      <c r="G338" s="214">
        <v>60633.004950231836</v>
      </c>
      <c r="H338" s="214">
        <v>16181.454246003133</v>
      </c>
      <c r="I338" s="214">
        <v>823.66695189009329</v>
      </c>
      <c r="J338" s="214">
        <v>43627.883752338603</v>
      </c>
      <c r="K338" s="237">
        <v>126301.33610760221</v>
      </c>
      <c r="L338" s="238">
        <v>58282.41520944325</v>
      </c>
      <c r="M338" s="236"/>
      <c r="N338" s="178" t="s">
        <v>265</v>
      </c>
    </row>
    <row r="339" spans="1:14" s="212" customFormat="1" ht="40.5" customHeight="1">
      <c r="A339" s="148"/>
      <c r="B339" s="11"/>
      <c r="C339" s="174" t="s">
        <v>266</v>
      </c>
      <c r="D339" s="192"/>
      <c r="E339" s="213">
        <v>119032.2403225851</v>
      </c>
      <c r="F339" s="214">
        <v>75645.365725803815</v>
      </c>
      <c r="G339" s="214">
        <v>43386.874596781294</v>
      </c>
      <c r="H339" s="214">
        <v>2103.6628002891948</v>
      </c>
      <c r="I339" s="214">
        <v>783.98333267327712</v>
      </c>
      <c r="J339" s="214">
        <v>40499.228463818821</v>
      </c>
      <c r="K339" s="214">
        <v>109760.57755467457</v>
      </c>
      <c r="L339" s="235">
        <v>39529.02263733829</v>
      </c>
      <c r="M339" s="236"/>
      <c r="N339" s="178" t="s">
        <v>267</v>
      </c>
    </row>
    <row r="340" spans="1:14" s="212" customFormat="1" ht="40.5" customHeight="1">
      <c r="A340" s="148"/>
      <c r="B340" s="11"/>
      <c r="C340" s="174" t="s">
        <v>268</v>
      </c>
      <c r="D340" s="192"/>
      <c r="E340" s="213">
        <v>80008.791466265771</v>
      </c>
      <c r="F340" s="214">
        <v>48603.10584478642</v>
      </c>
      <c r="G340" s="214">
        <v>31405.685621479359</v>
      </c>
      <c r="H340" s="214">
        <v>16435.55162852698</v>
      </c>
      <c r="I340" s="214">
        <v>109.35649201857525</v>
      </c>
      <c r="J340" s="214">
        <v>14860.777500933804</v>
      </c>
      <c r="K340" s="237">
        <v>81586.18529353039</v>
      </c>
      <c r="L340" s="238">
        <v>34548.267200945054</v>
      </c>
      <c r="M340" s="217"/>
      <c r="N340" s="178" t="s">
        <v>269</v>
      </c>
    </row>
    <row r="341" spans="1:14" s="212" customFormat="1" ht="40.5" customHeight="1">
      <c r="A341" s="152"/>
      <c r="B341" s="153"/>
      <c r="C341" s="174" t="s">
        <v>270</v>
      </c>
      <c r="D341" s="192"/>
      <c r="E341" s="213">
        <v>251173.01502793588</v>
      </c>
      <c r="F341" s="214">
        <v>125954.10810285853</v>
      </c>
      <c r="G341" s="214">
        <v>125218.90692507733</v>
      </c>
      <c r="H341" s="214">
        <v>10959.094073998976</v>
      </c>
      <c r="I341" s="214">
        <v>389.13734739832614</v>
      </c>
      <c r="J341" s="214">
        <v>113870.67550368003</v>
      </c>
      <c r="K341" s="237">
        <v>263163.12741630361</v>
      </c>
      <c r="L341" s="238">
        <v>135485.04414466204</v>
      </c>
      <c r="M341" s="236"/>
      <c r="N341" s="178" t="s">
        <v>271</v>
      </c>
    </row>
    <row r="342" spans="1:14" s="212" customFormat="1" ht="40.5" customHeight="1">
      <c r="A342" s="152"/>
      <c r="B342" s="153"/>
      <c r="C342" s="174" t="s">
        <v>272</v>
      </c>
      <c r="D342" s="192"/>
      <c r="E342" s="213">
        <v>173589.23004703366</v>
      </c>
      <c r="F342" s="214">
        <v>39348.661721672775</v>
      </c>
      <c r="G342" s="214">
        <v>134240.56832536089</v>
      </c>
      <c r="H342" s="214">
        <v>38494.259965766374</v>
      </c>
      <c r="I342" s="214">
        <v>5239.2858090955506</v>
      </c>
      <c r="J342" s="214">
        <v>90507.022550498965</v>
      </c>
      <c r="K342" s="237">
        <v>160486.59752511169</v>
      </c>
      <c r="L342" s="238">
        <v>121291.09988710006</v>
      </c>
      <c r="M342" s="236"/>
      <c r="N342" s="178" t="s">
        <v>273</v>
      </c>
    </row>
    <row r="343" spans="1:14" s="212" customFormat="1" ht="40.5" customHeight="1">
      <c r="A343" s="152"/>
      <c r="B343" s="153"/>
      <c r="C343" s="174" t="s">
        <v>274</v>
      </c>
      <c r="D343" s="192"/>
      <c r="E343" s="213">
        <v>114934.53893341852</v>
      </c>
      <c r="F343" s="214">
        <v>43359.793844648426</v>
      </c>
      <c r="G343" s="214">
        <v>71574.745088770069</v>
      </c>
      <c r="H343" s="214">
        <v>9788.1172443528685</v>
      </c>
      <c r="I343" s="214">
        <v>244.15770488129746</v>
      </c>
      <c r="J343" s="214">
        <v>61542.470139535915</v>
      </c>
      <c r="K343" s="239">
        <v>107205.66727065468</v>
      </c>
      <c r="L343" s="240">
        <v>64309.846662347831</v>
      </c>
      <c r="M343" s="236"/>
      <c r="N343" s="178" t="s">
        <v>275</v>
      </c>
    </row>
    <row r="344" spans="1:14" s="212" customFormat="1" ht="40.5" customHeight="1">
      <c r="A344" s="152"/>
      <c r="B344" s="153"/>
      <c r="C344" s="174" t="s">
        <v>276</v>
      </c>
      <c r="D344" s="192"/>
      <c r="E344" s="213">
        <v>653166.12147247943</v>
      </c>
      <c r="F344" s="214">
        <v>173269.28650642082</v>
      </c>
      <c r="G344" s="214">
        <v>479896.83496605867</v>
      </c>
      <c r="H344" s="214">
        <v>215791.51547994075</v>
      </c>
      <c r="I344" s="214">
        <v>42.258691955800487</v>
      </c>
      <c r="J344" s="214">
        <v>264063.0607941621</v>
      </c>
      <c r="K344" s="239">
        <v>605978.53824483627</v>
      </c>
      <c r="L344" s="240">
        <v>441535.52198473434</v>
      </c>
      <c r="M344" s="236"/>
      <c r="N344" s="178" t="s">
        <v>277</v>
      </c>
    </row>
    <row r="345" spans="1:14" s="212" customFormat="1" ht="40.5" customHeight="1">
      <c r="A345" s="152"/>
      <c r="B345" s="153"/>
      <c r="C345" s="174" t="s">
        <v>278</v>
      </c>
      <c r="D345" s="192"/>
      <c r="E345" s="213">
        <v>238857.07306747776</v>
      </c>
      <c r="F345" s="214">
        <v>74020.013389764878</v>
      </c>
      <c r="G345" s="214">
        <v>164837.05967771288</v>
      </c>
      <c r="H345" s="214">
        <v>19883.2352206906</v>
      </c>
      <c r="I345" s="214">
        <v>501.21442576682153</v>
      </c>
      <c r="J345" s="214">
        <v>144452.61003125546</v>
      </c>
      <c r="K345" s="239">
        <v>218308.20477820758</v>
      </c>
      <c r="L345" s="240">
        <v>149574.61547003247</v>
      </c>
      <c r="M345" s="236"/>
      <c r="N345" s="178" t="s">
        <v>279</v>
      </c>
    </row>
    <row r="346" spans="1:14" s="212" customFormat="1" ht="40.5" customHeight="1">
      <c r="A346" s="152"/>
      <c r="B346" s="153"/>
      <c r="C346" s="174" t="s">
        <v>280</v>
      </c>
      <c r="D346" s="192"/>
      <c r="E346" s="213">
        <v>174770.66323329782</v>
      </c>
      <c r="F346" s="214">
        <v>84255.65318836784</v>
      </c>
      <c r="G346" s="214">
        <v>90515.010044929993</v>
      </c>
      <c r="H346" s="214">
        <v>8816.0241111302112</v>
      </c>
      <c r="I346" s="214">
        <v>983.12472816652132</v>
      </c>
      <c r="J346" s="214">
        <v>80715.861205633264</v>
      </c>
      <c r="K346" s="239">
        <v>152685.03760206961</v>
      </c>
      <c r="L346" s="240">
        <v>86997.417370691779</v>
      </c>
      <c r="M346" s="236"/>
      <c r="N346" s="178" t="s">
        <v>281</v>
      </c>
    </row>
    <row r="347" spans="1:14" s="218" customFormat="1" ht="40.5" customHeight="1">
      <c r="A347" s="148"/>
      <c r="B347" s="11"/>
      <c r="C347" s="174" t="s">
        <v>132</v>
      </c>
      <c r="D347" s="192"/>
      <c r="E347" s="213">
        <v>139058.79596574043</v>
      </c>
      <c r="F347" s="214">
        <v>72724.19979650875</v>
      </c>
      <c r="G347" s="214">
        <v>66334.596169231692</v>
      </c>
      <c r="H347" s="214">
        <v>11477.016168153907</v>
      </c>
      <c r="I347" s="214">
        <v>1868.3898024608793</v>
      </c>
      <c r="J347" s="214">
        <v>52989.190198616896</v>
      </c>
      <c r="K347" s="239">
        <v>130061.53547088461</v>
      </c>
      <c r="L347" s="240">
        <v>61058.522654681816</v>
      </c>
      <c r="M347" s="236"/>
      <c r="N347" s="155" t="s">
        <v>133</v>
      </c>
    </row>
    <row r="348" spans="1:14" s="218" customFormat="1" ht="40.5" customHeight="1">
      <c r="A348" s="189"/>
      <c r="B348" s="190"/>
      <c r="C348" s="241" t="s">
        <v>282</v>
      </c>
      <c r="D348" s="242"/>
      <c r="E348" s="243">
        <f t="shared" ref="E348:L348" si="12">SUM(E332:E347)</f>
        <v>4990013.6701144828</v>
      </c>
      <c r="F348" s="244">
        <f t="shared" si="12"/>
        <v>2778726.7978092344</v>
      </c>
      <c r="G348" s="244">
        <f t="shared" si="12"/>
        <v>2211286.8723052479</v>
      </c>
      <c r="H348" s="244">
        <f t="shared" si="12"/>
        <v>525481.63992526126</v>
      </c>
      <c r="I348" s="244">
        <f t="shared" si="12"/>
        <v>25747.866801901608</v>
      </c>
      <c r="J348" s="244">
        <f t="shared" si="12"/>
        <v>1660057.3655780854</v>
      </c>
      <c r="K348" s="244">
        <f t="shared" si="12"/>
        <v>4911687.4695753139</v>
      </c>
      <c r="L348" s="245">
        <f t="shared" si="12"/>
        <v>2111623.5231373832</v>
      </c>
      <c r="M348" s="246"/>
      <c r="N348" s="247" t="s">
        <v>283</v>
      </c>
    </row>
    <row r="349" spans="1:14" hidden="1"/>
    <row r="350" spans="1:14" hidden="1"/>
    <row r="351" spans="1:14" hidden="1"/>
    <row r="352" spans="1:14" hidden="1"/>
    <row r="353" spans="1:14" hidden="1"/>
    <row r="354" spans="1:14" s="203" customFormat="1" ht="22.5" customHeight="1">
      <c r="A354" s="446" t="s">
        <v>325</v>
      </c>
      <c r="B354" s="446"/>
      <c r="C354" s="446"/>
      <c r="D354" s="446"/>
      <c r="E354" s="446"/>
      <c r="F354" s="446"/>
      <c r="G354" s="446"/>
      <c r="H354" s="446"/>
      <c r="I354" s="446" t="s">
        <v>326</v>
      </c>
      <c r="J354" s="446"/>
      <c r="K354" s="446"/>
      <c r="L354" s="446"/>
      <c r="M354" s="446"/>
      <c r="N354" s="446"/>
    </row>
    <row r="356" spans="1:14">
      <c r="A356" s="447" t="s">
        <v>323</v>
      </c>
      <c r="B356" s="447"/>
      <c r="C356" s="447"/>
      <c r="D356" s="207"/>
      <c r="E356" s="206"/>
      <c r="F356" s="206"/>
      <c r="G356" s="206"/>
      <c r="H356" s="206"/>
      <c r="I356" s="206"/>
      <c r="J356" s="206"/>
      <c r="K356" s="206"/>
      <c r="L356" s="208"/>
      <c r="M356" s="206"/>
      <c r="N356" s="208" t="s">
        <v>242</v>
      </c>
    </row>
    <row r="357" spans="1:14" s="209" customFormat="1" ht="31.5" customHeight="1">
      <c r="A357" s="448"/>
      <c r="B357" s="449"/>
      <c r="C357" s="449"/>
      <c r="D357" s="449"/>
      <c r="E357" s="452" t="s">
        <v>243</v>
      </c>
      <c r="F357" s="452" t="s">
        <v>244</v>
      </c>
      <c r="G357" s="452" t="s">
        <v>245</v>
      </c>
      <c r="H357" s="452" t="s">
        <v>246</v>
      </c>
      <c r="I357" s="452" t="s">
        <v>247</v>
      </c>
      <c r="J357" s="452" t="s">
        <v>248</v>
      </c>
      <c r="K357" s="452" t="s">
        <v>249</v>
      </c>
      <c r="L357" s="456"/>
      <c r="M357" s="457"/>
      <c r="N357" s="458"/>
    </row>
    <row r="358" spans="1:14" s="212" customFormat="1" ht="43.5" customHeight="1">
      <c r="A358" s="450"/>
      <c r="B358" s="451"/>
      <c r="C358" s="451"/>
      <c r="D358" s="451"/>
      <c r="E358" s="453"/>
      <c r="F358" s="453"/>
      <c r="G358" s="453"/>
      <c r="H358" s="453"/>
      <c r="I358" s="453"/>
      <c r="J358" s="453"/>
      <c r="K358" s="210" t="s">
        <v>250</v>
      </c>
      <c r="L358" s="211" t="s">
        <v>251</v>
      </c>
      <c r="M358" s="459"/>
      <c r="N358" s="460"/>
    </row>
    <row r="359" spans="1:14" s="218" customFormat="1" ht="40.5" customHeight="1">
      <c r="A359" s="148"/>
      <c r="B359" s="11"/>
      <c r="C359" s="174" t="s">
        <v>252</v>
      </c>
      <c r="D359" s="192"/>
      <c r="E359" s="213">
        <v>603336.10190783837</v>
      </c>
      <c r="F359" s="214">
        <v>290440.53009543242</v>
      </c>
      <c r="G359" s="214">
        <v>312895.57181240607</v>
      </c>
      <c r="H359" s="214">
        <v>57578.75979826352</v>
      </c>
      <c r="I359" s="214">
        <v>9829.4948015221289</v>
      </c>
      <c r="J359" s="214">
        <v>245487.31721262043</v>
      </c>
      <c r="K359" s="20">
        <v>598672.38061704673</v>
      </c>
      <c r="L359" s="216">
        <v>294864.98971267568</v>
      </c>
      <c r="M359" s="217"/>
      <c r="N359" s="178" t="s">
        <v>253</v>
      </c>
    </row>
    <row r="360" spans="1:14" s="212" customFormat="1" ht="40.5" customHeight="1">
      <c r="A360" s="148"/>
      <c r="B360" s="11"/>
      <c r="C360" s="174" t="s">
        <v>254</v>
      </c>
      <c r="D360" s="192"/>
      <c r="E360" s="219">
        <v>3902.704809262355</v>
      </c>
      <c r="F360" s="220">
        <v>1711.6189686897233</v>
      </c>
      <c r="G360" s="220">
        <v>2191.0858405726317</v>
      </c>
      <c r="H360" s="220">
        <v>429.54416835624738</v>
      </c>
      <c r="I360" s="220">
        <v>11.969261961492354</v>
      </c>
      <c r="J360" s="220">
        <v>1749.5724102548918</v>
      </c>
      <c r="K360" s="150">
        <v>3716.6807160862886</v>
      </c>
      <c r="L360" s="166">
        <v>2139.9444485553463</v>
      </c>
      <c r="M360" s="221"/>
      <c r="N360" s="178" t="s">
        <v>255</v>
      </c>
    </row>
    <row r="361" spans="1:14" s="212" customFormat="1" ht="40.5" customHeight="1">
      <c r="A361" s="148"/>
      <c r="B361" s="11"/>
      <c r="C361" s="174" t="s">
        <v>256</v>
      </c>
      <c r="D361" s="192"/>
      <c r="E361" s="222">
        <v>2398722.9850964397</v>
      </c>
      <c r="F361" s="223">
        <v>1806538.4896755798</v>
      </c>
      <c r="G361" s="223">
        <v>592184.49542085978</v>
      </c>
      <c r="H361" s="223">
        <v>154281.50400014076</v>
      </c>
      <c r="I361" s="223">
        <v>1881.8362841662813</v>
      </c>
      <c r="J361" s="223">
        <v>436021.15513655276</v>
      </c>
      <c r="K361" s="150">
        <v>2509227.4603475528</v>
      </c>
      <c r="L361" s="166">
        <v>613124.33094761707</v>
      </c>
      <c r="M361" s="224"/>
      <c r="N361" s="178" t="s">
        <v>257</v>
      </c>
    </row>
    <row r="362" spans="1:14" s="212" customFormat="1" ht="40.5" customHeight="1">
      <c r="A362" s="148"/>
      <c r="B362" s="11"/>
      <c r="C362" s="174" t="s">
        <v>258</v>
      </c>
      <c r="D362" s="192"/>
      <c r="E362" s="225">
        <v>65882.698766561196</v>
      </c>
      <c r="F362" s="226">
        <v>47399.604026446163</v>
      </c>
      <c r="G362" s="226">
        <v>18483.094740115037</v>
      </c>
      <c r="H362" s="226">
        <v>12092.943186786293</v>
      </c>
      <c r="I362" s="226">
        <v>44.620671794657881</v>
      </c>
      <c r="J362" s="226">
        <v>6345.5308815340859</v>
      </c>
      <c r="K362" s="227">
        <v>54656.461680889406</v>
      </c>
      <c r="L362" s="228">
        <v>16969.642049478065</v>
      </c>
      <c r="M362" s="229"/>
      <c r="N362" s="178" t="s">
        <v>259</v>
      </c>
    </row>
    <row r="363" spans="1:14" s="212" customFormat="1" ht="40.5" customHeight="1">
      <c r="A363" s="148"/>
      <c r="B363" s="11"/>
      <c r="C363" s="174" t="s">
        <v>260</v>
      </c>
      <c r="D363" s="192"/>
      <c r="E363" s="230">
        <v>501686.03005618817</v>
      </c>
      <c r="F363" s="231">
        <v>323416.24537541985</v>
      </c>
      <c r="G363" s="231">
        <v>178269.78468076832</v>
      </c>
      <c r="H363" s="231">
        <v>17464.074942866439</v>
      </c>
      <c r="I363" s="231">
        <v>760.72445852131057</v>
      </c>
      <c r="J363" s="231">
        <v>160044.98527938058</v>
      </c>
      <c r="K363" s="232">
        <v>461110.47856999864</v>
      </c>
      <c r="L363" s="233">
        <v>155356.94829585636</v>
      </c>
      <c r="M363" s="234"/>
      <c r="N363" s="178" t="s">
        <v>261</v>
      </c>
    </row>
    <row r="364" spans="1:14" s="212" customFormat="1" ht="40.5" customHeight="1">
      <c r="A364" s="148"/>
      <c r="B364" s="11"/>
      <c r="C364" s="174" t="s">
        <v>262</v>
      </c>
      <c r="D364" s="192"/>
      <c r="E364" s="213">
        <v>161721.74332383144</v>
      </c>
      <c r="F364" s="214">
        <v>76187.524076855741</v>
      </c>
      <c r="G364" s="214">
        <v>85534.219246975714</v>
      </c>
      <c r="H364" s="214">
        <v>6104.3146621824726</v>
      </c>
      <c r="I364" s="214">
        <v>2592.6626712381521</v>
      </c>
      <c r="J364" s="214">
        <v>76837.241913555074</v>
      </c>
      <c r="K364" s="214">
        <v>155471.80343237784</v>
      </c>
      <c r="L364" s="235">
        <v>84806.545405940982</v>
      </c>
      <c r="M364" s="236"/>
      <c r="N364" s="178" t="s">
        <v>263</v>
      </c>
    </row>
    <row r="365" spans="1:14" s="212" customFormat="1" ht="40.5" customHeight="1">
      <c r="A365" s="148"/>
      <c r="B365" s="11"/>
      <c r="C365" s="174" t="s">
        <v>264</v>
      </c>
      <c r="D365" s="192"/>
      <c r="E365" s="213">
        <v>165260.5604898915</v>
      </c>
      <c r="F365" s="214">
        <v>95227.698239541249</v>
      </c>
      <c r="G365" s="214">
        <v>70032.862250350241</v>
      </c>
      <c r="H365" s="214">
        <v>18890.167745782823</v>
      </c>
      <c r="I365" s="214">
        <v>1003.6515505993165</v>
      </c>
      <c r="J365" s="214">
        <v>50139.042953968106</v>
      </c>
      <c r="K365" s="237">
        <v>155397.6699130926</v>
      </c>
      <c r="L365" s="238">
        <v>67640.396047073868</v>
      </c>
      <c r="M365" s="236"/>
      <c r="N365" s="178" t="s">
        <v>265</v>
      </c>
    </row>
    <row r="366" spans="1:14" s="212" customFormat="1" ht="40.5" customHeight="1">
      <c r="A366" s="148"/>
      <c r="B366" s="11"/>
      <c r="C366" s="174" t="s">
        <v>266</v>
      </c>
      <c r="D366" s="192"/>
      <c r="E366" s="213">
        <v>137828.30881916246</v>
      </c>
      <c r="F366" s="214">
        <v>80639.096226861468</v>
      </c>
      <c r="G366" s="214">
        <v>57189.212592300995</v>
      </c>
      <c r="H366" s="214">
        <v>8472.0118723552368</v>
      </c>
      <c r="I366" s="214">
        <v>907.74193652044323</v>
      </c>
      <c r="J366" s="214">
        <v>47809.458783425318</v>
      </c>
      <c r="K366" s="214">
        <v>125208.70580545737</v>
      </c>
      <c r="L366" s="235">
        <v>51973.575857420517</v>
      </c>
      <c r="M366" s="236"/>
      <c r="N366" s="178" t="s">
        <v>267</v>
      </c>
    </row>
    <row r="367" spans="1:14" s="212" customFormat="1" ht="40.5" customHeight="1">
      <c r="A367" s="148"/>
      <c r="B367" s="11"/>
      <c r="C367" s="174" t="s">
        <v>268</v>
      </c>
      <c r="D367" s="192"/>
      <c r="E367" s="213">
        <v>48292.70584164399</v>
      </c>
      <c r="F367" s="214">
        <v>28992.701244985954</v>
      </c>
      <c r="G367" s="214">
        <v>19300.004596658036</v>
      </c>
      <c r="H367" s="214">
        <v>10829.776822516009</v>
      </c>
      <c r="I367" s="214">
        <v>63.72285290233588</v>
      </c>
      <c r="J367" s="214">
        <v>8406.5049212396898</v>
      </c>
      <c r="K367" s="237">
        <v>49797.321452802404</v>
      </c>
      <c r="L367" s="238">
        <v>21669.599564849792</v>
      </c>
      <c r="M367" s="217"/>
      <c r="N367" s="178" t="s">
        <v>269</v>
      </c>
    </row>
    <row r="368" spans="1:14" s="212" customFormat="1" ht="40.5" customHeight="1">
      <c r="A368" s="152"/>
      <c r="B368" s="153"/>
      <c r="C368" s="174" t="s">
        <v>270</v>
      </c>
      <c r="D368" s="192"/>
      <c r="E368" s="213">
        <v>151065.06518895313</v>
      </c>
      <c r="F368" s="214">
        <v>74731.086136787999</v>
      </c>
      <c r="G368" s="214">
        <v>76333.979052165159</v>
      </c>
      <c r="H368" s="214">
        <v>6757.4396212705078</v>
      </c>
      <c r="I368" s="214">
        <v>234.0675259727158</v>
      </c>
      <c r="J368" s="214">
        <v>69342.471904921927</v>
      </c>
      <c r="K368" s="237">
        <v>158863.78169458458</v>
      </c>
      <c r="L368" s="238">
        <v>83066.48589581062</v>
      </c>
      <c r="M368" s="236"/>
      <c r="N368" s="178" t="s">
        <v>271</v>
      </c>
    </row>
    <row r="369" spans="1:14" s="212" customFormat="1" ht="40.5" customHeight="1">
      <c r="A369" s="152"/>
      <c r="B369" s="153"/>
      <c r="C369" s="174" t="s">
        <v>272</v>
      </c>
      <c r="D369" s="192"/>
      <c r="E369" s="213">
        <v>149801.37193101723</v>
      </c>
      <c r="F369" s="214">
        <v>31138.956039667035</v>
      </c>
      <c r="G369" s="214">
        <v>118662.41589135022</v>
      </c>
      <c r="H369" s="214">
        <v>33543.392412684647</v>
      </c>
      <c r="I369" s="214">
        <v>4522.7962865802929</v>
      </c>
      <c r="J369" s="214">
        <v>80596.227192085251</v>
      </c>
      <c r="K369" s="237">
        <v>137974.5622897803</v>
      </c>
      <c r="L369" s="238">
        <v>106770.45380415198</v>
      </c>
      <c r="M369" s="236"/>
      <c r="N369" s="178" t="s">
        <v>273</v>
      </c>
    </row>
    <row r="370" spans="1:14" s="212" customFormat="1" ht="40.5" customHeight="1">
      <c r="A370" s="152"/>
      <c r="B370" s="153"/>
      <c r="C370" s="174" t="s">
        <v>274</v>
      </c>
      <c r="D370" s="192"/>
      <c r="E370" s="213">
        <v>37615.362116537013</v>
      </c>
      <c r="F370" s="214">
        <v>13084.423186935182</v>
      </c>
      <c r="G370" s="214">
        <v>24530.938929601834</v>
      </c>
      <c r="H370" s="214">
        <v>2236.0610570293775</v>
      </c>
      <c r="I370" s="214">
        <v>91.731798965724352</v>
      </c>
      <c r="J370" s="214">
        <v>22203.146073606731</v>
      </c>
      <c r="K370" s="239">
        <v>35448.973659050302</v>
      </c>
      <c r="L370" s="240">
        <v>22087.824451821823</v>
      </c>
      <c r="M370" s="236"/>
      <c r="N370" s="178" t="s">
        <v>275</v>
      </c>
    </row>
    <row r="371" spans="1:14" s="212" customFormat="1" ht="40.5" customHeight="1">
      <c r="A371" s="152"/>
      <c r="B371" s="153"/>
      <c r="C371" s="174" t="s">
        <v>276</v>
      </c>
      <c r="D371" s="192"/>
      <c r="E371" s="213">
        <v>360627.39310298557</v>
      </c>
      <c r="F371" s="214">
        <v>94748.276006985907</v>
      </c>
      <c r="G371" s="214">
        <v>265879.11709599965</v>
      </c>
      <c r="H371" s="214">
        <v>113539.74818204752</v>
      </c>
      <c r="I371" s="214">
        <v>23.082660896285226</v>
      </c>
      <c r="J371" s="214">
        <v>152316.28625305585</v>
      </c>
      <c r="K371" s="239">
        <v>334345.69593107351</v>
      </c>
      <c r="L371" s="240">
        <v>244344.23693116981</v>
      </c>
      <c r="M371" s="236"/>
      <c r="N371" s="178" t="s">
        <v>277</v>
      </c>
    </row>
    <row r="372" spans="1:14" s="212" customFormat="1" ht="40.5" customHeight="1">
      <c r="A372" s="152"/>
      <c r="B372" s="153"/>
      <c r="C372" s="174" t="s">
        <v>278</v>
      </c>
      <c r="D372" s="192"/>
      <c r="E372" s="213">
        <v>215234.76102204947</v>
      </c>
      <c r="F372" s="214">
        <v>65452.147005522849</v>
      </c>
      <c r="G372" s="214">
        <v>149782.61401652664</v>
      </c>
      <c r="H372" s="214">
        <v>18056.394332794662</v>
      </c>
      <c r="I372" s="214">
        <v>332.2345619748977</v>
      </c>
      <c r="J372" s="214">
        <v>131393.98512175708</v>
      </c>
      <c r="K372" s="239">
        <v>198217.45603104361</v>
      </c>
      <c r="L372" s="240">
        <v>137189.57070913323</v>
      </c>
      <c r="M372" s="236"/>
      <c r="N372" s="178" t="s">
        <v>279</v>
      </c>
    </row>
    <row r="373" spans="1:14" s="212" customFormat="1" ht="40.5" customHeight="1">
      <c r="A373" s="152"/>
      <c r="B373" s="153"/>
      <c r="C373" s="174" t="s">
        <v>280</v>
      </c>
      <c r="D373" s="192"/>
      <c r="E373" s="213">
        <v>114975.69291303222</v>
      </c>
      <c r="F373" s="214">
        <v>55374.988632322755</v>
      </c>
      <c r="G373" s="214">
        <v>59600.704280709455</v>
      </c>
      <c r="H373" s="214">
        <v>5795.1552336908817</v>
      </c>
      <c r="I373" s="214">
        <v>643.79752111325649</v>
      </c>
      <c r="J373" s="214">
        <v>53161.751525905318</v>
      </c>
      <c r="K373" s="239">
        <v>100494.55483186372</v>
      </c>
      <c r="L373" s="240">
        <v>57272.92851750987</v>
      </c>
      <c r="M373" s="236"/>
      <c r="N373" s="178" t="s">
        <v>281</v>
      </c>
    </row>
    <row r="374" spans="1:14" s="218" customFormat="1" ht="40.5" customHeight="1">
      <c r="A374" s="148"/>
      <c r="B374" s="11"/>
      <c r="C374" s="174" t="s">
        <v>132</v>
      </c>
      <c r="D374" s="192"/>
      <c r="E374" s="213">
        <v>142189.11543469483</v>
      </c>
      <c r="F374" s="214">
        <v>75222.990720903705</v>
      </c>
      <c r="G374" s="214">
        <v>66966.124713791112</v>
      </c>
      <c r="H374" s="214">
        <v>13262.328326144248</v>
      </c>
      <c r="I374" s="214">
        <v>1879.4556965806153</v>
      </c>
      <c r="J374" s="214">
        <v>51824.34069106626</v>
      </c>
      <c r="K374" s="239">
        <v>133439.13926478053</v>
      </c>
      <c r="L374" s="240">
        <v>61716.128582407197</v>
      </c>
      <c r="M374" s="236"/>
      <c r="N374" s="155" t="s">
        <v>133</v>
      </c>
    </row>
    <row r="375" spans="1:14" s="218" customFormat="1" ht="40.5" customHeight="1">
      <c r="A375" s="189"/>
      <c r="B375" s="190"/>
      <c r="C375" s="241" t="s">
        <v>282</v>
      </c>
      <c r="D375" s="242"/>
      <c r="E375" s="243">
        <f t="shared" ref="E375:L375" si="13">SUM(E359:E374)</f>
        <v>5258142.6008200897</v>
      </c>
      <c r="F375" s="244">
        <f t="shared" si="13"/>
        <v>3160306.3756589377</v>
      </c>
      <c r="G375" s="244">
        <f t="shared" si="13"/>
        <v>2097836.2251611506</v>
      </c>
      <c r="H375" s="244">
        <f t="shared" si="13"/>
        <v>479333.61636491155</v>
      </c>
      <c r="I375" s="244">
        <f t="shared" si="13"/>
        <v>24823.590541309906</v>
      </c>
      <c r="J375" s="244">
        <f t="shared" si="13"/>
        <v>1593679.0182549295</v>
      </c>
      <c r="K375" s="244">
        <f t="shared" si="13"/>
        <v>5212043.1262374809</v>
      </c>
      <c r="L375" s="245">
        <f t="shared" si="13"/>
        <v>2020993.6012214727</v>
      </c>
      <c r="M375" s="246"/>
      <c r="N375" s="247" t="s">
        <v>283</v>
      </c>
    </row>
    <row r="376" spans="1:14" hidden="1"/>
    <row r="377" spans="1:14" hidden="1"/>
    <row r="378" spans="1:14" hidden="1"/>
    <row r="379" spans="1:14" hidden="1"/>
    <row r="380" spans="1:14" hidden="1"/>
    <row r="381" spans="1:14" s="203" customFormat="1" ht="22.5" customHeight="1">
      <c r="A381" s="446" t="s">
        <v>325</v>
      </c>
      <c r="B381" s="446"/>
      <c r="C381" s="446"/>
      <c r="D381" s="446"/>
      <c r="E381" s="446"/>
      <c r="F381" s="446"/>
      <c r="G381" s="446"/>
      <c r="H381" s="446"/>
      <c r="I381" s="446" t="s">
        <v>326</v>
      </c>
      <c r="J381" s="446"/>
      <c r="K381" s="446"/>
      <c r="L381" s="446"/>
      <c r="M381" s="446"/>
      <c r="N381" s="446"/>
    </row>
    <row r="383" spans="1:14">
      <c r="A383" s="447" t="s">
        <v>324</v>
      </c>
      <c r="B383" s="447"/>
      <c r="C383" s="447"/>
      <c r="D383" s="207"/>
      <c r="E383" s="206"/>
      <c r="F383" s="206"/>
      <c r="G383" s="206"/>
      <c r="H383" s="206"/>
      <c r="I383" s="206"/>
      <c r="J383" s="206"/>
      <c r="K383" s="206"/>
      <c r="L383" s="208"/>
      <c r="M383" s="206"/>
      <c r="N383" s="208" t="s">
        <v>242</v>
      </c>
    </row>
    <row r="384" spans="1:14" s="209" customFormat="1" ht="31.5" customHeight="1">
      <c r="A384" s="448"/>
      <c r="B384" s="449"/>
      <c r="C384" s="449"/>
      <c r="D384" s="449"/>
      <c r="E384" s="452" t="s">
        <v>243</v>
      </c>
      <c r="F384" s="452" t="s">
        <v>244</v>
      </c>
      <c r="G384" s="452" t="s">
        <v>245</v>
      </c>
      <c r="H384" s="452" t="s">
        <v>246</v>
      </c>
      <c r="I384" s="452" t="s">
        <v>247</v>
      </c>
      <c r="J384" s="452" t="s">
        <v>248</v>
      </c>
      <c r="K384" s="452" t="s">
        <v>249</v>
      </c>
      <c r="L384" s="456"/>
      <c r="M384" s="457"/>
      <c r="N384" s="458"/>
    </row>
    <row r="385" spans="1:14" s="212" customFormat="1" ht="43.5" customHeight="1">
      <c r="A385" s="450"/>
      <c r="B385" s="451"/>
      <c r="C385" s="451"/>
      <c r="D385" s="451"/>
      <c r="E385" s="453"/>
      <c r="F385" s="453"/>
      <c r="G385" s="453"/>
      <c r="H385" s="453"/>
      <c r="I385" s="453"/>
      <c r="J385" s="453"/>
      <c r="K385" s="210" t="s">
        <v>250</v>
      </c>
      <c r="L385" s="211" t="s">
        <v>251</v>
      </c>
      <c r="M385" s="459"/>
      <c r="N385" s="460"/>
    </row>
    <row r="386" spans="1:14" s="218" customFormat="1" ht="40.5" customHeight="1">
      <c r="A386" s="148"/>
      <c r="B386" s="11"/>
      <c r="C386" s="174" t="s">
        <v>252</v>
      </c>
      <c r="D386" s="192"/>
      <c r="E386" s="213">
        <v>341581.1927574724</v>
      </c>
      <c r="F386" s="214">
        <v>145715.01181234434</v>
      </c>
      <c r="G386" s="214">
        <v>195866.18094512809</v>
      </c>
      <c r="H386" s="214">
        <v>32504.959102938581</v>
      </c>
      <c r="I386" s="214">
        <v>5565.0295715325847</v>
      </c>
      <c r="J386" s="214">
        <v>157796.19227065687</v>
      </c>
      <c r="K386" s="20">
        <v>315016.79288914462</v>
      </c>
      <c r="L386" s="216">
        <v>180790.12892892314</v>
      </c>
      <c r="M386" s="217"/>
      <c r="N386" s="178" t="s">
        <v>253</v>
      </c>
    </row>
    <row r="387" spans="1:14" s="212" customFormat="1" ht="40.5" customHeight="1">
      <c r="A387" s="148"/>
      <c r="B387" s="11"/>
      <c r="C387" s="174" t="s">
        <v>254</v>
      </c>
      <c r="D387" s="192"/>
      <c r="E387" s="219">
        <v>0</v>
      </c>
      <c r="F387" s="220">
        <v>0</v>
      </c>
      <c r="G387" s="220">
        <v>0</v>
      </c>
      <c r="H387" s="220">
        <v>0</v>
      </c>
      <c r="I387" s="220">
        <v>0</v>
      </c>
      <c r="J387" s="220">
        <v>0</v>
      </c>
      <c r="K387" s="150">
        <v>0</v>
      </c>
      <c r="L387" s="166">
        <v>0</v>
      </c>
      <c r="M387" s="221"/>
      <c r="N387" s="178" t="s">
        <v>255</v>
      </c>
    </row>
    <row r="388" spans="1:14" s="212" customFormat="1" ht="40.5" customHeight="1">
      <c r="A388" s="148"/>
      <c r="B388" s="11"/>
      <c r="C388" s="174" t="s">
        <v>256</v>
      </c>
      <c r="D388" s="192"/>
      <c r="E388" s="222">
        <v>74795.795629052693</v>
      </c>
      <c r="F388" s="223">
        <v>54998.950391742728</v>
      </c>
      <c r="G388" s="223">
        <v>19796.845237309957</v>
      </c>
      <c r="H388" s="223">
        <v>7122.5549934667106</v>
      </c>
      <c r="I388" s="223">
        <v>58.671012166661974</v>
      </c>
      <c r="J388" s="223">
        <v>12615.619231676585</v>
      </c>
      <c r="K388" s="150">
        <v>86246.10114557395</v>
      </c>
      <c r="L388" s="166">
        <v>25597.051535199389</v>
      </c>
      <c r="M388" s="224"/>
      <c r="N388" s="178" t="s">
        <v>257</v>
      </c>
    </row>
    <row r="389" spans="1:14" s="212" customFormat="1" ht="40.5" customHeight="1">
      <c r="A389" s="148"/>
      <c r="B389" s="11"/>
      <c r="C389" s="174" t="s">
        <v>258</v>
      </c>
      <c r="D389" s="192"/>
      <c r="E389" s="225">
        <v>2316939.4399625487</v>
      </c>
      <c r="F389" s="226">
        <v>1709455.4419064275</v>
      </c>
      <c r="G389" s="226">
        <v>607483.99805612094</v>
      </c>
      <c r="H389" s="226">
        <v>402097.85873634496</v>
      </c>
      <c r="I389" s="226">
        <v>1615.076764621509</v>
      </c>
      <c r="J389" s="226">
        <v>203771.06255515441</v>
      </c>
      <c r="K389" s="227">
        <v>1908156.1725331673</v>
      </c>
      <c r="L389" s="228">
        <v>551944.14621288562</v>
      </c>
      <c r="M389" s="229"/>
      <c r="N389" s="178" t="s">
        <v>259</v>
      </c>
    </row>
    <row r="390" spans="1:14" s="212" customFormat="1" ht="40.5" customHeight="1">
      <c r="A390" s="148"/>
      <c r="B390" s="11"/>
      <c r="C390" s="174" t="s">
        <v>260</v>
      </c>
      <c r="D390" s="192"/>
      <c r="E390" s="230">
        <v>728190.23602550756</v>
      </c>
      <c r="F390" s="231">
        <v>467170.56950940541</v>
      </c>
      <c r="G390" s="231">
        <v>261019.66651610224</v>
      </c>
      <c r="H390" s="231">
        <v>25969.931198031089</v>
      </c>
      <c r="I390" s="231">
        <v>1103.9424894548654</v>
      </c>
      <c r="J390" s="231">
        <v>233945.79282861625</v>
      </c>
      <c r="K390" s="232">
        <v>673020.28167772456</v>
      </c>
      <c r="L390" s="233">
        <v>227147.43609408208</v>
      </c>
      <c r="M390" s="234"/>
      <c r="N390" s="178" t="s">
        <v>261</v>
      </c>
    </row>
    <row r="391" spans="1:14" s="212" customFormat="1" ht="40.5" customHeight="1">
      <c r="A391" s="148"/>
      <c r="B391" s="11"/>
      <c r="C391" s="174" t="s">
        <v>262</v>
      </c>
      <c r="D391" s="192"/>
      <c r="E391" s="213">
        <v>123055.89564174428</v>
      </c>
      <c r="F391" s="214">
        <v>57468.391508554378</v>
      </c>
      <c r="G391" s="214">
        <v>65587.504133189912</v>
      </c>
      <c r="H391" s="214">
        <v>4742.601769644376</v>
      </c>
      <c r="I391" s="214">
        <v>1972.7851365988158</v>
      </c>
      <c r="J391" s="214">
        <v>58872.117226946721</v>
      </c>
      <c r="K391" s="214">
        <v>118300.24951600222</v>
      </c>
      <c r="L391" s="235">
        <v>64993.143764133449</v>
      </c>
      <c r="M391" s="236"/>
      <c r="N391" s="178" t="s">
        <v>263</v>
      </c>
    </row>
    <row r="392" spans="1:14" s="212" customFormat="1" ht="40.5" customHeight="1">
      <c r="A392" s="148"/>
      <c r="B392" s="11"/>
      <c r="C392" s="174" t="s">
        <v>264</v>
      </c>
      <c r="D392" s="192"/>
      <c r="E392" s="213">
        <v>129628.96971794487</v>
      </c>
      <c r="F392" s="214">
        <v>87786.391246969069</v>
      </c>
      <c r="G392" s="214">
        <v>41842.578470975794</v>
      </c>
      <c r="H392" s="214">
        <v>14792.946154571437</v>
      </c>
      <c r="I392" s="214">
        <v>787.31295139134363</v>
      </c>
      <c r="J392" s="214">
        <v>26262.319365013012</v>
      </c>
      <c r="K392" s="237">
        <v>131492.18199220361</v>
      </c>
      <c r="L392" s="238">
        <v>41758.5228158596</v>
      </c>
      <c r="M392" s="236"/>
      <c r="N392" s="178" t="s">
        <v>265</v>
      </c>
    </row>
    <row r="393" spans="1:14" s="212" customFormat="1" ht="40.5" customHeight="1">
      <c r="A393" s="148"/>
      <c r="B393" s="11"/>
      <c r="C393" s="174" t="s">
        <v>266</v>
      </c>
      <c r="D393" s="192"/>
      <c r="E393" s="213">
        <v>134085.40998213401</v>
      </c>
      <c r="F393" s="214">
        <v>77526.365720979797</v>
      </c>
      <c r="G393" s="214">
        <v>56559.044261154195</v>
      </c>
      <c r="H393" s="214">
        <v>9043.3315339392429</v>
      </c>
      <c r="I393" s="214">
        <v>883.08601292599838</v>
      </c>
      <c r="J393" s="214">
        <v>46632.626714288956</v>
      </c>
      <c r="K393" s="214">
        <v>121558.39630448981</v>
      </c>
      <c r="L393" s="235">
        <v>51385.65701105386</v>
      </c>
      <c r="M393" s="236"/>
      <c r="N393" s="178" t="s">
        <v>267</v>
      </c>
    </row>
    <row r="394" spans="1:14" s="212" customFormat="1" ht="40.5" customHeight="1">
      <c r="A394" s="148"/>
      <c r="B394" s="11"/>
      <c r="C394" s="174" t="s">
        <v>268</v>
      </c>
      <c r="D394" s="192"/>
      <c r="E394" s="213">
        <v>41619.209925426592</v>
      </c>
      <c r="F394" s="214">
        <v>25361.345024808437</v>
      </c>
      <c r="G394" s="214">
        <v>16257.864900618162</v>
      </c>
      <c r="H394" s="214">
        <v>9219.1396734347836</v>
      </c>
      <c r="I394" s="214">
        <v>57.546020078065666</v>
      </c>
      <c r="J394" s="214">
        <v>6981.1792071053151</v>
      </c>
      <c r="K394" s="237">
        <v>42740.166626874299</v>
      </c>
      <c r="L394" s="238">
        <v>18118.995811311281</v>
      </c>
      <c r="M394" s="217"/>
      <c r="N394" s="178" t="s">
        <v>269</v>
      </c>
    </row>
    <row r="395" spans="1:14" s="212" customFormat="1" ht="40.5" customHeight="1">
      <c r="A395" s="152"/>
      <c r="B395" s="153"/>
      <c r="C395" s="174" t="s">
        <v>270</v>
      </c>
      <c r="D395" s="192"/>
      <c r="E395" s="213">
        <v>98551.909664945153</v>
      </c>
      <c r="F395" s="214">
        <v>44993.144786061224</v>
      </c>
      <c r="G395" s="214">
        <v>53558.764878883929</v>
      </c>
      <c r="H395" s="214">
        <v>5020.7068156512269</v>
      </c>
      <c r="I395" s="214">
        <v>152.79623488889038</v>
      </c>
      <c r="J395" s="214">
        <v>48385.261828343813</v>
      </c>
      <c r="K395" s="237">
        <v>105736.67565341404</v>
      </c>
      <c r="L395" s="238">
        <v>59933.070325178785</v>
      </c>
      <c r="M395" s="236"/>
      <c r="N395" s="178" t="s">
        <v>271</v>
      </c>
    </row>
    <row r="396" spans="1:14" s="212" customFormat="1" ht="40.5" customHeight="1">
      <c r="A396" s="152"/>
      <c r="B396" s="153"/>
      <c r="C396" s="174" t="s">
        <v>272</v>
      </c>
      <c r="D396" s="192"/>
      <c r="E396" s="213">
        <v>119558.35689856164</v>
      </c>
      <c r="F396" s="214">
        <v>25505.488774001125</v>
      </c>
      <c r="G396" s="214">
        <v>94052.868124560526</v>
      </c>
      <c r="H396" s="214">
        <v>27744.693549399472</v>
      </c>
      <c r="I396" s="214">
        <v>3604.7324607675764</v>
      </c>
      <c r="J396" s="214">
        <v>62703.442114393489</v>
      </c>
      <c r="K396" s="237">
        <v>110383.99776220226</v>
      </c>
      <c r="L396" s="238">
        <v>84872.452224072898</v>
      </c>
      <c r="M396" s="236"/>
      <c r="N396" s="178" t="s">
        <v>273</v>
      </c>
    </row>
    <row r="397" spans="1:14" s="212" customFormat="1" ht="40.5" customHeight="1">
      <c r="A397" s="152"/>
      <c r="B397" s="153"/>
      <c r="C397" s="174" t="s">
        <v>274</v>
      </c>
      <c r="D397" s="192"/>
      <c r="E397" s="213">
        <v>106756.08322717164</v>
      </c>
      <c r="F397" s="214">
        <v>35075.342088708239</v>
      </c>
      <c r="G397" s="214">
        <v>71680.741138463374</v>
      </c>
      <c r="H397" s="214">
        <v>8105.4504421267875</v>
      </c>
      <c r="I397" s="214">
        <v>231.64216075606316</v>
      </c>
      <c r="J397" s="214">
        <v>63343.648535580527</v>
      </c>
      <c r="K397" s="239">
        <v>100734.74444940538</v>
      </c>
      <c r="L397" s="240">
        <v>65179.34355718804</v>
      </c>
      <c r="M397" s="236"/>
      <c r="N397" s="178" t="s">
        <v>275</v>
      </c>
    </row>
    <row r="398" spans="1:14" s="212" customFormat="1" ht="40.5" customHeight="1">
      <c r="A398" s="152"/>
      <c r="B398" s="153"/>
      <c r="C398" s="174" t="s">
        <v>276</v>
      </c>
      <c r="D398" s="192"/>
      <c r="E398" s="213">
        <v>281568.00069883303</v>
      </c>
      <c r="F398" s="214">
        <v>74238.138589031238</v>
      </c>
      <c r="G398" s="214">
        <v>207329.86210980176</v>
      </c>
      <c r="H398" s="214">
        <v>90244.422236915314</v>
      </c>
      <c r="I398" s="214">
        <v>18.09330058350432</v>
      </c>
      <c r="J398" s="214">
        <v>117067.34657230295</v>
      </c>
      <c r="K398" s="239">
        <v>261113.00980521622</v>
      </c>
      <c r="L398" s="240">
        <v>190617.03956937068</v>
      </c>
      <c r="M398" s="236"/>
      <c r="N398" s="178" t="s">
        <v>277</v>
      </c>
    </row>
    <row r="399" spans="1:14" s="212" customFormat="1" ht="40.5" customHeight="1">
      <c r="A399" s="152"/>
      <c r="B399" s="153"/>
      <c r="C399" s="174" t="s">
        <v>278</v>
      </c>
      <c r="D399" s="192"/>
      <c r="E399" s="213">
        <v>131831.24395101485</v>
      </c>
      <c r="F399" s="214">
        <v>40031.733444557824</v>
      </c>
      <c r="G399" s="214">
        <v>91799.510506457023</v>
      </c>
      <c r="H399" s="214">
        <v>11288.012784485092</v>
      </c>
      <c r="I399" s="214">
        <v>225.57760433367727</v>
      </c>
      <c r="J399" s="214">
        <v>80285.920117638263</v>
      </c>
      <c r="K399" s="239">
        <v>120033.28047312699</v>
      </c>
      <c r="L399" s="240">
        <v>83015.407061082995</v>
      </c>
      <c r="M399" s="236"/>
      <c r="N399" s="178" t="s">
        <v>279</v>
      </c>
    </row>
    <row r="400" spans="1:14" s="212" customFormat="1" ht="40.5" customHeight="1">
      <c r="A400" s="152"/>
      <c r="B400" s="153"/>
      <c r="C400" s="174" t="s">
        <v>280</v>
      </c>
      <c r="D400" s="192"/>
      <c r="E400" s="213">
        <v>85125.0789926094</v>
      </c>
      <c r="F400" s="214">
        <v>40596.363188109433</v>
      </c>
      <c r="G400" s="214">
        <v>44528.71580449996</v>
      </c>
      <c r="H400" s="214">
        <v>4256.2593141099369</v>
      </c>
      <c r="I400" s="214">
        <v>454.55045329023574</v>
      </c>
      <c r="J400" s="214">
        <v>39817.90603709979</v>
      </c>
      <c r="K400" s="239">
        <v>74763.004695429961</v>
      </c>
      <c r="L400" s="240">
        <v>42703.453929630981</v>
      </c>
      <c r="M400" s="236"/>
      <c r="N400" s="178" t="s">
        <v>281</v>
      </c>
    </row>
    <row r="401" spans="1:14" s="218" customFormat="1" ht="40.5" customHeight="1">
      <c r="A401" s="148"/>
      <c r="B401" s="11"/>
      <c r="C401" s="174" t="s">
        <v>132</v>
      </c>
      <c r="D401" s="192"/>
      <c r="E401" s="213">
        <v>92013.698184802721</v>
      </c>
      <c r="F401" s="214">
        <v>45951.927026053163</v>
      </c>
      <c r="G401" s="214">
        <v>46061.771158749543</v>
      </c>
      <c r="H401" s="214">
        <v>8308.1650792646797</v>
      </c>
      <c r="I401" s="214">
        <v>1105.4327526378665</v>
      </c>
      <c r="J401" s="214">
        <v>36648.173326846998</v>
      </c>
      <c r="K401" s="239">
        <v>85770.920258202314</v>
      </c>
      <c r="L401" s="240">
        <v>42395.168556390046</v>
      </c>
      <c r="M401" s="236"/>
      <c r="N401" s="155" t="s">
        <v>133</v>
      </c>
    </row>
    <row r="402" spans="1:14" s="218" customFormat="1" ht="40.5" customHeight="1">
      <c r="A402" s="189"/>
      <c r="B402" s="190"/>
      <c r="C402" s="241" t="s">
        <v>282</v>
      </c>
      <c r="D402" s="242"/>
      <c r="E402" s="243">
        <f t="shared" ref="E402:L402" si="14">SUM(E386:E401)</f>
        <v>4805300.5212597698</v>
      </c>
      <c r="F402" s="244">
        <f t="shared" si="14"/>
        <v>2931874.6050177538</v>
      </c>
      <c r="G402" s="244">
        <f t="shared" si="14"/>
        <v>1873425.9162420151</v>
      </c>
      <c r="H402" s="244">
        <f t="shared" si="14"/>
        <v>660461.0333843237</v>
      </c>
      <c r="I402" s="244">
        <f t="shared" si="14"/>
        <v>17836.274926027654</v>
      </c>
      <c r="J402" s="244">
        <f t="shared" si="14"/>
        <v>1195128.607931664</v>
      </c>
      <c r="K402" s="244">
        <f t="shared" si="14"/>
        <v>4255065.9757821774</v>
      </c>
      <c r="L402" s="245">
        <f t="shared" si="14"/>
        <v>1730451.017396363</v>
      </c>
      <c r="M402" s="246"/>
      <c r="N402" s="247" t="s">
        <v>283</v>
      </c>
    </row>
    <row r="403" spans="1:14" hidden="1"/>
    <row r="404" spans="1:14" hidden="1"/>
    <row r="405" spans="1:14" hidden="1"/>
    <row r="406" spans="1:14" hidden="1"/>
    <row r="407" spans="1:14" hidden="1"/>
  </sheetData>
  <mergeCells count="180">
    <mergeCell ref="I384:I385"/>
    <mergeCell ref="J384:J385"/>
    <mergeCell ref="K384:L384"/>
    <mergeCell ref="M384:N385"/>
    <mergeCell ref="A383:C383"/>
    <mergeCell ref="A384:D385"/>
    <mergeCell ref="E384:E385"/>
    <mergeCell ref="F384:F385"/>
    <mergeCell ref="G384:G385"/>
    <mergeCell ref="H384:H385"/>
    <mergeCell ref="I357:I358"/>
    <mergeCell ref="J357:J358"/>
    <mergeCell ref="K357:L357"/>
    <mergeCell ref="M357:N358"/>
    <mergeCell ref="A381:H381"/>
    <mergeCell ref="I381:N381"/>
    <mergeCell ref="A356:C356"/>
    <mergeCell ref="A357:D358"/>
    <mergeCell ref="E357:E358"/>
    <mergeCell ref="F357:F358"/>
    <mergeCell ref="G357:G358"/>
    <mergeCell ref="H357:H358"/>
    <mergeCell ref="I330:I331"/>
    <mergeCell ref="J330:J331"/>
    <mergeCell ref="K330:L330"/>
    <mergeCell ref="M330:N331"/>
    <mergeCell ref="A354:H354"/>
    <mergeCell ref="I354:N354"/>
    <mergeCell ref="A329:C329"/>
    <mergeCell ref="A330:D331"/>
    <mergeCell ref="E330:E331"/>
    <mergeCell ref="F330:F331"/>
    <mergeCell ref="G330:G331"/>
    <mergeCell ref="H330:H331"/>
    <mergeCell ref="I303:I304"/>
    <mergeCell ref="J303:J304"/>
    <mergeCell ref="K303:L303"/>
    <mergeCell ref="M303:N304"/>
    <mergeCell ref="A327:H327"/>
    <mergeCell ref="I327:N327"/>
    <mergeCell ref="A302:C302"/>
    <mergeCell ref="A303:D304"/>
    <mergeCell ref="E303:E304"/>
    <mergeCell ref="F303:F304"/>
    <mergeCell ref="G303:G304"/>
    <mergeCell ref="H303:H304"/>
    <mergeCell ref="I276:I277"/>
    <mergeCell ref="J276:J277"/>
    <mergeCell ref="K276:L276"/>
    <mergeCell ref="M276:N277"/>
    <mergeCell ref="A300:H300"/>
    <mergeCell ref="I300:N300"/>
    <mergeCell ref="A275:C275"/>
    <mergeCell ref="A276:D277"/>
    <mergeCell ref="E276:E277"/>
    <mergeCell ref="F276:F277"/>
    <mergeCell ref="G276:G277"/>
    <mergeCell ref="H276:H277"/>
    <mergeCell ref="I249:I250"/>
    <mergeCell ref="J249:J250"/>
    <mergeCell ref="K249:L249"/>
    <mergeCell ref="M249:N250"/>
    <mergeCell ref="A273:H273"/>
    <mergeCell ref="I273:N273"/>
    <mergeCell ref="A248:C248"/>
    <mergeCell ref="A249:D250"/>
    <mergeCell ref="E249:E250"/>
    <mergeCell ref="F249:F250"/>
    <mergeCell ref="G249:G250"/>
    <mergeCell ref="H249:H250"/>
    <mergeCell ref="I217:I218"/>
    <mergeCell ref="J217:J218"/>
    <mergeCell ref="K217:L217"/>
    <mergeCell ref="M217:N218"/>
    <mergeCell ref="A246:H246"/>
    <mergeCell ref="I246:N246"/>
    <mergeCell ref="A216:C216"/>
    <mergeCell ref="A217:D218"/>
    <mergeCell ref="E217:E218"/>
    <mergeCell ref="F217:F218"/>
    <mergeCell ref="G217:G218"/>
    <mergeCell ref="H217:H218"/>
    <mergeCell ref="I191:I192"/>
    <mergeCell ref="J191:J192"/>
    <mergeCell ref="K191:L191"/>
    <mergeCell ref="M191:N192"/>
    <mergeCell ref="A214:H214"/>
    <mergeCell ref="I214:N214"/>
    <mergeCell ref="A190:C190"/>
    <mergeCell ref="A191:D192"/>
    <mergeCell ref="E191:E192"/>
    <mergeCell ref="F191:F192"/>
    <mergeCell ref="G191:G192"/>
    <mergeCell ref="H191:H192"/>
    <mergeCell ref="I165:I166"/>
    <mergeCell ref="J165:J166"/>
    <mergeCell ref="K165:L165"/>
    <mergeCell ref="M165:N166"/>
    <mergeCell ref="A188:H188"/>
    <mergeCell ref="I188:N188"/>
    <mergeCell ref="A164:C164"/>
    <mergeCell ref="A165:D166"/>
    <mergeCell ref="E165:E166"/>
    <mergeCell ref="F165:F166"/>
    <mergeCell ref="G165:G166"/>
    <mergeCell ref="H165:H166"/>
    <mergeCell ref="I139:I140"/>
    <mergeCell ref="J139:J140"/>
    <mergeCell ref="K139:L139"/>
    <mergeCell ref="M139:N140"/>
    <mergeCell ref="A162:H162"/>
    <mergeCell ref="I162:N162"/>
    <mergeCell ref="A138:C138"/>
    <mergeCell ref="A139:D140"/>
    <mergeCell ref="E139:E140"/>
    <mergeCell ref="F139:F140"/>
    <mergeCell ref="G139:G140"/>
    <mergeCell ref="H139:H140"/>
    <mergeCell ref="I112:I113"/>
    <mergeCell ref="J112:J113"/>
    <mergeCell ref="K112:L112"/>
    <mergeCell ref="M112:N113"/>
    <mergeCell ref="A136:H136"/>
    <mergeCell ref="I136:N136"/>
    <mergeCell ref="A111:C111"/>
    <mergeCell ref="A112:D113"/>
    <mergeCell ref="E112:E113"/>
    <mergeCell ref="F112:F113"/>
    <mergeCell ref="G112:G113"/>
    <mergeCell ref="H112:H113"/>
    <mergeCell ref="I85:I86"/>
    <mergeCell ref="J85:J86"/>
    <mergeCell ref="K85:L85"/>
    <mergeCell ref="M85:N86"/>
    <mergeCell ref="A109:H109"/>
    <mergeCell ref="I109:N109"/>
    <mergeCell ref="A84:C84"/>
    <mergeCell ref="A85:D86"/>
    <mergeCell ref="E85:E86"/>
    <mergeCell ref="F85:F86"/>
    <mergeCell ref="G85:G86"/>
    <mergeCell ref="H85:H86"/>
    <mergeCell ref="I58:I59"/>
    <mergeCell ref="J58:J59"/>
    <mergeCell ref="K58:L58"/>
    <mergeCell ref="M58:N59"/>
    <mergeCell ref="A82:H82"/>
    <mergeCell ref="I82:N82"/>
    <mergeCell ref="A57:C57"/>
    <mergeCell ref="A58:D59"/>
    <mergeCell ref="E58:E59"/>
    <mergeCell ref="F58:F59"/>
    <mergeCell ref="G58:G59"/>
    <mergeCell ref="H58:H59"/>
    <mergeCell ref="I31:I32"/>
    <mergeCell ref="J31:J32"/>
    <mergeCell ref="K31:L31"/>
    <mergeCell ref="M31:N32"/>
    <mergeCell ref="A55:H55"/>
    <mergeCell ref="I55:N55"/>
    <mergeCell ref="K4:L4"/>
    <mergeCell ref="M4:N5"/>
    <mergeCell ref="A28:H28"/>
    <mergeCell ref="I28:N28"/>
    <mergeCell ref="A30:C30"/>
    <mergeCell ref="A31:D32"/>
    <mergeCell ref="E31:E32"/>
    <mergeCell ref="F31:F32"/>
    <mergeCell ref="G31:G32"/>
    <mergeCell ref="H31:H32"/>
    <mergeCell ref="A1:H1"/>
    <mergeCell ref="I1:N1"/>
    <mergeCell ref="A3:C3"/>
    <mergeCell ref="A4:D5"/>
    <mergeCell ref="E4:E5"/>
    <mergeCell ref="F4:F5"/>
    <mergeCell ref="G4:G5"/>
    <mergeCell ref="H4:H5"/>
    <mergeCell ref="I4:I5"/>
    <mergeCell ref="J4:J5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87" pageOrder="overThenDown" orientation="portrait" r:id="rId1"/>
  <headerFooter>
    <oddFooter>&amp;C&amp;P</oddFooter>
  </headerFooter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7"/>
  <sheetViews>
    <sheetView view="pageBreakPreview" zoomScale="70" zoomScaleNormal="100" zoomScaleSheetLayoutView="70" workbookViewId="0">
      <selection sqref="A1:H1"/>
    </sheetView>
  </sheetViews>
  <sheetFormatPr defaultRowHeight="16.5"/>
  <cols>
    <col min="1" max="2" width="0.88671875" style="2" customWidth="1"/>
    <col min="3" max="3" width="21.88671875" style="2" customWidth="1"/>
    <col min="4" max="4" width="0.88671875" style="2" customWidth="1"/>
    <col min="5" max="12" width="15.5546875" style="204" customWidth="1"/>
    <col min="13" max="13" width="0.88671875" style="204" customWidth="1"/>
    <col min="14" max="14" width="23.44140625" style="206" customWidth="1"/>
    <col min="15" max="256" width="8.88671875" style="204"/>
    <col min="257" max="258" width="0.88671875" style="204" customWidth="1"/>
    <col min="259" max="259" width="21.88671875" style="204" customWidth="1"/>
    <col min="260" max="260" width="0.88671875" style="204" customWidth="1"/>
    <col min="261" max="268" width="15.5546875" style="204" customWidth="1"/>
    <col min="269" max="269" width="0.88671875" style="204" customWidth="1"/>
    <col min="270" max="270" width="23.44140625" style="204" customWidth="1"/>
    <col min="271" max="512" width="8.88671875" style="204"/>
    <col min="513" max="514" width="0.88671875" style="204" customWidth="1"/>
    <col min="515" max="515" width="21.88671875" style="204" customWidth="1"/>
    <col min="516" max="516" width="0.88671875" style="204" customWidth="1"/>
    <col min="517" max="524" width="15.5546875" style="204" customWidth="1"/>
    <col min="525" max="525" width="0.88671875" style="204" customWidth="1"/>
    <col min="526" max="526" width="23.44140625" style="204" customWidth="1"/>
    <col min="527" max="768" width="8.88671875" style="204"/>
    <col min="769" max="770" width="0.88671875" style="204" customWidth="1"/>
    <col min="771" max="771" width="21.88671875" style="204" customWidth="1"/>
    <col min="772" max="772" width="0.88671875" style="204" customWidth="1"/>
    <col min="773" max="780" width="15.5546875" style="204" customWidth="1"/>
    <col min="781" max="781" width="0.88671875" style="204" customWidth="1"/>
    <col min="782" max="782" width="23.44140625" style="204" customWidth="1"/>
    <col min="783" max="1024" width="8.88671875" style="204"/>
    <col min="1025" max="1026" width="0.88671875" style="204" customWidth="1"/>
    <col min="1027" max="1027" width="21.88671875" style="204" customWidth="1"/>
    <col min="1028" max="1028" width="0.88671875" style="204" customWidth="1"/>
    <col min="1029" max="1036" width="15.5546875" style="204" customWidth="1"/>
    <col min="1037" max="1037" width="0.88671875" style="204" customWidth="1"/>
    <col min="1038" max="1038" width="23.44140625" style="204" customWidth="1"/>
    <col min="1039" max="1280" width="8.88671875" style="204"/>
    <col min="1281" max="1282" width="0.88671875" style="204" customWidth="1"/>
    <col min="1283" max="1283" width="21.88671875" style="204" customWidth="1"/>
    <col min="1284" max="1284" width="0.88671875" style="204" customWidth="1"/>
    <col min="1285" max="1292" width="15.5546875" style="204" customWidth="1"/>
    <col min="1293" max="1293" width="0.88671875" style="204" customWidth="1"/>
    <col min="1294" max="1294" width="23.44140625" style="204" customWidth="1"/>
    <col min="1295" max="1536" width="8.88671875" style="204"/>
    <col min="1537" max="1538" width="0.88671875" style="204" customWidth="1"/>
    <col min="1539" max="1539" width="21.88671875" style="204" customWidth="1"/>
    <col min="1540" max="1540" width="0.88671875" style="204" customWidth="1"/>
    <col min="1541" max="1548" width="15.5546875" style="204" customWidth="1"/>
    <col min="1549" max="1549" width="0.88671875" style="204" customWidth="1"/>
    <col min="1550" max="1550" width="23.44140625" style="204" customWidth="1"/>
    <col min="1551" max="1792" width="8.88671875" style="204"/>
    <col min="1793" max="1794" width="0.88671875" style="204" customWidth="1"/>
    <col min="1795" max="1795" width="21.88671875" style="204" customWidth="1"/>
    <col min="1796" max="1796" width="0.88671875" style="204" customWidth="1"/>
    <col min="1797" max="1804" width="15.5546875" style="204" customWidth="1"/>
    <col min="1805" max="1805" width="0.88671875" style="204" customWidth="1"/>
    <col min="1806" max="1806" width="23.44140625" style="204" customWidth="1"/>
    <col min="1807" max="2048" width="8.88671875" style="204"/>
    <col min="2049" max="2050" width="0.88671875" style="204" customWidth="1"/>
    <col min="2051" max="2051" width="21.88671875" style="204" customWidth="1"/>
    <col min="2052" max="2052" width="0.88671875" style="204" customWidth="1"/>
    <col min="2053" max="2060" width="15.5546875" style="204" customWidth="1"/>
    <col min="2061" max="2061" width="0.88671875" style="204" customWidth="1"/>
    <col min="2062" max="2062" width="23.44140625" style="204" customWidth="1"/>
    <col min="2063" max="2304" width="8.88671875" style="204"/>
    <col min="2305" max="2306" width="0.88671875" style="204" customWidth="1"/>
    <col min="2307" max="2307" width="21.88671875" style="204" customWidth="1"/>
    <col min="2308" max="2308" width="0.88671875" style="204" customWidth="1"/>
    <col min="2309" max="2316" width="15.5546875" style="204" customWidth="1"/>
    <col min="2317" max="2317" width="0.88671875" style="204" customWidth="1"/>
    <col min="2318" max="2318" width="23.44140625" style="204" customWidth="1"/>
    <col min="2319" max="2560" width="8.88671875" style="204"/>
    <col min="2561" max="2562" width="0.88671875" style="204" customWidth="1"/>
    <col min="2563" max="2563" width="21.88671875" style="204" customWidth="1"/>
    <col min="2564" max="2564" width="0.88671875" style="204" customWidth="1"/>
    <col min="2565" max="2572" width="15.5546875" style="204" customWidth="1"/>
    <col min="2573" max="2573" width="0.88671875" style="204" customWidth="1"/>
    <col min="2574" max="2574" width="23.44140625" style="204" customWidth="1"/>
    <col min="2575" max="2816" width="8.88671875" style="204"/>
    <col min="2817" max="2818" width="0.88671875" style="204" customWidth="1"/>
    <col min="2819" max="2819" width="21.88671875" style="204" customWidth="1"/>
    <col min="2820" max="2820" width="0.88671875" style="204" customWidth="1"/>
    <col min="2821" max="2828" width="15.5546875" style="204" customWidth="1"/>
    <col min="2829" max="2829" width="0.88671875" style="204" customWidth="1"/>
    <col min="2830" max="2830" width="23.44140625" style="204" customWidth="1"/>
    <col min="2831" max="3072" width="8.88671875" style="204"/>
    <col min="3073" max="3074" width="0.88671875" style="204" customWidth="1"/>
    <col min="3075" max="3075" width="21.88671875" style="204" customWidth="1"/>
    <col min="3076" max="3076" width="0.88671875" style="204" customWidth="1"/>
    <col min="3077" max="3084" width="15.5546875" style="204" customWidth="1"/>
    <col min="3085" max="3085" width="0.88671875" style="204" customWidth="1"/>
    <col min="3086" max="3086" width="23.44140625" style="204" customWidth="1"/>
    <col min="3087" max="3328" width="8.88671875" style="204"/>
    <col min="3329" max="3330" width="0.88671875" style="204" customWidth="1"/>
    <col min="3331" max="3331" width="21.88671875" style="204" customWidth="1"/>
    <col min="3332" max="3332" width="0.88671875" style="204" customWidth="1"/>
    <col min="3333" max="3340" width="15.5546875" style="204" customWidth="1"/>
    <col min="3341" max="3341" width="0.88671875" style="204" customWidth="1"/>
    <col min="3342" max="3342" width="23.44140625" style="204" customWidth="1"/>
    <col min="3343" max="3584" width="8.88671875" style="204"/>
    <col min="3585" max="3586" width="0.88671875" style="204" customWidth="1"/>
    <col min="3587" max="3587" width="21.88671875" style="204" customWidth="1"/>
    <col min="3588" max="3588" width="0.88671875" style="204" customWidth="1"/>
    <col min="3589" max="3596" width="15.5546875" style="204" customWidth="1"/>
    <col min="3597" max="3597" width="0.88671875" style="204" customWidth="1"/>
    <col min="3598" max="3598" width="23.44140625" style="204" customWidth="1"/>
    <col min="3599" max="3840" width="8.88671875" style="204"/>
    <col min="3841" max="3842" width="0.88671875" style="204" customWidth="1"/>
    <col min="3843" max="3843" width="21.88671875" style="204" customWidth="1"/>
    <col min="3844" max="3844" width="0.88671875" style="204" customWidth="1"/>
    <col min="3845" max="3852" width="15.5546875" style="204" customWidth="1"/>
    <col min="3853" max="3853" width="0.88671875" style="204" customWidth="1"/>
    <col min="3854" max="3854" width="23.44140625" style="204" customWidth="1"/>
    <col min="3855" max="4096" width="8.88671875" style="204"/>
    <col min="4097" max="4098" width="0.88671875" style="204" customWidth="1"/>
    <col min="4099" max="4099" width="21.88671875" style="204" customWidth="1"/>
    <col min="4100" max="4100" width="0.88671875" style="204" customWidth="1"/>
    <col min="4101" max="4108" width="15.5546875" style="204" customWidth="1"/>
    <col min="4109" max="4109" width="0.88671875" style="204" customWidth="1"/>
    <col min="4110" max="4110" width="23.44140625" style="204" customWidth="1"/>
    <col min="4111" max="4352" width="8.88671875" style="204"/>
    <col min="4353" max="4354" width="0.88671875" style="204" customWidth="1"/>
    <col min="4355" max="4355" width="21.88671875" style="204" customWidth="1"/>
    <col min="4356" max="4356" width="0.88671875" style="204" customWidth="1"/>
    <col min="4357" max="4364" width="15.5546875" style="204" customWidth="1"/>
    <col min="4365" max="4365" width="0.88671875" style="204" customWidth="1"/>
    <col min="4366" max="4366" width="23.44140625" style="204" customWidth="1"/>
    <col min="4367" max="4608" width="8.88671875" style="204"/>
    <col min="4609" max="4610" width="0.88671875" style="204" customWidth="1"/>
    <col min="4611" max="4611" width="21.88671875" style="204" customWidth="1"/>
    <col min="4612" max="4612" width="0.88671875" style="204" customWidth="1"/>
    <col min="4613" max="4620" width="15.5546875" style="204" customWidth="1"/>
    <col min="4621" max="4621" width="0.88671875" style="204" customWidth="1"/>
    <col min="4622" max="4622" width="23.44140625" style="204" customWidth="1"/>
    <col min="4623" max="4864" width="8.88671875" style="204"/>
    <col min="4865" max="4866" width="0.88671875" style="204" customWidth="1"/>
    <col min="4867" max="4867" width="21.88671875" style="204" customWidth="1"/>
    <col min="4868" max="4868" width="0.88671875" style="204" customWidth="1"/>
    <col min="4869" max="4876" width="15.5546875" style="204" customWidth="1"/>
    <col min="4877" max="4877" width="0.88671875" style="204" customWidth="1"/>
    <col min="4878" max="4878" width="23.44140625" style="204" customWidth="1"/>
    <col min="4879" max="5120" width="8.88671875" style="204"/>
    <col min="5121" max="5122" width="0.88671875" style="204" customWidth="1"/>
    <col min="5123" max="5123" width="21.88671875" style="204" customWidth="1"/>
    <col min="5124" max="5124" width="0.88671875" style="204" customWidth="1"/>
    <col min="5125" max="5132" width="15.5546875" style="204" customWidth="1"/>
    <col min="5133" max="5133" width="0.88671875" style="204" customWidth="1"/>
    <col min="5134" max="5134" width="23.44140625" style="204" customWidth="1"/>
    <col min="5135" max="5376" width="8.88671875" style="204"/>
    <col min="5377" max="5378" width="0.88671875" style="204" customWidth="1"/>
    <col min="5379" max="5379" width="21.88671875" style="204" customWidth="1"/>
    <col min="5380" max="5380" width="0.88671875" style="204" customWidth="1"/>
    <col min="5381" max="5388" width="15.5546875" style="204" customWidth="1"/>
    <col min="5389" max="5389" width="0.88671875" style="204" customWidth="1"/>
    <col min="5390" max="5390" width="23.44140625" style="204" customWidth="1"/>
    <col min="5391" max="5632" width="8.88671875" style="204"/>
    <col min="5633" max="5634" width="0.88671875" style="204" customWidth="1"/>
    <col min="5635" max="5635" width="21.88671875" style="204" customWidth="1"/>
    <col min="5636" max="5636" width="0.88671875" style="204" customWidth="1"/>
    <col min="5637" max="5644" width="15.5546875" style="204" customWidth="1"/>
    <col min="5645" max="5645" width="0.88671875" style="204" customWidth="1"/>
    <col min="5646" max="5646" width="23.44140625" style="204" customWidth="1"/>
    <col min="5647" max="5888" width="8.88671875" style="204"/>
    <col min="5889" max="5890" width="0.88671875" style="204" customWidth="1"/>
    <col min="5891" max="5891" width="21.88671875" style="204" customWidth="1"/>
    <col min="5892" max="5892" width="0.88671875" style="204" customWidth="1"/>
    <col min="5893" max="5900" width="15.5546875" style="204" customWidth="1"/>
    <col min="5901" max="5901" width="0.88671875" style="204" customWidth="1"/>
    <col min="5902" max="5902" width="23.44140625" style="204" customWidth="1"/>
    <col min="5903" max="6144" width="8.88671875" style="204"/>
    <col min="6145" max="6146" width="0.88671875" style="204" customWidth="1"/>
    <col min="6147" max="6147" width="21.88671875" style="204" customWidth="1"/>
    <col min="6148" max="6148" width="0.88671875" style="204" customWidth="1"/>
    <col min="6149" max="6156" width="15.5546875" style="204" customWidth="1"/>
    <col min="6157" max="6157" width="0.88671875" style="204" customWidth="1"/>
    <col min="6158" max="6158" width="23.44140625" style="204" customWidth="1"/>
    <col min="6159" max="6400" width="8.88671875" style="204"/>
    <col min="6401" max="6402" width="0.88671875" style="204" customWidth="1"/>
    <col min="6403" max="6403" width="21.88671875" style="204" customWidth="1"/>
    <col min="6404" max="6404" width="0.88671875" style="204" customWidth="1"/>
    <col min="6405" max="6412" width="15.5546875" style="204" customWidth="1"/>
    <col min="6413" max="6413" width="0.88671875" style="204" customWidth="1"/>
    <col min="6414" max="6414" width="23.44140625" style="204" customWidth="1"/>
    <col min="6415" max="6656" width="8.88671875" style="204"/>
    <col min="6657" max="6658" width="0.88671875" style="204" customWidth="1"/>
    <col min="6659" max="6659" width="21.88671875" style="204" customWidth="1"/>
    <col min="6660" max="6660" width="0.88671875" style="204" customWidth="1"/>
    <col min="6661" max="6668" width="15.5546875" style="204" customWidth="1"/>
    <col min="6669" max="6669" width="0.88671875" style="204" customWidth="1"/>
    <col min="6670" max="6670" width="23.44140625" style="204" customWidth="1"/>
    <col min="6671" max="6912" width="8.88671875" style="204"/>
    <col min="6913" max="6914" width="0.88671875" style="204" customWidth="1"/>
    <col min="6915" max="6915" width="21.88671875" style="204" customWidth="1"/>
    <col min="6916" max="6916" width="0.88671875" style="204" customWidth="1"/>
    <col min="6917" max="6924" width="15.5546875" style="204" customWidth="1"/>
    <col min="6925" max="6925" width="0.88671875" style="204" customWidth="1"/>
    <col min="6926" max="6926" width="23.44140625" style="204" customWidth="1"/>
    <col min="6927" max="7168" width="8.88671875" style="204"/>
    <col min="7169" max="7170" width="0.88671875" style="204" customWidth="1"/>
    <col min="7171" max="7171" width="21.88671875" style="204" customWidth="1"/>
    <col min="7172" max="7172" width="0.88671875" style="204" customWidth="1"/>
    <col min="7173" max="7180" width="15.5546875" style="204" customWidth="1"/>
    <col min="7181" max="7181" width="0.88671875" style="204" customWidth="1"/>
    <col min="7182" max="7182" width="23.44140625" style="204" customWidth="1"/>
    <col min="7183" max="7424" width="8.88671875" style="204"/>
    <col min="7425" max="7426" width="0.88671875" style="204" customWidth="1"/>
    <col min="7427" max="7427" width="21.88671875" style="204" customWidth="1"/>
    <col min="7428" max="7428" width="0.88671875" style="204" customWidth="1"/>
    <col min="7429" max="7436" width="15.5546875" style="204" customWidth="1"/>
    <col min="7437" max="7437" width="0.88671875" style="204" customWidth="1"/>
    <col min="7438" max="7438" width="23.44140625" style="204" customWidth="1"/>
    <col min="7439" max="7680" width="8.88671875" style="204"/>
    <col min="7681" max="7682" width="0.88671875" style="204" customWidth="1"/>
    <col min="7683" max="7683" width="21.88671875" style="204" customWidth="1"/>
    <col min="7684" max="7684" width="0.88671875" style="204" customWidth="1"/>
    <col min="7685" max="7692" width="15.5546875" style="204" customWidth="1"/>
    <col min="7693" max="7693" width="0.88671875" style="204" customWidth="1"/>
    <col min="7694" max="7694" width="23.44140625" style="204" customWidth="1"/>
    <col min="7695" max="7936" width="8.88671875" style="204"/>
    <col min="7937" max="7938" width="0.88671875" style="204" customWidth="1"/>
    <col min="7939" max="7939" width="21.88671875" style="204" customWidth="1"/>
    <col min="7940" max="7940" width="0.88671875" style="204" customWidth="1"/>
    <col min="7941" max="7948" width="15.5546875" style="204" customWidth="1"/>
    <col min="7949" max="7949" width="0.88671875" style="204" customWidth="1"/>
    <col min="7950" max="7950" width="23.44140625" style="204" customWidth="1"/>
    <col min="7951" max="8192" width="8.88671875" style="204"/>
    <col min="8193" max="8194" width="0.88671875" style="204" customWidth="1"/>
    <col min="8195" max="8195" width="21.88671875" style="204" customWidth="1"/>
    <col min="8196" max="8196" width="0.88671875" style="204" customWidth="1"/>
    <col min="8197" max="8204" width="15.5546875" style="204" customWidth="1"/>
    <col min="8205" max="8205" width="0.88671875" style="204" customWidth="1"/>
    <col min="8206" max="8206" width="23.44140625" style="204" customWidth="1"/>
    <col min="8207" max="8448" width="8.88671875" style="204"/>
    <col min="8449" max="8450" width="0.88671875" style="204" customWidth="1"/>
    <col min="8451" max="8451" width="21.88671875" style="204" customWidth="1"/>
    <col min="8452" max="8452" width="0.88671875" style="204" customWidth="1"/>
    <col min="8453" max="8460" width="15.5546875" style="204" customWidth="1"/>
    <col min="8461" max="8461" width="0.88671875" style="204" customWidth="1"/>
    <col min="8462" max="8462" width="23.44140625" style="204" customWidth="1"/>
    <col min="8463" max="8704" width="8.88671875" style="204"/>
    <col min="8705" max="8706" width="0.88671875" style="204" customWidth="1"/>
    <col min="8707" max="8707" width="21.88671875" style="204" customWidth="1"/>
    <col min="8708" max="8708" width="0.88671875" style="204" customWidth="1"/>
    <col min="8709" max="8716" width="15.5546875" style="204" customWidth="1"/>
    <col min="8717" max="8717" width="0.88671875" style="204" customWidth="1"/>
    <col min="8718" max="8718" width="23.44140625" style="204" customWidth="1"/>
    <col min="8719" max="8960" width="8.88671875" style="204"/>
    <col min="8961" max="8962" width="0.88671875" style="204" customWidth="1"/>
    <col min="8963" max="8963" width="21.88671875" style="204" customWidth="1"/>
    <col min="8964" max="8964" width="0.88671875" style="204" customWidth="1"/>
    <col min="8965" max="8972" width="15.5546875" style="204" customWidth="1"/>
    <col min="8973" max="8973" width="0.88671875" style="204" customWidth="1"/>
    <col min="8974" max="8974" width="23.44140625" style="204" customWidth="1"/>
    <col min="8975" max="9216" width="8.88671875" style="204"/>
    <col min="9217" max="9218" width="0.88671875" style="204" customWidth="1"/>
    <col min="9219" max="9219" width="21.88671875" style="204" customWidth="1"/>
    <col min="9220" max="9220" width="0.88671875" style="204" customWidth="1"/>
    <col min="9221" max="9228" width="15.5546875" style="204" customWidth="1"/>
    <col min="9229" max="9229" width="0.88671875" style="204" customWidth="1"/>
    <col min="9230" max="9230" width="23.44140625" style="204" customWidth="1"/>
    <col min="9231" max="9472" width="8.88671875" style="204"/>
    <col min="9473" max="9474" width="0.88671875" style="204" customWidth="1"/>
    <col min="9475" max="9475" width="21.88671875" style="204" customWidth="1"/>
    <col min="9476" max="9476" width="0.88671875" style="204" customWidth="1"/>
    <col min="9477" max="9484" width="15.5546875" style="204" customWidth="1"/>
    <col min="9485" max="9485" width="0.88671875" style="204" customWidth="1"/>
    <col min="9486" max="9486" width="23.44140625" style="204" customWidth="1"/>
    <col min="9487" max="9728" width="8.88671875" style="204"/>
    <col min="9729" max="9730" width="0.88671875" style="204" customWidth="1"/>
    <col min="9731" max="9731" width="21.88671875" style="204" customWidth="1"/>
    <col min="9732" max="9732" width="0.88671875" style="204" customWidth="1"/>
    <col min="9733" max="9740" width="15.5546875" style="204" customWidth="1"/>
    <col min="9741" max="9741" width="0.88671875" style="204" customWidth="1"/>
    <col min="9742" max="9742" width="23.44140625" style="204" customWidth="1"/>
    <col min="9743" max="9984" width="8.88671875" style="204"/>
    <col min="9985" max="9986" width="0.88671875" style="204" customWidth="1"/>
    <col min="9987" max="9987" width="21.88671875" style="204" customWidth="1"/>
    <col min="9988" max="9988" width="0.88671875" style="204" customWidth="1"/>
    <col min="9989" max="9996" width="15.5546875" style="204" customWidth="1"/>
    <col min="9997" max="9997" width="0.88671875" style="204" customWidth="1"/>
    <col min="9998" max="9998" width="23.44140625" style="204" customWidth="1"/>
    <col min="9999" max="10240" width="8.88671875" style="204"/>
    <col min="10241" max="10242" width="0.88671875" style="204" customWidth="1"/>
    <col min="10243" max="10243" width="21.88671875" style="204" customWidth="1"/>
    <col min="10244" max="10244" width="0.88671875" style="204" customWidth="1"/>
    <col min="10245" max="10252" width="15.5546875" style="204" customWidth="1"/>
    <col min="10253" max="10253" width="0.88671875" style="204" customWidth="1"/>
    <col min="10254" max="10254" width="23.44140625" style="204" customWidth="1"/>
    <col min="10255" max="10496" width="8.88671875" style="204"/>
    <col min="10497" max="10498" width="0.88671875" style="204" customWidth="1"/>
    <col min="10499" max="10499" width="21.88671875" style="204" customWidth="1"/>
    <col min="10500" max="10500" width="0.88671875" style="204" customWidth="1"/>
    <col min="10501" max="10508" width="15.5546875" style="204" customWidth="1"/>
    <col min="10509" max="10509" width="0.88671875" style="204" customWidth="1"/>
    <col min="10510" max="10510" width="23.44140625" style="204" customWidth="1"/>
    <col min="10511" max="10752" width="8.88671875" style="204"/>
    <col min="10753" max="10754" width="0.88671875" style="204" customWidth="1"/>
    <col min="10755" max="10755" width="21.88671875" style="204" customWidth="1"/>
    <col min="10756" max="10756" width="0.88671875" style="204" customWidth="1"/>
    <col min="10757" max="10764" width="15.5546875" style="204" customWidth="1"/>
    <col min="10765" max="10765" width="0.88671875" style="204" customWidth="1"/>
    <col min="10766" max="10766" width="23.44140625" style="204" customWidth="1"/>
    <col min="10767" max="11008" width="8.88671875" style="204"/>
    <col min="11009" max="11010" width="0.88671875" style="204" customWidth="1"/>
    <col min="11011" max="11011" width="21.88671875" style="204" customWidth="1"/>
    <col min="11012" max="11012" width="0.88671875" style="204" customWidth="1"/>
    <col min="11013" max="11020" width="15.5546875" style="204" customWidth="1"/>
    <col min="11021" max="11021" width="0.88671875" style="204" customWidth="1"/>
    <col min="11022" max="11022" width="23.44140625" style="204" customWidth="1"/>
    <col min="11023" max="11264" width="8.88671875" style="204"/>
    <col min="11265" max="11266" width="0.88671875" style="204" customWidth="1"/>
    <col min="11267" max="11267" width="21.88671875" style="204" customWidth="1"/>
    <col min="11268" max="11268" width="0.88671875" style="204" customWidth="1"/>
    <col min="11269" max="11276" width="15.5546875" style="204" customWidth="1"/>
    <col min="11277" max="11277" width="0.88671875" style="204" customWidth="1"/>
    <col min="11278" max="11278" width="23.44140625" style="204" customWidth="1"/>
    <col min="11279" max="11520" width="8.88671875" style="204"/>
    <col min="11521" max="11522" width="0.88671875" style="204" customWidth="1"/>
    <col min="11523" max="11523" width="21.88671875" style="204" customWidth="1"/>
    <col min="11524" max="11524" width="0.88671875" style="204" customWidth="1"/>
    <col min="11525" max="11532" width="15.5546875" style="204" customWidth="1"/>
    <col min="11533" max="11533" width="0.88671875" style="204" customWidth="1"/>
    <col min="11534" max="11534" width="23.44140625" style="204" customWidth="1"/>
    <col min="11535" max="11776" width="8.88671875" style="204"/>
    <col min="11777" max="11778" width="0.88671875" style="204" customWidth="1"/>
    <col min="11779" max="11779" width="21.88671875" style="204" customWidth="1"/>
    <col min="11780" max="11780" width="0.88671875" style="204" customWidth="1"/>
    <col min="11781" max="11788" width="15.5546875" style="204" customWidth="1"/>
    <col min="11789" max="11789" width="0.88671875" style="204" customWidth="1"/>
    <col min="11790" max="11790" width="23.44140625" style="204" customWidth="1"/>
    <col min="11791" max="12032" width="8.88671875" style="204"/>
    <col min="12033" max="12034" width="0.88671875" style="204" customWidth="1"/>
    <col min="12035" max="12035" width="21.88671875" style="204" customWidth="1"/>
    <col min="12036" max="12036" width="0.88671875" style="204" customWidth="1"/>
    <col min="12037" max="12044" width="15.5546875" style="204" customWidth="1"/>
    <col min="12045" max="12045" width="0.88671875" style="204" customWidth="1"/>
    <col min="12046" max="12046" width="23.44140625" style="204" customWidth="1"/>
    <col min="12047" max="12288" width="8.88671875" style="204"/>
    <col min="12289" max="12290" width="0.88671875" style="204" customWidth="1"/>
    <col min="12291" max="12291" width="21.88671875" style="204" customWidth="1"/>
    <col min="12292" max="12292" width="0.88671875" style="204" customWidth="1"/>
    <col min="12293" max="12300" width="15.5546875" style="204" customWidth="1"/>
    <col min="12301" max="12301" width="0.88671875" style="204" customWidth="1"/>
    <col min="12302" max="12302" width="23.44140625" style="204" customWidth="1"/>
    <col min="12303" max="12544" width="8.88671875" style="204"/>
    <col min="12545" max="12546" width="0.88671875" style="204" customWidth="1"/>
    <col min="12547" max="12547" width="21.88671875" style="204" customWidth="1"/>
    <col min="12548" max="12548" width="0.88671875" style="204" customWidth="1"/>
    <col min="12549" max="12556" width="15.5546875" style="204" customWidth="1"/>
    <col min="12557" max="12557" width="0.88671875" style="204" customWidth="1"/>
    <col min="12558" max="12558" width="23.44140625" style="204" customWidth="1"/>
    <col min="12559" max="12800" width="8.88671875" style="204"/>
    <col min="12801" max="12802" width="0.88671875" style="204" customWidth="1"/>
    <col min="12803" max="12803" width="21.88671875" style="204" customWidth="1"/>
    <col min="12804" max="12804" width="0.88671875" style="204" customWidth="1"/>
    <col min="12805" max="12812" width="15.5546875" style="204" customWidth="1"/>
    <col min="12813" max="12813" width="0.88671875" style="204" customWidth="1"/>
    <col min="12814" max="12814" width="23.44140625" style="204" customWidth="1"/>
    <col min="12815" max="13056" width="8.88671875" style="204"/>
    <col min="13057" max="13058" width="0.88671875" style="204" customWidth="1"/>
    <col min="13059" max="13059" width="21.88671875" style="204" customWidth="1"/>
    <col min="13060" max="13060" width="0.88671875" style="204" customWidth="1"/>
    <col min="13061" max="13068" width="15.5546875" style="204" customWidth="1"/>
    <col min="13069" max="13069" width="0.88671875" style="204" customWidth="1"/>
    <col min="13070" max="13070" width="23.44140625" style="204" customWidth="1"/>
    <col min="13071" max="13312" width="8.88671875" style="204"/>
    <col min="13313" max="13314" width="0.88671875" style="204" customWidth="1"/>
    <col min="13315" max="13315" width="21.88671875" style="204" customWidth="1"/>
    <col min="13316" max="13316" width="0.88671875" style="204" customWidth="1"/>
    <col min="13317" max="13324" width="15.5546875" style="204" customWidth="1"/>
    <col min="13325" max="13325" width="0.88671875" style="204" customWidth="1"/>
    <col min="13326" max="13326" width="23.44140625" style="204" customWidth="1"/>
    <col min="13327" max="13568" width="8.88671875" style="204"/>
    <col min="13569" max="13570" width="0.88671875" style="204" customWidth="1"/>
    <col min="13571" max="13571" width="21.88671875" style="204" customWidth="1"/>
    <col min="13572" max="13572" width="0.88671875" style="204" customWidth="1"/>
    <col min="13573" max="13580" width="15.5546875" style="204" customWidth="1"/>
    <col min="13581" max="13581" width="0.88671875" style="204" customWidth="1"/>
    <col min="13582" max="13582" width="23.44140625" style="204" customWidth="1"/>
    <col min="13583" max="13824" width="8.88671875" style="204"/>
    <col min="13825" max="13826" width="0.88671875" style="204" customWidth="1"/>
    <col min="13827" max="13827" width="21.88671875" style="204" customWidth="1"/>
    <col min="13828" max="13828" width="0.88671875" style="204" customWidth="1"/>
    <col min="13829" max="13836" width="15.5546875" style="204" customWidth="1"/>
    <col min="13837" max="13837" width="0.88671875" style="204" customWidth="1"/>
    <col min="13838" max="13838" width="23.44140625" style="204" customWidth="1"/>
    <col min="13839" max="14080" width="8.88671875" style="204"/>
    <col min="14081" max="14082" width="0.88671875" style="204" customWidth="1"/>
    <col min="14083" max="14083" width="21.88671875" style="204" customWidth="1"/>
    <col min="14084" max="14084" width="0.88671875" style="204" customWidth="1"/>
    <col min="14085" max="14092" width="15.5546875" style="204" customWidth="1"/>
    <col min="14093" max="14093" width="0.88671875" style="204" customWidth="1"/>
    <col min="14094" max="14094" width="23.44140625" style="204" customWidth="1"/>
    <col min="14095" max="14336" width="8.88671875" style="204"/>
    <col min="14337" max="14338" width="0.88671875" style="204" customWidth="1"/>
    <col min="14339" max="14339" width="21.88671875" style="204" customWidth="1"/>
    <col min="14340" max="14340" width="0.88671875" style="204" customWidth="1"/>
    <col min="14341" max="14348" width="15.5546875" style="204" customWidth="1"/>
    <col min="14349" max="14349" width="0.88671875" style="204" customWidth="1"/>
    <col min="14350" max="14350" width="23.44140625" style="204" customWidth="1"/>
    <col min="14351" max="14592" width="8.88671875" style="204"/>
    <col min="14593" max="14594" width="0.88671875" style="204" customWidth="1"/>
    <col min="14595" max="14595" width="21.88671875" style="204" customWidth="1"/>
    <col min="14596" max="14596" width="0.88671875" style="204" customWidth="1"/>
    <col min="14597" max="14604" width="15.5546875" style="204" customWidth="1"/>
    <col min="14605" max="14605" width="0.88671875" style="204" customWidth="1"/>
    <col min="14606" max="14606" width="23.44140625" style="204" customWidth="1"/>
    <col min="14607" max="14848" width="8.88671875" style="204"/>
    <col min="14849" max="14850" width="0.88671875" style="204" customWidth="1"/>
    <col min="14851" max="14851" width="21.88671875" style="204" customWidth="1"/>
    <col min="14852" max="14852" width="0.88671875" style="204" customWidth="1"/>
    <col min="14853" max="14860" width="15.5546875" style="204" customWidth="1"/>
    <col min="14861" max="14861" width="0.88671875" style="204" customWidth="1"/>
    <col min="14862" max="14862" width="23.44140625" style="204" customWidth="1"/>
    <col min="14863" max="15104" width="8.88671875" style="204"/>
    <col min="15105" max="15106" width="0.88671875" style="204" customWidth="1"/>
    <col min="15107" max="15107" width="21.88671875" style="204" customWidth="1"/>
    <col min="15108" max="15108" width="0.88671875" style="204" customWidth="1"/>
    <col min="15109" max="15116" width="15.5546875" style="204" customWidth="1"/>
    <col min="15117" max="15117" width="0.88671875" style="204" customWidth="1"/>
    <col min="15118" max="15118" width="23.44140625" style="204" customWidth="1"/>
    <col min="15119" max="15360" width="8.88671875" style="204"/>
    <col min="15361" max="15362" width="0.88671875" style="204" customWidth="1"/>
    <col min="15363" max="15363" width="21.88671875" style="204" customWidth="1"/>
    <col min="15364" max="15364" width="0.88671875" style="204" customWidth="1"/>
    <col min="15365" max="15372" width="15.5546875" style="204" customWidth="1"/>
    <col min="15373" max="15373" width="0.88671875" style="204" customWidth="1"/>
    <col min="15374" max="15374" width="23.44140625" style="204" customWidth="1"/>
    <col min="15375" max="15616" width="8.88671875" style="204"/>
    <col min="15617" max="15618" width="0.88671875" style="204" customWidth="1"/>
    <col min="15619" max="15619" width="21.88671875" style="204" customWidth="1"/>
    <col min="15620" max="15620" width="0.88671875" style="204" customWidth="1"/>
    <col min="15621" max="15628" width="15.5546875" style="204" customWidth="1"/>
    <col min="15629" max="15629" width="0.88671875" style="204" customWidth="1"/>
    <col min="15630" max="15630" width="23.44140625" style="204" customWidth="1"/>
    <col min="15631" max="15872" width="8.88671875" style="204"/>
    <col min="15873" max="15874" width="0.88671875" style="204" customWidth="1"/>
    <col min="15875" max="15875" width="21.88671875" style="204" customWidth="1"/>
    <col min="15876" max="15876" width="0.88671875" style="204" customWidth="1"/>
    <col min="15877" max="15884" width="15.5546875" style="204" customWidth="1"/>
    <col min="15885" max="15885" width="0.88671875" style="204" customWidth="1"/>
    <col min="15886" max="15886" width="23.44140625" style="204" customWidth="1"/>
    <col min="15887" max="16128" width="8.88671875" style="204"/>
    <col min="16129" max="16130" width="0.88671875" style="204" customWidth="1"/>
    <col min="16131" max="16131" width="21.88671875" style="204" customWidth="1"/>
    <col min="16132" max="16132" width="0.88671875" style="204" customWidth="1"/>
    <col min="16133" max="16140" width="15.5546875" style="204" customWidth="1"/>
    <col min="16141" max="16141" width="0.88671875" style="204" customWidth="1"/>
    <col min="16142" max="16142" width="23.44140625" style="204" customWidth="1"/>
    <col min="16143" max="16384" width="8.88671875" style="204"/>
  </cols>
  <sheetData>
    <row r="1" spans="1:14" s="203" customFormat="1" ht="22.5" customHeight="1">
      <c r="A1" s="446" t="s">
        <v>491</v>
      </c>
      <c r="B1" s="446"/>
      <c r="C1" s="446"/>
      <c r="D1" s="446"/>
      <c r="E1" s="446"/>
      <c r="F1" s="446"/>
      <c r="G1" s="446"/>
      <c r="H1" s="446"/>
      <c r="I1" s="446" t="s">
        <v>492</v>
      </c>
      <c r="J1" s="446"/>
      <c r="K1" s="446"/>
      <c r="L1" s="446"/>
      <c r="M1" s="446"/>
      <c r="N1" s="446"/>
    </row>
    <row r="2" spans="1:14" ht="20.25">
      <c r="H2" s="205"/>
      <c r="I2" s="205"/>
      <c r="J2" s="205"/>
      <c r="K2" s="205"/>
      <c r="L2" s="205"/>
    </row>
    <row r="3" spans="1:14">
      <c r="A3" s="447" t="s">
        <v>241</v>
      </c>
      <c r="B3" s="447"/>
      <c r="C3" s="447"/>
      <c r="D3" s="207"/>
      <c r="E3" s="206"/>
      <c r="F3" s="206"/>
      <c r="G3" s="206"/>
      <c r="H3" s="206"/>
      <c r="I3" s="206"/>
      <c r="J3" s="206"/>
      <c r="K3" s="206"/>
      <c r="L3" s="208"/>
      <c r="M3" s="206"/>
      <c r="N3" s="208" t="s">
        <v>242</v>
      </c>
    </row>
    <row r="4" spans="1:14" s="209" customFormat="1" ht="31.5" customHeight="1">
      <c r="A4" s="448"/>
      <c r="B4" s="449"/>
      <c r="C4" s="449"/>
      <c r="D4" s="449"/>
      <c r="E4" s="452" t="s">
        <v>243</v>
      </c>
      <c r="F4" s="452" t="s">
        <v>244</v>
      </c>
      <c r="G4" s="452" t="s">
        <v>245</v>
      </c>
      <c r="H4" s="454" t="s">
        <v>246</v>
      </c>
      <c r="I4" s="452" t="s">
        <v>247</v>
      </c>
      <c r="J4" s="452" t="s">
        <v>248</v>
      </c>
      <c r="K4" s="452" t="s">
        <v>249</v>
      </c>
      <c r="L4" s="456"/>
      <c r="M4" s="457"/>
      <c r="N4" s="458"/>
    </row>
    <row r="5" spans="1:14" s="212" customFormat="1" ht="43.5" customHeight="1">
      <c r="A5" s="450"/>
      <c r="B5" s="451"/>
      <c r="C5" s="451"/>
      <c r="D5" s="451"/>
      <c r="E5" s="453"/>
      <c r="F5" s="453"/>
      <c r="G5" s="453"/>
      <c r="H5" s="455"/>
      <c r="I5" s="453"/>
      <c r="J5" s="453"/>
      <c r="K5" s="210" t="s">
        <v>250</v>
      </c>
      <c r="L5" s="211" t="s">
        <v>251</v>
      </c>
      <c r="M5" s="459"/>
      <c r="N5" s="460"/>
    </row>
    <row r="6" spans="1:14" s="218" customFormat="1" ht="40.5" customHeight="1">
      <c r="A6" s="148"/>
      <c r="B6" s="11"/>
      <c r="C6" s="174" t="s">
        <v>252</v>
      </c>
      <c r="D6" s="174"/>
      <c r="E6" s="213">
        <v>641002.28948542057</v>
      </c>
      <c r="F6" s="214">
        <v>315851.83677633049</v>
      </c>
      <c r="G6" s="215">
        <v>325150.45270909014</v>
      </c>
      <c r="H6" s="215">
        <v>55220.79945020796</v>
      </c>
      <c r="I6" s="214">
        <v>9665.4314470887111</v>
      </c>
      <c r="J6" s="214">
        <v>260264.22181179345</v>
      </c>
      <c r="K6" s="20">
        <v>633884.53418008517</v>
      </c>
      <c r="L6" s="216">
        <v>277186.93013173854</v>
      </c>
      <c r="M6" s="217"/>
      <c r="N6" s="178" t="s">
        <v>253</v>
      </c>
    </row>
    <row r="7" spans="1:14" s="212" customFormat="1" ht="40.5" customHeight="1">
      <c r="A7" s="148"/>
      <c r="B7" s="11"/>
      <c r="C7" s="174" t="s">
        <v>254</v>
      </c>
      <c r="D7" s="174"/>
      <c r="E7" s="219">
        <v>22220.371151307179</v>
      </c>
      <c r="F7" s="220">
        <v>9209.3809224050055</v>
      </c>
      <c r="G7" s="220">
        <v>13010.990228902174</v>
      </c>
      <c r="H7" s="220">
        <v>2455.0258482861586</v>
      </c>
      <c r="I7" s="220">
        <v>65.258065055233999</v>
      </c>
      <c r="J7" s="220">
        <v>10490.706315560781</v>
      </c>
      <c r="K7" s="150">
        <v>20235.450450952321</v>
      </c>
      <c r="L7" s="166">
        <v>11937.211643984425</v>
      </c>
      <c r="M7" s="221"/>
      <c r="N7" s="178" t="s">
        <v>255</v>
      </c>
    </row>
    <row r="8" spans="1:14" s="212" customFormat="1" ht="40.5" customHeight="1">
      <c r="A8" s="148"/>
      <c r="B8" s="11"/>
      <c r="C8" s="174" t="s">
        <v>256</v>
      </c>
      <c r="D8" s="174"/>
      <c r="E8" s="222">
        <v>50364064.567394011</v>
      </c>
      <c r="F8" s="223">
        <v>37049713.52078978</v>
      </c>
      <c r="G8" s="223">
        <v>13314385.709131872</v>
      </c>
      <c r="H8" s="223">
        <v>3963199.3389959661</v>
      </c>
      <c r="I8" s="223">
        <v>40783.697412246715</v>
      </c>
      <c r="J8" s="223">
        <v>9310572.4548994675</v>
      </c>
      <c r="K8" s="150">
        <v>50698849.540415443</v>
      </c>
      <c r="L8" s="166">
        <v>12338429.201993311</v>
      </c>
      <c r="M8" s="224"/>
      <c r="N8" s="178" t="s">
        <v>257</v>
      </c>
    </row>
    <row r="9" spans="1:14" s="212" customFormat="1" ht="40.5" customHeight="1">
      <c r="A9" s="148"/>
      <c r="B9" s="11"/>
      <c r="C9" s="174" t="s">
        <v>258</v>
      </c>
      <c r="D9" s="174"/>
      <c r="E9" s="225">
        <v>655693.65275133902</v>
      </c>
      <c r="F9" s="226">
        <v>401378.15747558867</v>
      </c>
      <c r="G9" s="226">
        <v>254315.49527575038</v>
      </c>
      <c r="H9" s="226">
        <v>125421.232407722</v>
      </c>
      <c r="I9" s="226">
        <v>453.20261799583795</v>
      </c>
      <c r="J9" s="226">
        <v>128441.06025003255</v>
      </c>
      <c r="K9" s="227">
        <v>523987.89079597441</v>
      </c>
      <c r="L9" s="228">
        <v>182659.23935578667</v>
      </c>
      <c r="M9" s="229"/>
      <c r="N9" s="178" t="s">
        <v>259</v>
      </c>
    </row>
    <row r="10" spans="1:14" s="212" customFormat="1" ht="40.5" customHeight="1">
      <c r="A10" s="148"/>
      <c r="B10" s="11"/>
      <c r="C10" s="174" t="s">
        <v>260</v>
      </c>
      <c r="D10" s="174"/>
      <c r="E10" s="230">
        <v>2328197.5906553734</v>
      </c>
      <c r="F10" s="231">
        <v>1556173.3913736017</v>
      </c>
      <c r="G10" s="231">
        <v>772024.19928177213</v>
      </c>
      <c r="H10" s="231">
        <v>68622.317385818911</v>
      </c>
      <c r="I10" s="231">
        <v>4581.5287808041303</v>
      </c>
      <c r="J10" s="231">
        <v>698820.35311514908</v>
      </c>
      <c r="K10" s="232">
        <v>2122177.5807318031</v>
      </c>
      <c r="L10" s="233">
        <v>643315.79043841595</v>
      </c>
      <c r="M10" s="234"/>
      <c r="N10" s="178" t="s">
        <v>261</v>
      </c>
    </row>
    <row r="11" spans="1:14" s="212" customFormat="1" ht="40.5" customHeight="1">
      <c r="A11" s="148"/>
      <c r="B11" s="11"/>
      <c r="C11" s="174" t="s">
        <v>262</v>
      </c>
      <c r="D11" s="174"/>
      <c r="E11" s="213">
        <v>1962827.0159207208</v>
      </c>
      <c r="F11" s="214">
        <v>943316.95407008438</v>
      </c>
      <c r="G11" s="214">
        <v>1019510.0618506365</v>
      </c>
      <c r="H11" s="214">
        <v>75600.452732964899</v>
      </c>
      <c r="I11" s="214">
        <v>31933.699485550478</v>
      </c>
      <c r="J11" s="214">
        <v>911975.90963212098</v>
      </c>
      <c r="K11" s="214">
        <v>1886609.7611195273</v>
      </c>
      <c r="L11" s="235">
        <v>1032714.4271712899</v>
      </c>
      <c r="M11" s="236"/>
      <c r="N11" s="178" t="s">
        <v>263</v>
      </c>
    </row>
    <row r="12" spans="1:14" s="212" customFormat="1" ht="40.5" customHeight="1">
      <c r="A12" s="148"/>
      <c r="B12" s="11"/>
      <c r="C12" s="174" t="s">
        <v>264</v>
      </c>
      <c r="D12" s="174"/>
      <c r="E12" s="213">
        <v>1404503.2891909652</v>
      </c>
      <c r="F12" s="214">
        <v>746979.57037446648</v>
      </c>
      <c r="G12" s="214">
        <v>657523.71881649888</v>
      </c>
      <c r="H12" s="214">
        <v>187792.16266774663</v>
      </c>
      <c r="I12" s="214">
        <v>8803.6061015168161</v>
      </c>
      <c r="J12" s="214">
        <v>460927.95004723547</v>
      </c>
      <c r="K12" s="237">
        <v>1294896.1259897514</v>
      </c>
      <c r="L12" s="238">
        <v>608689.53337424342</v>
      </c>
      <c r="M12" s="236"/>
      <c r="N12" s="178" t="s">
        <v>265</v>
      </c>
    </row>
    <row r="13" spans="1:14" s="212" customFormat="1" ht="40.5" customHeight="1">
      <c r="A13" s="148"/>
      <c r="B13" s="11"/>
      <c r="C13" s="174" t="s">
        <v>266</v>
      </c>
      <c r="D13" s="174"/>
      <c r="E13" s="213">
        <v>1259537.5865541352</v>
      </c>
      <c r="F13" s="214">
        <v>788475.2340365398</v>
      </c>
      <c r="G13" s="214">
        <v>471062.35251759528</v>
      </c>
      <c r="H13" s="214">
        <v>27060.225428089045</v>
      </c>
      <c r="I13" s="214">
        <v>7909.6619820585538</v>
      </c>
      <c r="J13" s="214">
        <v>436092.4651074477</v>
      </c>
      <c r="K13" s="214">
        <v>1140777.2991749328</v>
      </c>
      <c r="L13" s="235">
        <v>414832.22300713783</v>
      </c>
      <c r="M13" s="236"/>
      <c r="N13" s="178" t="s">
        <v>267</v>
      </c>
    </row>
    <row r="14" spans="1:14" s="212" customFormat="1" ht="40.5" customHeight="1">
      <c r="A14" s="148"/>
      <c r="B14" s="11"/>
      <c r="C14" s="174" t="s">
        <v>268</v>
      </c>
      <c r="D14" s="174"/>
      <c r="E14" s="213">
        <v>406928.54396760842</v>
      </c>
      <c r="F14" s="214">
        <v>243932.95481473723</v>
      </c>
      <c r="G14" s="214">
        <v>162995.58915287117</v>
      </c>
      <c r="H14" s="214">
        <v>82609.27604844945</v>
      </c>
      <c r="I14" s="214">
        <v>555.08619272583451</v>
      </c>
      <c r="J14" s="214">
        <v>79831.226911695863</v>
      </c>
      <c r="K14" s="237">
        <v>421985.02655601862</v>
      </c>
      <c r="L14" s="238">
        <v>183264.72025031975</v>
      </c>
      <c r="M14" s="217"/>
      <c r="N14" s="178" t="s">
        <v>269</v>
      </c>
    </row>
    <row r="15" spans="1:14" s="212" customFormat="1" ht="40.5" customHeight="1">
      <c r="A15" s="152"/>
      <c r="B15" s="153"/>
      <c r="C15" s="174" t="s">
        <v>270</v>
      </c>
      <c r="D15" s="174"/>
      <c r="E15" s="213">
        <v>1201809.8195908188</v>
      </c>
      <c r="F15" s="214">
        <v>599651.65475119755</v>
      </c>
      <c r="G15" s="214">
        <v>602158.16483962117</v>
      </c>
      <c r="H15" s="214">
        <v>51632.633640504064</v>
      </c>
      <c r="I15" s="214">
        <v>1900.6805322241141</v>
      </c>
      <c r="J15" s="214">
        <v>548624.85066689295</v>
      </c>
      <c r="K15" s="237">
        <v>1256135.5847305902</v>
      </c>
      <c r="L15" s="238">
        <v>653281.07560350327</v>
      </c>
      <c r="M15" s="236"/>
      <c r="N15" s="178" t="s">
        <v>271</v>
      </c>
    </row>
    <row r="16" spans="1:14" s="212" customFormat="1" ht="40.5" customHeight="1">
      <c r="A16" s="152"/>
      <c r="B16" s="153"/>
      <c r="C16" s="174" t="s">
        <v>272</v>
      </c>
      <c r="D16" s="174"/>
      <c r="E16" s="213">
        <v>1258985.8138671154</v>
      </c>
      <c r="F16" s="214">
        <v>282568.66367773531</v>
      </c>
      <c r="G16" s="214">
        <v>976417.15018938005</v>
      </c>
      <c r="H16" s="214">
        <v>272315.09164984344</v>
      </c>
      <c r="I16" s="214">
        <v>37052.982808907473</v>
      </c>
      <c r="J16" s="214">
        <v>667049.07573062915</v>
      </c>
      <c r="K16" s="237">
        <v>1152247.0852139646</v>
      </c>
      <c r="L16" s="238">
        <v>869224.60641898087</v>
      </c>
      <c r="M16" s="236"/>
      <c r="N16" s="178" t="s">
        <v>273</v>
      </c>
    </row>
    <row r="17" spans="1:14" s="212" customFormat="1" ht="40.5" customHeight="1">
      <c r="A17" s="152"/>
      <c r="B17" s="153"/>
      <c r="C17" s="174" t="s">
        <v>274</v>
      </c>
      <c r="D17" s="174"/>
      <c r="E17" s="213">
        <v>1912333.5028825072</v>
      </c>
      <c r="F17" s="214">
        <v>795468.47355741076</v>
      </c>
      <c r="G17" s="214">
        <v>1116865.0293250964</v>
      </c>
      <c r="H17" s="214">
        <v>145050.66737715065</v>
      </c>
      <c r="I17" s="214">
        <v>4494.2020054192926</v>
      </c>
      <c r="J17" s="214">
        <v>967320.15994252637</v>
      </c>
      <c r="K17" s="237">
        <v>1775948.6882620393</v>
      </c>
      <c r="L17" s="238">
        <v>987538.65773580514</v>
      </c>
      <c r="M17" s="236"/>
      <c r="N17" s="178" t="s">
        <v>275</v>
      </c>
    </row>
    <row r="18" spans="1:14" s="212" customFormat="1" ht="40.5" customHeight="1">
      <c r="A18" s="152"/>
      <c r="B18" s="153"/>
      <c r="C18" s="174" t="s">
        <v>276</v>
      </c>
      <c r="D18" s="174"/>
      <c r="E18" s="213">
        <v>1207907.6516260111</v>
      </c>
      <c r="F18" s="214">
        <v>308384.33010200382</v>
      </c>
      <c r="G18" s="214">
        <v>899523.32152400725</v>
      </c>
      <c r="H18" s="214">
        <v>352242.06714936061</v>
      </c>
      <c r="I18" s="214">
        <v>84.907519771337604</v>
      </c>
      <c r="J18" s="214">
        <v>547196.34685487521</v>
      </c>
      <c r="K18" s="239">
        <v>1095181.2999117565</v>
      </c>
      <c r="L18" s="240">
        <v>803276.31946328934</v>
      </c>
      <c r="M18" s="236"/>
      <c r="N18" s="178" t="s">
        <v>277</v>
      </c>
    </row>
    <row r="19" spans="1:14" s="212" customFormat="1" ht="40.5" customHeight="1">
      <c r="A19" s="152"/>
      <c r="B19" s="153"/>
      <c r="C19" s="174" t="s">
        <v>278</v>
      </c>
      <c r="D19" s="174"/>
      <c r="E19" s="213">
        <v>1558387.3828072839</v>
      </c>
      <c r="F19" s="214">
        <v>467872.57728087745</v>
      </c>
      <c r="G19" s="214">
        <v>1090514.8055264065</v>
      </c>
      <c r="H19" s="214">
        <v>131342.24559408205</v>
      </c>
      <c r="I19" s="214">
        <v>3637.5543692574261</v>
      </c>
      <c r="J19" s="214">
        <v>955535.00556306704</v>
      </c>
      <c r="K19" s="239">
        <v>1388813.9257481054</v>
      </c>
      <c r="L19" s="240">
        <v>956246.07851136581</v>
      </c>
      <c r="M19" s="236"/>
      <c r="N19" s="178" t="s">
        <v>279</v>
      </c>
    </row>
    <row r="20" spans="1:14" s="212" customFormat="1" ht="40.5" customHeight="1">
      <c r="A20" s="152"/>
      <c r="B20" s="153"/>
      <c r="C20" s="174" t="s">
        <v>280</v>
      </c>
      <c r="D20" s="174"/>
      <c r="E20" s="213">
        <v>1401515.2685657784</v>
      </c>
      <c r="F20" s="214">
        <v>653415.29674728285</v>
      </c>
      <c r="G20" s="214">
        <v>748099.97181849566</v>
      </c>
      <c r="H20" s="214">
        <v>71442.952435503335</v>
      </c>
      <c r="I20" s="214">
        <v>2931.5794963288613</v>
      </c>
      <c r="J20" s="214">
        <v>673725.43988666334</v>
      </c>
      <c r="K20" s="239">
        <v>1320523.7381668054</v>
      </c>
      <c r="L20" s="240">
        <v>711527.22631130461</v>
      </c>
      <c r="M20" s="236"/>
      <c r="N20" s="178" t="s">
        <v>281</v>
      </c>
    </row>
    <row r="21" spans="1:14" s="218" customFormat="1" ht="40.5" customHeight="1">
      <c r="A21" s="148"/>
      <c r="B21" s="11"/>
      <c r="C21" s="174" t="s">
        <v>132</v>
      </c>
      <c r="D21" s="174"/>
      <c r="E21" s="213">
        <v>1008119.5660438508</v>
      </c>
      <c r="F21" s="214">
        <v>531117.30514657905</v>
      </c>
      <c r="G21" s="214">
        <v>477002.2608972718</v>
      </c>
      <c r="H21" s="214">
        <v>92825.546127435082</v>
      </c>
      <c r="I21" s="214">
        <v>14643.297435350052</v>
      </c>
      <c r="J21" s="214">
        <v>369533.41733448667</v>
      </c>
      <c r="K21" s="239">
        <v>915850.89013332594</v>
      </c>
      <c r="L21" s="240">
        <v>421347.45648639475</v>
      </c>
      <c r="M21" s="236"/>
      <c r="N21" s="155" t="s">
        <v>133</v>
      </c>
    </row>
    <row r="22" spans="1:14" s="218" customFormat="1" ht="40.5" customHeight="1">
      <c r="A22" s="189"/>
      <c r="B22" s="190"/>
      <c r="C22" s="241" t="s">
        <v>282</v>
      </c>
      <c r="D22" s="242"/>
      <c r="E22" s="243">
        <f t="shared" ref="E22:L22" si="0">SUM(E6:E21)</f>
        <v>68594033.912454262</v>
      </c>
      <c r="F22" s="244">
        <f t="shared" si="0"/>
        <v>45693509.301896639</v>
      </c>
      <c r="G22" s="244">
        <f t="shared" si="0"/>
        <v>22900559.27308527</v>
      </c>
      <c r="H22" s="244">
        <f t="shared" si="0"/>
        <v>5704832.0349391326</v>
      </c>
      <c r="I22" s="244">
        <f t="shared" si="0"/>
        <v>169496.37625230086</v>
      </c>
      <c r="J22" s="244">
        <f t="shared" si="0"/>
        <v>17026400.644069646</v>
      </c>
      <c r="K22" s="244">
        <f t="shared" si="0"/>
        <v>67648104.421581075</v>
      </c>
      <c r="L22" s="245">
        <f t="shared" si="0"/>
        <v>21095470.697896872</v>
      </c>
      <c r="M22" s="246"/>
      <c r="N22" s="247" t="s">
        <v>283</v>
      </c>
    </row>
    <row r="23" spans="1:14" s="249" customFormat="1" hidden="1">
      <c r="A23" s="248"/>
      <c r="B23" s="248"/>
      <c r="C23" s="248"/>
      <c r="D23" s="248"/>
      <c r="N23" s="250"/>
    </row>
    <row r="24" spans="1:14" s="249" customFormat="1" hidden="1">
      <c r="A24" s="248"/>
      <c r="B24" s="248"/>
      <c r="C24" s="248"/>
      <c r="D24" s="248"/>
      <c r="N24" s="250"/>
    </row>
    <row r="25" spans="1:14" s="249" customFormat="1" hidden="1">
      <c r="A25" s="248"/>
      <c r="B25" s="248"/>
      <c r="C25" s="248"/>
      <c r="D25" s="248"/>
      <c r="N25" s="250"/>
    </row>
    <row r="26" spans="1:14" s="249" customFormat="1" hidden="1">
      <c r="A26" s="248"/>
      <c r="B26" s="248"/>
      <c r="C26" s="248"/>
      <c r="D26" s="248"/>
      <c r="N26" s="250"/>
    </row>
    <row r="27" spans="1:14" s="249" customFormat="1" hidden="1">
      <c r="A27" s="248"/>
      <c r="B27" s="248"/>
      <c r="C27" s="248"/>
      <c r="D27" s="248"/>
      <c r="N27" s="250"/>
    </row>
    <row r="28" spans="1:14" s="203" customFormat="1" ht="22.5" customHeight="1">
      <c r="A28" s="446" t="s">
        <v>485</v>
      </c>
      <c r="B28" s="446"/>
      <c r="C28" s="446"/>
      <c r="D28" s="446"/>
      <c r="E28" s="446"/>
      <c r="F28" s="446"/>
      <c r="G28" s="446"/>
      <c r="H28" s="446"/>
      <c r="I28" s="446" t="s">
        <v>492</v>
      </c>
      <c r="J28" s="446"/>
      <c r="K28" s="446"/>
      <c r="L28" s="446"/>
      <c r="M28" s="446"/>
      <c r="N28" s="446"/>
    </row>
    <row r="30" spans="1:14">
      <c r="A30" s="447" t="s">
        <v>311</v>
      </c>
      <c r="B30" s="447"/>
      <c r="C30" s="447"/>
      <c r="D30" s="207"/>
      <c r="E30" s="206"/>
      <c r="F30" s="206"/>
      <c r="G30" s="206"/>
      <c r="H30" s="206"/>
      <c r="I30" s="206"/>
      <c r="J30" s="206"/>
      <c r="K30" s="206"/>
      <c r="L30" s="208"/>
      <c r="M30" s="206"/>
      <c r="N30" s="208" t="s">
        <v>242</v>
      </c>
    </row>
    <row r="31" spans="1:14" s="209" customFormat="1" ht="31.5" customHeight="1">
      <c r="A31" s="448"/>
      <c r="B31" s="449"/>
      <c r="C31" s="449"/>
      <c r="D31" s="449"/>
      <c r="E31" s="452" t="s">
        <v>243</v>
      </c>
      <c r="F31" s="452" t="s">
        <v>244</v>
      </c>
      <c r="G31" s="452" t="s">
        <v>245</v>
      </c>
      <c r="H31" s="452" t="s">
        <v>246</v>
      </c>
      <c r="I31" s="452" t="s">
        <v>247</v>
      </c>
      <c r="J31" s="452" t="s">
        <v>248</v>
      </c>
      <c r="K31" s="452" t="s">
        <v>249</v>
      </c>
      <c r="L31" s="456"/>
      <c r="M31" s="457"/>
      <c r="N31" s="458"/>
    </row>
    <row r="32" spans="1:14" s="212" customFormat="1" ht="43.5" customHeight="1">
      <c r="A32" s="450"/>
      <c r="B32" s="451"/>
      <c r="C32" s="451"/>
      <c r="D32" s="451"/>
      <c r="E32" s="453"/>
      <c r="F32" s="453"/>
      <c r="G32" s="453"/>
      <c r="H32" s="453"/>
      <c r="I32" s="453"/>
      <c r="J32" s="453"/>
      <c r="K32" s="210" t="s">
        <v>250</v>
      </c>
      <c r="L32" s="211" t="s">
        <v>251</v>
      </c>
      <c r="M32" s="459"/>
      <c r="N32" s="460"/>
    </row>
    <row r="33" spans="1:14" s="218" customFormat="1" ht="41.25" customHeight="1">
      <c r="A33" s="148"/>
      <c r="B33" s="11"/>
      <c r="C33" s="174" t="s">
        <v>252</v>
      </c>
      <c r="D33" s="174"/>
      <c r="E33" s="213">
        <v>475284.81017869117</v>
      </c>
      <c r="F33" s="214">
        <v>202382.48000527121</v>
      </c>
      <c r="G33" s="214">
        <v>272902.33017341996</v>
      </c>
      <c r="H33" s="214">
        <v>43532.368973358898</v>
      </c>
      <c r="I33" s="214">
        <v>7166.6961715294046</v>
      </c>
      <c r="J33" s="214">
        <v>222203.26502853163</v>
      </c>
      <c r="K33" s="20">
        <v>460773.18002586527</v>
      </c>
      <c r="L33" s="216">
        <v>241997.56979787815</v>
      </c>
      <c r="M33" s="217"/>
      <c r="N33" s="178" t="s">
        <v>253</v>
      </c>
    </row>
    <row r="34" spans="1:14" s="212" customFormat="1" ht="41.25" customHeight="1">
      <c r="A34" s="148"/>
      <c r="B34" s="11"/>
      <c r="C34" s="174" t="s">
        <v>254</v>
      </c>
      <c r="D34" s="174"/>
      <c r="E34" s="219">
        <v>7815.029731099833</v>
      </c>
      <c r="F34" s="220">
        <v>3238.9911592176436</v>
      </c>
      <c r="G34" s="220">
        <v>4576.0385718821899</v>
      </c>
      <c r="H34" s="220">
        <v>863.44642329911028</v>
      </c>
      <c r="I34" s="220">
        <v>22.951629166225647</v>
      </c>
      <c r="J34" s="220">
        <v>3689.6405194168537</v>
      </c>
      <c r="K34" s="150">
        <v>7116.9219370616511</v>
      </c>
      <c r="L34" s="166">
        <v>4198.3845935301297</v>
      </c>
      <c r="M34" s="221"/>
      <c r="N34" s="178" t="s">
        <v>255</v>
      </c>
    </row>
    <row r="35" spans="1:14" s="212" customFormat="1" ht="41.25" customHeight="1">
      <c r="A35" s="148"/>
      <c r="B35" s="11"/>
      <c r="C35" s="174" t="s">
        <v>256</v>
      </c>
      <c r="D35" s="174"/>
      <c r="E35" s="222">
        <v>2715896.5424081315</v>
      </c>
      <c r="F35" s="223">
        <v>2039803.0598024272</v>
      </c>
      <c r="G35" s="223">
        <v>676094.56191726262</v>
      </c>
      <c r="H35" s="223">
        <v>179640.05683541414</v>
      </c>
      <c r="I35" s="223">
        <v>2197.0920893369926</v>
      </c>
      <c r="J35" s="223">
        <v>494260.71241770504</v>
      </c>
      <c r="K35" s="150">
        <v>2555339.8076888854</v>
      </c>
      <c r="L35" s="166">
        <v>643868.25635816879</v>
      </c>
      <c r="M35" s="224"/>
      <c r="N35" s="178" t="s">
        <v>257</v>
      </c>
    </row>
    <row r="36" spans="1:14" s="212" customFormat="1" ht="41.25" customHeight="1">
      <c r="A36" s="148"/>
      <c r="B36" s="11"/>
      <c r="C36" s="174" t="s">
        <v>258</v>
      </c>
      <c r="D36" s="174"/>
      <c r="E36" s="225">
        <v>80572.918567983026</v>
      </c>
      <c r="F36" s="226">
        <v>49283.814860203056</v>
      </c>
      <c r="G36" s="226">
        <v>31289.103707779963</v>
      </c>
      <c r="H36" s="226">
        <v>15597.910884563233</v>
      </c>
      <c r="I36" s="226">
        <v>55.158663136644876</v>
      </c>
      <c r="J36" s="226">
        <v>15636.034160080088</v>
      </c>
      <c r="K36" s="227">
        <v>64338.690272062566</v>
      </c>
      <c r="L36" s="228">
        <v>22183.620258789924</v>
      </c>
      <c r="M36" s="229"/>
      <c r="N36" s="178" t="s">
        <v>259</v>
      </c>
    </row>
    <row r="37" spans="1:14" s="212" customFormat="1" ht="41.25" customHeight="1">
      <c r="A37" s="148"/>
      <c r="B37" s="11"/>
      <c r="C37" s="174" t="s">
        <v>260</v>
      </c>
      <c r="D37" s="174"/>
      <c r="E37" s="230">
        <v>350691.86934428767</v>
      </c>
      <c r="F37" s="231">
        <v>226816.05230699692</v>
      </c>
      <c r="G37" s="231">
        <v>123875.81703729081</v>
      </c>
      <c r="H37" s="231">
        <v>10897.294314964342</v>
      </c>
      <c r="I37" s="231">
        <v>667.7585726624452</v>
      </c>
      <c r="J37" s="231">
        <v>112310.76414966401</v>
      </c>
      <c r="K37" s="232">
        <v>319413.59348825109</v>
      </c>
      <c r="L37" s="233">
        <v>103854.87861299919</v>
      </c>
      <c r="M37" s="234"/>
      <c r="N37" s="178" t="s">
        <v>261</v>
      </c>
    </row>
    <row r="38" spans="1:14" s="212" customFormat="1" ht="41.25" customHeight="1">
      <c r="A38" s="148"/>
      <c r="B38" s="11"/>
      <c r="C38" s="174" t="s">
        <v>262</v>
      </c>
      <c r="D38" s="174"/>
      <c r="E38" s="213">
        <v>234814.90106396785</v>
      </c>
      <c r="F38" s="214">
        <v>111551.82065757501</v>
      </c>
      <c r="G38" s="214">
        <v>123263.08040639285</v>
      </c>
      <c r="H38" s="214">
        <v>9203.9654258660794</v>
      </c>
      <c r="I38" s="214">
        <v>3820.2548474377963</v>
      </c>
      <c r="J38" s="214">
        <v>110238.86013308898</v>
      </c>
      <c r="K38" s="214">
        <v>225696.95664270403</v>
      </c>
      <c r="L38" s="235">
        <v>124710.83821789418</v>
      </c>
      <c r="M38" s="236"/>
      <c r="N38" s="178" t="s">
        <v>263</v>
      </c>
    </row>
    <row r="39" spans="1:14" s="212" customFormat="1" ht="41.25" customHeight="1">
      <c r="A39" s="148"/>
      <c r="B39" s="11"/>
      <c r="C39" s="174" t="s">
        <v>264</v>
      </c>
      <c r="D39" s="174"/>
      <c r="E39" s="213">
        <v>277887.11404232809</v>
      </c>
      <c r="F39" s="214">
        <v>146736.22941964527</v>
      </c>
      <c r="G39" s="214">
        <v>131150.88462268282</v>
      </c>
      <c r="H39" s="214">
        <v>38226.431025200502</v>
      </c>
      <c r="I39" s="214">
        <v>1741.8182196094908</v>
      </c>
      <c r="J39" s="214">
        <v>91182.635377872852</v>
      </c>
      <c r="K39" s="237">
        <v>256589.92759680093</v>
      </c>
      <c r="L39" s="238">
        <v>121894.36065735592</v>
      </c>
      <c r="M39" s="236"/>
      <c r="N39" s="178" t="s">
        <v>265</v>
      </c>
    </row>
    <row r="40" spans="1:14" s="212" customFormat="1" ht="41.25" customHeight="1">
      <c r="A40" s="148"/>
      <c r="B40" s="11"/>
      <c r="C40" s="174" t="s">
        <v>266</v>
      </c>
      <c r="D40" s="174"/>
      <c r="E40" s="213">
        <v>221746.83573862739</v>
      </c>
      <c r="F40" s="214">
        <v>139387.52705703513</v>
      </c>
      <c r="G40" s="214">
        <v>82359.308681592258</v>
      </c>
      <c r="H40" s="214">
        <v>4227.7919503510248</v>
      </c>
      <c r="I40" s="214">
        <v>1392.5237393714447</v>
      </c>
      <c r="J40" s="214">
        <v>76738.992991869789</v>
      </c>
      <c r="K40" s="214">
        <v>200995.6089851071</v>
      </c>
      <c r="L40" s="235">
        <v>72511.463250234985</v>
      </c>
      <c r="M40" s="236"/>
      <c r="N40" s="178" t="s">
        <v>267</v>
      </c>
    </row>
    <row r="41" spans="1:14" s="212" customFormat="1" ht="41.25" customHeight="1">
      <c r="A41" s="148"/>
      <c r="B41" s="11"/>
      <c r="C41" s="174" t="s">
        <v>268</v>
      </c>
      <c r="D41" s="174"/>
      <c r="E41" s="213">
        <v>93207.714821664063</v>
      </c>
      <c r="F41" s="214">
        <v>56705.311597894186</v>
      </c>
      <c r="G41" s="214">
        <v>36502.40322376987</v>
      </c>
      <c r="H41" s="214">
        <v>19659.588138992367</v>
      </c>
      <c r="I41" s="214">
        <v>125.35233125883347</v>
      </c>
      <c r="J41" s="214">
        <v>16717.462753518666</v>
      </c>
      <c r="K41" s="237">
        <v>96545.126966205746</v>
      </c>
      <c r="L41" s="238">
        <v>41139.29313537175</v>
      </c>
      <c r="M41" s="217"/>
      <c r="N41" s="178" t="s">
        <v>269</v>
      </c>
    </row>
    <row r="42" spans="1:14" s="212" customFormat="1" ht="41.25" customHeight="1">
      <c r="A42" s="152"/>
      <c r="B42" s="153"/>
      <c r="C42" s="174" t="s">
        <v>270</v>
      </c>
      <c r="D42" s="174"/>
      <c r="E42" s="213">
        <v>246430.72319926415</v>
      </c>
      <c r="F42" s="214">
        <v>123721.27127391114</v>
      </c>
      <c r="G42" s="214">
        <v>122709.45192535302</v>
      </c>
      <c r="H42" s="214">
        <v>10582.637276154466</v>
      </c>
      <c r="I42" s="214">
        <v>389.80366893059852</v>
      </c>
      <c r="J42" s="214">
        <v>111737.01098026794</v>
      </c>
      <c r="K42" s="237">
        <v>257908.201175255</v>
      </c>
      <c r="L42" s="238">
        <v>133572.09225996226</v>
      </c>
      <c r="M42" s="236"/>
      <c r="N42" s="178" t="s">
        <v>271</v>
      </c>
    </row>
    <row r="43" spans="1:14" s="212" customFormat="1" ht="41.25" customHeight="1">
      <c r="A43" s="152"/>
      <c r="B43" s="153"/>
      <c r="C43" s="174" t="s">
        <v>272</v>
      </c>
      <c r="D43" s="174"/>
      <c r="E43" s="213">
        <v>239640.34881082704</v>
      </c>
      <c r="F43" s="214">
        <v>55876.458586908702</v>
      </c>
      <c r="G43" s="214">
        <v>183763.89022391837</v>
      </c>
      <c r="H43" s="214">
        <v>50816.144155602837</v>
      </c>
      <c r="I43" s="214">
        <v>7065.5340323383916</v>
      </c>
      <c r="J43" s="214">
        <v>125882.21203597714</v>
      </c>
      <c r="K43" s="237">
        <v>218177.86899564593</v>
      </c>
      <c r="L43" s="238">
        <v>162231.82282304813</v>
      </c>
      <c r="M43" s="236"/>
      <c r="N43" s="178" t="s">
        <v>273</v>
      </c>
    </row>
    <row r="44" spans="1:14" s="212" customFormat="1" ht="41.25" customHeight="1">
      <c r="A44" s="152"/>
      <c r="B44" s="153"/>
      <c r="C44" s="174" t="s">
        <v>274</v>
      </c>
      <c r="D44" s="174"/>
      <c r="E44" s="213">
        <v>382329.43408241071</v>
      </c>
      <c r="F44" s="214">
        <v>161286.20579276019</v>
      </c>
      <c r="G44" s="214">
        <v>221043.22828965058</v>
      </c>
      <c r="H44" s="214">
        <v>36065.746944440638</v>
      </c>
      <c r="I44" s="214">
        <v>638.72715506408724</v>
      </c>
      <c r="J44" s="214">
        <v>184338.75419014582</v>
      </c>
      <c r="K44" s="237">
        <v>351384.87778433325</v>
      </c>
      <c r="L44" s="238">
        <v>193758.51006458813</v>
      </c>
      <c r="M44" s="236"/>
      <c r="N44" s="178" t="s">
        <v>275</v>
      </c>
    </row>
    <row r="45" spans="1:14" s="212" customFormat="1" ht="41.25" customHeight="1">
      <c r="A45" s="152"/>
      <c r="B45" s="153"/>
      <c r="C45" s="174" t="s">
        <v>276</v>
      </c>
      <c r="D45" s="174"/>
      <c r="E45" s="213">
        <v>650907.9373700365</v>
      </c>
      <c r="F45" s="214">
        <v>167582.57220383518</v>
      </c>
      <c r="G45" s="214">
        <v>483325.36516620126</v>
      </c>
      <c r="H45" s="214">
        <v>200248.38562943327</v>
      </c>
      <c r="I45" s="214">
        <v>45.960125781314268</v>
      </c>
      <c r="J45" s="214">
        <v>283031.01941098674</v>
      </c>
      <c r="K45" s="239">
        <v>590567.15198150498</v>
      </c>
      <c r="L45" s="240">
        <v>432180.08061733504</v>
      </c>
      <c r="M45" s="236"/>
      <c r="N45" s="178" t="s">
        <v>277</v>
      </c>
    </row>
    <row r="46" spans="1:14" s="212" customFormat="1" ht="41.25" customHeight="1">
      <c r="A46" s="152"/>
      <c r="B46" s="153"/>
      <c r="C46" s="174" t="s">
        <v>278</v>
      </c>
      <c r="D46" s="174"/>
      <c r="E46" s="213">
        <v>350149.18532464671</v>
      </c>
      <c r="F46" s="214">
        <v>105104.95181854197</v>
      </c>
      <c r="G46" s="214">
        <v>245044.23350610473</v>
      </c>
      <c r="H46" s="214">
        <v>29513.194331965977</v>
      </c>
      <c r="I46" s="214">
        <v>815.17390792706908</v>
      </c>
      <c r="J46" s="214">
        <v>214715.86526621168</v>
      </c>
      <c r="K46" s="239">
        <v>312107.03102599061</v>
      </c>
      <c r="L46" s="240">
        <v>214926.28533348616</v>
      </c>
      <c r="M46" s="236"/>
      <c r="N46" s="178" t="s">
        <v>279</v>
      </c>
    </row>
    <row r="47" spans="1:14" s="212" customFormat="1" ht="41.25" customHeight="1">
      <c r="A47" s="152"/>
      <c r="B47" s="153"/>
      <c r="C47" s="174" t="s">
        <v>280</v>
      </c>
      <c r="D47" s="174"/>
      <c r="E47" s="213">
        <v>254321.97076300599</v>
      </c>
      <c r="F47" s="214">
        <v>117257.6417323576</v>
      </c>
      <c r="G47" s="214">
        <v>137064.32903064837</v>
      </c>
      <c r="H47" s="214">
        <v>12866.912253273716</v>
      </c>
      <c r="I47" s="214">
        <v>506.36535237431883</v>
      </c>
      <c r="J47" s="214">
        <v>123691.05142500033</v>
      </c>
      <c r="K47" s="239">
        <v>239350.00311595676</v>
      </c>
      <c r="L47" s="240">
        <v>129838.7551531338</v>
      </c>
      <c r="M47" s="236"/>
      <c r="N47" s="178" t="s">
        <v>281</v>
      </c>
    </row>
    <row r="48" spans="1:14" s="218" customFormat="1" ht="41.25" customHeight="1">
      <c r="A48" s="148"/>
      <c r="B48" s="11"/>
      <c r="C48" s="174" t="s">
        <v>132</v>
      </c>
      <c r="D48" s="174"/>
      <c r="E48" s="213">
        <v>204167.20074613887</v>
      </c>
      <c r="F48" s="214">
        <v>105743.16164888315</v>
      </c>
      <c r="G48" s="214">
        <v>98424.039097255707</v>
      </c>
      <c r="H48" s="214">
        <v>19504.51517969001</v>
      </c>
      <c r="I48" s="214">
        <v>2535.0153957116795</v>
      </c>
      <c r="J48" s="214">
        <v>76384.508521854033</v>
      </c>
      <c r="K48" s="239">
        <v>185828.90846400597</v>
      </c>
      <c r="L48" s="240">
        <v>87102.33398117969</v>
      </c>
      <c r="M48" s="236"/>
      <c r="N48" s="155" t="s">
        <v>133</v>
      </c>
    </row>
    <row r="49" spans="1:14" s="218" customFormat="1" ht="41.25" customHeight="1">
      <c r="A49" s="189"/>
      <c r="B49" s="190"/>
      <c r="C49" s="241" t="s">
        <v>282</v>
      </c>
      <c r="D49" s="242"/>
      <c r="E49" s="243">
        <f t="shared" ref="E49:L49" si="1">SUM(E33:E48)</f>
        <v>6785864.53619311</v>
      </c>
      <c r="F49" s="244">
        <f t="shared" si="1"/>
        <v>3812477.5499234633</v>
      </c>
      <c r="G49" s="244">
        <f t="shared" si="1"/>
        <v>2973388.0655812053</v>
      </c>
      <c r="H49" s="244">
        <f t="shared" si="1"/>
        <v>681446.3897425707</v>
      </c>
      <c r="I49" s="244">
        <f t="shared" si="1"/>
        <v>29186.185901636742</v>
      </c>
      <c r="J49" s="244">
        <f t="shared" si="1"/>
        <v>2262758.7893621912</v>
      </c>
      <c r="K49" s="244">
        <f t="shared" si="1"/>
        <v>6342133.8561456362</v>
      </c>
      <c r="L49" s="245">
        <f t="shared" si="1"/>
        <v>2729968.5451149568</v>
      </c>
      <c r="M49" s="246"/>
      <c r="N49" s="247" t="s">
        <v>283</v>
      </c>
    </row>
    <row r="50" spans="1:14" hidden="1"/>
    <row r="51" spans="1:14" hidden="1"/>
    <row r="52" spans="1:14" hidden="1"/>
    <row r="53" spans="1:14" hidden="1"/>
    <row r="54" spans="1:14" hidden="1"/>
    <row r="55" spans="1:14" s="203" customFormat="1" ht="22.5" customHeight="1">
      <c r="A55" s="446" t="s">
        <v>485</v>
      </c>
      <c r="B55" s="446"/>
      <c r="C55" s="446"/>
      <c r="D55" s="446"/>
      <c r="E55" s="446"/>
      <c r="F55" s="446"/>
      <c r="G55" s="446"/>
      <c r="H55" s="446"/>
      <c r="I55" s="446" t="s">
        <v>492</v>
      </c>
      <c r="J55" s="446"/>
      <c r="K55" s="446"/>
      <c r="L55" s="446"/>
      <c r="M55" s="446"/>
      <c r="N55" s="446"/>
    </row>
    <row r="57" spans="1:14">
      <c r="A57" s="447" t="s">
        <v>312</v>
      </c>
      <c r="B57" s="447"/>
      <c r="C57" s="447"/>
      <c r="D57" s="207"/>
      <c r="E57" s="206"/>
      <c r="F57" s="206"/>
      <c r="G57" s="206"/>
      <c r="H57" s="206"/>
      <c r="I57" s="206"/>
      <c r="J57" s="206"/>
      <c r="K57" s="206"/>
      <c r="L57" s="208"/>
      <c r="M57" s="206"/>
      <c r="N57" s="208" t="s">
        <v>242</v>
      </c>
    </row>
    <row r="58" spans="1:14" s="209" customFormat="1" ht="31.5" customHeight="1">
      <c r="A58" s="448"/>
      <c r="B58" s="449"/>
      <c r="C58" s="449"/>
      <c r="D58" s="449"/>
      <c r="E58" s="452" t="s">
        <v>243</v>
      </c>
      <c r="F58" s="452" t="s">
        <v>244</v>
      </c>
      <c r="G58" s="452" t="s">
        <v>245</v>
      </c>
      <c r="H58" s="452" t="s">
        <v>246</v>
      </c>
      <c r="I58" s="452" t="s">
        <v>247</v>
      </c>
      <c r="J58" s="452" t="s">
        <v>248</v>
      </c>
      <c r="K58" s="452" t="s">
        <v>249</v>
      </c>
      <c r="L58" s="456"/>
      <c r="M58" s="457"/>
      <c r="N58" s="458"/>
    </row>
    <row r="59" spans="1:14" s="212" customFormat="1" ht="43.5" customHeight="1">
      <c r="A59" s="450"/>
      <c r="B59" s="451"/>
      <c r="C59" s="451"/>
      <c r="D59" s="451"/>
      <c r="E59" s="453"/>
      <c r="F59" s="453"/>
      <c r="G59" s="453"/>
      <c r="H59" s="453"/>
      <c r="I59" s="453"/>
      <c r="J59" s="453"/>
      <c r="K59" s="210" t="s">
        <v>250</v>
      </c>
      <c r="L59" s="211" t="s">
        <v>251</v>
      </c>
      <c r="M59" s="459"/>
      <c r="N59" s="460"/>
    </row>
    <row r="60" spans="1:14" s="218" customFormat="1" ht="40.5" customHeight="1">
      <c r="A60" s="148"/>
      <c r="B60" s="11"/>
      <c r="C60" s="174" t="s">
        <v>252</v>
      </c>
      <c r="D60" s="192"/>
      <c r="E60" s="213">
        <v>545065.54977796949</v>
      </c>
      <c r="F60" s="214">
        <v>280296.10458740342</v>
      </c>
      <c r="G60" s="214">
        <v>264769.44519056601</v>
      </c>
      <c r="H60" s="214">
        <v>45400.332507802239</v>
      </c>
      <c r="I60" s="214">
        <v>8218.8181500145856</v>
      </c>
      <c r="J60" s="214">
        <v>211150.29453274919</v>
      </c>
      <c r="K60" s="20">
        <v>543775.39658020041</v>
      </c>
      <c r="L60" s="216">
        <v>240985.07389015279</v>
      </c>
      <c r="M60" s="217"/>
      <c r="N60" s="178" t="s">
        <v>253</v>
      </c>
    </row>
    <row r="61" spans="1:14" s="212" customFormat="1" ht="40.5" customHeight="1">
      <c r="A61" s="148"/>
      <c r="B61" s="11"/>
      <c r="C61" s="174" t="s">
        <v>254</v>
      </c>
      <c r="D61" s="192"/>
      <c r="E61" s="219">
        <v>33987.203187583909</v>
      </c>
      <c r="F61" s="220">
        <v>14086.222885760602</v>
      </c>
      <c r="G61" s="220">
        <v>19900.980301823307</v>
      </c>
      <c r="H61" s="220">
        <v>3755.0885972291085</v>
      </c>
      <c r="I61" s="220">
        <v>99.815574706560682</v>
      </c>
      <c r="J61" s="220">
        <v>16046.076129887639</v>
      </c>
      <c r="K61" s="150">
        <v>30951.164649126229</v>
      </c>
      <c r="L61" s="166">
        <v>18258.580600415578</v>
      </c>
      <c r="M61" s="221"/>
      <c r="N61" s="178" t="s">
        <v>255</v>
      </c>
    </row>
    <row r="62" spans="1:14" s="212" customFormat="1" ht="40.5" customHeight="1">
      <c r="A62" s="148"/>
      <c r="B62" s="11"/>
      <c r="C62" s="174" t="s">
        <v>256</v>
      </c>
      <c r="D62" s="192"/>
      <c r="E62" s="222">
        <v>1646628.6365924682</v>
      </c>
      <c r="F62" s="223">
        <v>1253742.5287084663</v>
      </c>
      <c r="G62" s="223">
        <v>392886.81821953523</v>
      </c>
      <c r="H62" s="223">
        <v>81087.418226239257</v>
      </c>
      <c r="I62" s="223">
        <v>1333.2359709732107</v>
      </c>
      <c r="J62" s="223">
        <v>310469.93159699498</v>
      </c>
      <c r="K62" s="150">
        <v>1549171.8944144298</v>
      </c>
      <c r="L62" s="166">
        <v>345185.61304949573</v>
      </c>
      <c r="M62" s="224"/>
      <c r="N62" s="178" t="s">
        <v>257</v>
      </c>
    </row>
    <row r="63" spans="1:14" s="212" customFormat="1" ht="40.5" customHeight="1">
      <c r="A63" s="148"/>
      <c r="B63" s="11"/>
      <c r="C63" s="174" t="s">
        <v>258</v>
      </c>
      <c r="D63" s="192"/>
      <c r="E63" s="225">
        <v>2439077.5383451553</v>
      </c>
      <c r="F63" s="226">
        <v>1538019.8699978169</v>
      </c>
      <c r="G63" s="226">
        <v>901057.66834733868</v>
      </c>
      <c r="H63" s="226">
        <v>429580.08603633859</v>
      </c>
      <c r="I63" s="226">
        <v>1751.6599013686059</v>
      </c>
      <c r="J63" s="226">
        <v>469725.92240963143</v>
      </c>
      <c r="K63" s="227">
        <v>1915931.7631725776</v>
      </c>
      <c r="L63" s="228">
        <v>592821.98506426904</v>
      </c>
      <c r="M63" s="229"/>
      <c r="N63" s="178" t="s">
        <v>259</v>
      </c>
    </row>
    <row r="64" spans="1:14" s="212" customFormat="1" ht="40.5" customHeight="1">
      <c r="A64" s="148"/>
      <c r="B64" s="11"/>
      <c r="C64" s="174" t="s">
        <v>260</v>
      </c>
      <c r="D64" s="192"/>
      <c r="E64" s="230">
        <v>1415141.3143551876</v>
      </c>
      <c r="F64" s="231">
        <v>901790.36103806715</v>
      </c>
      <c r="G64" s="231">
        <v>513350.95331712032</v>
      </c>
      <c r="H64" s="231">
        <v>44565.34847461016</v>
      </c>
      <c r="I64" s="231">
        <v>2590.914503900879</v>
      </c>
      <c r="J64" s="231">
        <v>466194.69033860939</v>
      </c>
      <c r="K64" s="232">
        <v>1306391.4582038848</v>
      </c>
      <c r="L64" s="233">
        <v>432269.75722162653</v>
      </c>
      <c r="M64" s="234"/>
      <c r="N64" s="178" t="s">
        <v>261</v>
      </c>
    </row>
    <row r="65" spans="1:14" s="212" customFormat="1" ht="40.5" customHeight="1">
      <c r="A65" s="148"/>
      <c r="B65" s="11"/>
      <c r="C65" s="174" t="s">
        <v>262</v>
      </c>
      <c r="D65" s="192"/>
      <c r="E65" s="213">
        <v>197040.89163350072</v>
      </c>
      <c r="F65" s="214">
        <v>93523.477921136684</v>
      </c>
      <c r="G65" s="214">
        <v>103517.41371236404</v>
      </c>
      <c r="H65" s="214">
        <v>7733.6098567169201</v>
      </c>
      <c r="I65" s="214">
        <v>3205.6979576233707</v>
      </c>
      <c r="J65" s="214">
        <v>92578.105898023743</v>
      </c>
      <c r="K65" s="214">
        <v>189389.73191596832</v>
      </c>
      <c r="L65" s="235">
        <v>104723.79880013713</v>
      </c>
      <c r="M65" s="236"/>
      <c r="N65" s="178" t="s">
        <v>263</v>
      </c>
    </row>
    <row r="66" spans="1:14" s="212" customFormat="1" ht="40.5" customHeight="1">
      <c r="A66" s="148"/>
      <c r="B66" s="11"/>
      <c r="C66" s="174" t="s">
        <v>264</v>
      </c>
      <c r="D66" s="192"/>
      <c r="E66" s="213">
        <v>249558.67795382184</v>
      </c>
      <c r="F66" s="214">
        <v>167464.99430652044</v>
      </c>
      <c r="G66" s="214">
        <v>82093.683647301412</v>
      </c>
      <c r="H66" s="214">
        <v>29267.806532740804</v>
      </c>
      <c r="I66" s="214">
        <v>1564.2168760269249</v>
      </c>
      <c r="J66" s="214">
        <v>51261.660238533681</v>
      </c>
      <c r="K66" s="237">
        <v>256694.01553612424</v>
      </c>
      <c r="L66" s="238">
        <v>79017.041844997308</v>
      </c>
      <c r="M66" s="236"/>
      <c r="N66" s="178" t="s">
        <v>265</v>
      </c>
    </row>
    <row r="67" spans="1:14" s="212" customFormat="1" ht="40.5" customHeight="1">
      <c r="A67" s="148"/>
      <c r="B67" s="11"/>
      <c r="C67" s="174" t="s">
        <v>266</v>
      </c>
      <c r="D67" s="192"/>
      <c r="E67" s="213">
        <v>202234.08867537533</v>
      </c>
      <c r="F67" s="214">
        <v>119851.19331306033</v>
      </c>
      <c r="G67" s="214">
        <v>82382.895362315016</v>
      </c>
      <c r="H67" s="214">
        <v>10658.449878572043</v>
      </c>
      <c r="I67" s="214">
        <v>1270.0534985565275</v>
      </c>
      <c r="J67" s="214">
        <v>70454.391985186448</v>
      </c>
      <c r="K67" s="214">
        <v>181317.11078287041</v>
      </c>
      <c r="L67" s="235">
        <v>72745.759469176206</v>
      </c>
      <c r="M67" s="236"/>
      <c r="N67" s="178" t="s">
        <v>267</v>
      </c>
    </row>
    <row r="68" spans="1:14" s="212" customFormat="1" ht="40.5" customHeight="1">
      <c r="A68" s="148"/>
      <c r="B68" s="11"/>
      <c r="C68" s="174" t="s">
        <v>268</v>
      </c>
      <c r="D68" s="192"/>
      <c r="E68" s="213">
        <v>87824.79964132428</v>
      </c>
      <c r="F68" s="214">
        <v>48145.351666871407</v>
      </c>
      <c r="G68" s="214">
        <v>39679.447974452858</v>
      </c>
      <c r="H68" s="214">
        <v>15665.253758209494</v>
      </c>
      <c r="I68" s="214">
        <v>87.718606064791757</v>
      </c>
      <c r="J68" s="214">
        <v>23926.475610178579</v>
      </c>
      <c r="K68" s="237">
        <v>88811.144524265415</v>
      </c>
      <c r="L68" s="238">
        <v>41937.833621503043</v>
      </c>
      <c r="M68" s="217"/>
      <c r="N68" s="178" t="s">
        <v>269</v>
      </c>
    </row>
    <row r="69" spans="1:14" s="212" customFormat="1" ht="40.5" customHeight="1">
      <c r="A69" s="152"/>
      <c r="B69" s="153"/>
      <c r="C69" s="174" t="s">
        <v>270</v>
      </c>
      <c r="D69" s="192"/>
      <c r="E69" s="213">
        <v>205774.02221280002</v>
      </c>
      <c r="F69" s="214">
        <v>104330.95681427006</v>
      </c>
      <c r="G69" s="214">
        <v>101443.06539852997</v>
      </c>
      <c r="H69" s="214">
        <v>8521.8994427527487</v>
      </c>
      <c r="I69" s="214">
        <v>325.31054087526314</v>
      </c>
      <c r="J69" s="214">
        <v>92595.855414901947</v>
      </c>
      <c r="K69" s="237">
        <v>213811.23102171181</v>
      </c>
      <c r="L69" s="238">
        <v>108980.96956565981</v>
      </c>
      <c r="M69" s="236"/>
      <c r="N69" s="178" t="s">
        <v>271</v>
      </c>
    </row>
    <row r="70" spans="1:14" s="212" customFormat="1" ht="40.5" customHeight="1">
      <c r="A70" s="152"/>
      <c r="B70" s="153"/>
      <c r="C70" s="174" t="s">
        <v>272</v>
      </c>
      <c r="D70" s="192"/>
      <c r="E70" s="213">
        <v>189421.80138888329</v>
      </c>
      <c r="F70" s="214">
        <v>39817.002482949632</v>
      </c>
      <c r="G70" s="214">
        <v>149604.79890593368</v>
      </c>
      <c r="H70" s="214">
        <v>42874.759728264151</v>
      </c>
      <c r="I70" s="214">
        <v>5586.4893568910038</v>
      </c>
      <c r="J70" s="214">
        <v>101143.54982077853</v>
      </c>
      <c r="K70" s="237">
        <v>171500.22014016128</v>
      </c>
      <c r="L70" s="238">
        <v>130949.57520606081</v>
      </c>
      <c r="M70" s="236"/>
      <c r="N70" s="178" t="s">
        <v>273</v>
      </c>
    </row>
    <row r="71" spans="1:14" s="212" customFormat="1" ht="40.5" customHeight="1">
      <c r="A71" s="152"/>
      <c r="B71" s="153"/>
      <c r="C71" s="174" t="s">
        <v>274</v>
      </c>
      <c r="D71" s="192"/>
      <c r="E71" s="213">
        <v>65806.743683421402</v>
      </c>
      <c r="F71" s="214">
        <v>25954.045646420003</v>
      </c>
      <c r="G71" s="214">
        <v>39852.698037001399</v>
      </c>
      <c r="H71" s="214">
        <v>3694.8223320784068</v>
      </c>
      <c r="I71" s="214">
        <v>212.26286226877426</v>
      </c>
      <c r="J71" s="214">
        <v>35945.612842654227</v>
      </c>
      <c r="K71" s="237">
        <v>61500.248308446935</v>
      </c>
      <c r="L71" s="238">
        <v>35206.893222170009</v>
      </c>
      <c r="M71" s="236"/>
      <c r="N71" s="178" t="s">
        <v>275</v>
      </c>
    </row>
    <row r="72" spans="1:14" s="212" customFormat="1" ht="40.5" customHeight="1">
      <c r="A72" s="152"/>
      <c r="B72" s="153"/>
      <c r="C72" s="174" t="s">
        <v>276</v>
      </c>
      <c r="D72" s="192"/>
      <c r="E72" s="213">
        <v>571358.03745439451</v>
      </c>
      <c r="F72" s="214">
        <v>146175.66631391476</v>
      </c>
      <c r="G72" s="214">
        <v>425182.37114047981</v>
      </c>
      <c r="H72" s="214">
        <v>168887.06967621844</v>
      </c>
      <c r="I72" s="214">
        <v>40.207303487945346</v>
      </c>
      <c r="J72" s="214">
        <v>256255.09416077338</v>
      </c>
      <c r="K72" s="239">
        <v>518124.82933828817</v>
      </c>
      <c r="L72" s="240">
        <v>379812.75581850891</v>
      </c>
      <c r="M72" s="236"/>
      <c r="N72" s="178" t="s">
        <v>277</v>
      </c>
    </row>
    <row r="73" spans="1:14" s="212" customFormat="1" ht="40.5" customHeight="1">
      <c r="A73" s="152"/>
      <c r="B73" s="153"/>
      <c r="C73" s="174" t="s">
        <v>278</v>
      </c>
      <c r="D73" s="192"/>
      <c r="E73" s="213">
        <v>225418.12451485993</v>
      </c>
      <c r="F73" s="214">
        <v>65055.90674001068</v>
      </c>
      <c r="G73" s="214">
        <v>160362.21777484924</v>
      </c>
      <c r="H73" s="214">
        <v>19649.74400405457</v>
      </c>
      <c r="I73" s="214">
        <v>390.42533982182363</v>
      </c>
      <c r="J73" s="214">
        <v>140322.04843097285</v>
      </c>
      <c r="K73" s="239">
        <v>199534.41009966037</v>
      </c>
      <c r="L73" s="240">
        <v>139721.20024497429</v>
      </c>
      <c r="M73" s="236"/>
      <c r="N73" s="178" t="s">
        <v>279</v>
      </c>
    </row>
    <row r="74" spans="1:14" s="212" customFormat="1" ht="40.5" customHeight="1">
      <c r="A74" s="152"/>
      <c r="B74" s="153"/>
      <c r="C74" s="174" t="s">
        <v>280</v>
      </c>
      <c r="D74" s="192"/>
      <c r="E74" s="213">
        <v>181605.80185058402</v>
      </c>
      <c r="F74" s="214">
        <v>83496.35784402155</v>
      </c>
      <c r="G74" s="214">
        <v>98109.444006562466</v>
      </c>
      <c r="H74" s="214">
        <v>9170.5815678504387</v>
      </c>
      <c r="I74" s="214">
        <v>357.00422627907597</v>
      </c>
      <c r="J74" s="214">
        <v>88581.858212432955</v>
      </c>
      <c r="K74" s="239">
        <v>170865.43994465674</v>
      </c>
      <c r="L74" s="240">
        <v>92844.45726458705</v>
      </c>
      <c r="M74" s="236"/>
      <c r="N74" s="178" t="s">
        <v>281</v>
      </c>
    </row>
    <row r="75" spans="1:14" s="218" customFormat="1" ht="40.5" customHeight="1">
      <c r="A75" s="148"/>
      <c r="B75" s="11"/>
      <c r="C75" s="174" t="s">
        <v>132</v>
      </c>
      <c r="D75" s="192"/>
      <c r="E75" s="213">
        <v>176751.97342116467</v>
      </c>
      <c r="F75" s="214">
        <v>94107.825997317923</v>
      </c>
      <c r="G75" s="214">
        <v>82644.14742384672</v>
      </c>
      <c r="H75" s="214">
        <v>16780.678254662242</v>
      </c>
      <c r="I75" s="214">
        <v>2583.2504770701134</v>
      </c>
      <c r="J75" s="214">
        <v>63280.218692114373</v>
      </c>
      <c r="K75" s="239">
        <v>160094.47226017213</v>
      </c>
      <c r="L75" s="240">
        <v>72086.012940172252</v>
      </c>
      <c r="M75" s="236"/>
      <c r="N75" s="155" t="s">
        <v>133</v>
      </c>
    </row>
    <row r="76" spans="1:14" s="218" customFormat="1" ht="40.5" customHeight="1">
      <c r="A76" s="189"/>
      <c r="B76" s="190"/>
      <c r="C76" s="241" t="s">
        <v>282</v>
      </c>
      <c r="D76" s="242"/>
      <c r="E76" s="243">
        <f t="shared" ref="E76:L76" si="2">SUM(E60:E75)</f>
        <v>8432695.2046884932</v>
      </c>
      <c r="F76" s="244">
        <f t="shared" si="2"/>
        <v>4975857.866264008</v>
      </c>
      <c r="G76" s="244">
        <f t="shared" si="2"/>
        <v>3456838.0487600202</v>
      </c>
      <c r="H76" s="244">
        <f t="shared" si="2"/>
        <v>937292.94887433946</v>
      </c>
      <c r="I76" s="244">
        <f t="shared" si="2"/>
        <v>29617.08114592946</v>
      </c>
      <c r="J76" s="244">
        <f t="shared" si="2"/>
        <v>2489931.7863144232</v>
      </c>
      <c r="K76" s="244">
        <f t="shared" si="2"/>
        <v>7557864.5308925426</v>
      </c>
      <c r="L76" s="245">
        <f t="shared" si="2"/>
        <v>2887547.3078239067</v>
      </c>
      <c r="M76" s="246"/>
      <c r="N76" s="247" t="s">
        <v>283</v>
      </c>
    </row>
    <row r="77" spans="1:14" hidden="1"/>
    <row r="78" spans="1:14" hidden="1"/>
    <row r="79" spans="1:14" hidden="1"/>
    <row r="80" spans="1:14" hidden="1"/>
    <row r="81" spans="1:14" hidden="1"/>
    <row r="82" spans="1:14" s="203" customFormat="1" ht="22.5" customHeight="1">
      <c r="A82" s="446" t="s">
        <v>485</v>
      </c>
      <c r="B82" s="446"/>
      <c r="C82" s="446"/>
      <c r="D82" s="446"/>
      <c r="E82" s="446"/>
      <c r="F82" s="446"/>
      <c r="G82" s="446"/>
      <c r="H82" s="446"/>
      <c r="I82" s="446" t="s">
        <v>492</v>
      </c>
      <c r="J82" s="446"/>
      <c r="K82" s="446"/>
      <c r="L82" s="446"/>
      <c r="M82" s="446"/>
      <c r="N82" s="446"/>
    </row>
    <row r="84" spans="1:14">
      <c r="A84" s="447" t="s">
        <v>313</v>
      </c>
      <c r="B84" s="447"/>
      <c r="C84" s="447"/>
      <c r="D84" s="207"/>
      <c r="E84" s="206"/>
      <c r="F84" s="206"/>
      <c r="G84" s="206"/>
      <c r="H84" s="206"/>
      <c r="I84" s="206"/>
      <c r="J84" s="206"/>
      <c r="K84" s="206"/>
      <c r="L84" s="208"/>
      <c r="M84" s="206"/>
      <c r="N84" s="208" t="s">
        <v>242</v>
      </c>
    </row>
    <row r="85" spans="1:14" s="209" customFormat="1" ht="31.5" customHeight="1">
      <c r="A85" s="448"/>
      <c r="B85" s="449"/>
      <c r="C85" s="449"/>
      <c r="D85" s="449"/>
      <c r="E85" s="452" t="s">
        <v>243</v>
      </c>
      <c r="F85" s="452" t="s">
        <v>244</v>
      </c>
      <c r="G85" s="452" t="s">
        <v>245</v>
      </c>
      <c r="H85" s="452" t="s">
        <v>246</v>
      </c>
      <c r="I85" s="452" t="s">
        <v>247</v>
      </c>
      <c r="J85" s="452" t="s">
        <v>248</v>
      </c>
      <c r="K85" s="452" t="s">
        <v>249</v>
      </c>
      <c r="L85" s="456"/>
      <c r="M85" s="457"/>
      <c r="N85" s="458"/>
    </row>
    <row r="86" spans="1:14" s="212" customFormat="1" ht="43.5" customHeight="1">
      <c r="A86" s="450"/>
      <c r="B86" s="451"/>
      <c r="C86" s="451"/>
      <c r="D86" s="451"/>
      <c r="E86" s="453"/>
      <c r="F86" s="453"/>
      <c r="G86" s="453"/>
      <c r="H86" s="453"/>
      <c r="I86" s="453"/>
      <c r="J86" s="453"/>
      <c r="K86" s="210" t="s">
        <v>250</v>
      </c>
      <c r="L86" s="211" t="s">
        <v>251</v>
      </c>
      <c r="M86" s="459"/>
      <c r="N86" s="460"/>
    </row>
    <row r="87" spans="1:14" s="218" customFormat="1" ht="40.5" customHeight="1">
      <c r="A87" s="148"/>
      <c r="B87" s="11"/>
      <c r="C87" s="174" t="s">
        <v>252</v>
      </c>
      <c r="D87" s="192"/>
      <c r="E87" s="213">
        <v>527716.1444075593</v>
      </c>
      <c r="F87" s="214">
        <v>254485.80601031057</v>
      </c>
      <c r="G87" s="214">
        <v>273230.33839724871</v>
      </c>
      <c r="H87" s="214">
        <v>47007.278846837515</v>
      </c>
      <c r="I87" s="214">
        <v>7957.2116567077137</v>
      </c>
      <c r="J87" s="214">
        <v>218265.8478937035</v>
      </c>
      <c r="K87" s="20">
        <v>518930.66648962651</v>
      </c>
      <c r="L87" s="216">
        <v>237104.09120834022</v>
      </c>
      <c r="M87" s="217"/>
      <c r="N87" s="178" t="s">
        <v>253</v>
      </c>
    </row>
    <row r="88" spans="1:14" s="212" customFormat="1" ht="40.5" customHeight="1">
      <c r="A88" s="148"/>
      <c r="B88" s="11"/>
      <c r="C88" s="174" t="s">
        <v>254</v>
      </c>
      <c r="D88" s="192"/>
      <c r="E88" s="219">
        <v>38264.34783771287</v>
      </c>
      <c r="F88" s="220">
        <v>15858.913993170258</v>
      </c>
      <c r="G88" s="220">
        <v>22405.433844542611</v>
      </c>
      <c r="H88" s="220">
        <v>4227.6504910617296</v>
      </c>
      <c r="I88" s="220">
        <v>112.37693931780579</v>
      </c>
      <c r="J88" s="220">
        <v>18065.406414163077</v>
      </c>
      <c r="K88" s="150">
        <v>34846.236790355913</v>
      </c>
      <c r="L88" s="166">
        <v>20556.345141469228</v>
      </c>
      <c r="M88" s="221"/>
      <c r="N88" s="178" t="s">
        <v>255</v>
      </c>
    </row>
    <row r="89" spans="1:14" s="212" customFormat="1" ht="40.5" customHeight="1">
      <c r="A89" s="148"/>
      <c r="B89" s="11"/>
      <c r="C89" s="174" t="s">
        <v>256</v>
      </c>
      <c r="D89" s="192"/>
      <c r="E89" s="222">
        <v>65383323.37547908</v>
      </c>
      <c r="F89" s="223">
        <v>48244986.595065132</v>
      </c>
      <c r="G89" s="223">
        <v>17138291.247098103</v>
      </c>
      <c r="H89" s="223">
        <v>7759716.4004649278</v>
      </c>
      <c r="I89" s="223">
        <v>52920.092960301139</v>
      </c>
      <c r="J89" s="223">
        <v>9325406.0323575959</v>
      </c>
      <c r="K89" s="150">
        <v>86638857.40060012</v>
      </c>
      <c r="L89" s="166">
        <v>21291392.124012429</v>
      </c>
      <c r="M89" s="224"/>
      <c r="N89" s="178" t="s">
        <v>257</v>
      </c>
    </row>
    <row r="90" spans="1:14" s="212" customFormat="1" ht="40.5" customHeight="1">
      <c r="A90" s="148"/>
      <c r="B90" s="11"/>
      <c r="C90" s="174" t="s">
        <v>258</v>
      </c>
      <c r="D90" s="192"/>
      <c r="E90" s="225">
        <v>909889.64214066637</v>
      </c>
      <c r="F90" s="226">
        <v>564069.17436968989</v>
      </c>
      <c r="G90" s="226">
        <v>345820.46777097648</v>
      </c>
      <c r="H90" s="226">
        <v>168262.46404851545</v>
      </c>
      <c r="I90" s="226">
        <v>639.13150055348888</v>
      </c>
      <c r="J90" s="226">
        <v>176918.87222190754</v>
      </c>
      <c r="K90" s="227">
        <v>721864.66248225002</v>
      </c>
      <c r="L90" s="228">
        <v>239713.64352508576</v>
      </c>
      <c r="M90" s="229"/>
      <c r="N90" s="178" t="s">
        <v>259</v>
      </c>
    </row>
    <row r="91" spans="1:14" s="212" customFormat="1" ht="40.5" customHeight="1">
      <c r="A91" s="148"/>
      <c r="B91" s="11"/>
      <c r="C91" s="174" t="s">
        <v>260</v>
      </c>
      <c r="D91" s="192"/>
      <c r="E91" s="230">
        <v>2314724.2107305555</v>
      </c>
      <c r="F91" s="231">
        <v>1518957.8826879829</v>
      </c>
      <c r="G91" s="231">
        <v>795766.32804257201</v>
      </c>
      <c r="H91" s="231">
        <v>73472.057365493718</v>
      </c>
      <c r="I91" s="231">
        <v>4393.2637012311097</v>
      </c>
      <c r="J91" s="231">
        <v>717901.0069758473</v>
      </c>
      <c r="K91" s="232">
        <v>2122381.2717160787</v>
      </c>
      <c r="L91" s="233">
        <v>667056.5116835793</v>
      </c>
      <c r="M91" s="234"/>
      <c r="N91" s="178" t="s">
        <v>261</v>
      </c>
    </row>
    <row r="92" spans="1:14" s="212" customFormat="1" ht="40.5" customHeight="1">
      <c r="A92" s="148"/>
      <c r="B92" s="11"/>
      <c r="C92" s="174" t="s">
        <v>262</v>
      </c>
      <c r="D92" s="192"/>
      <c r="E92" s="213">
        <v>607309.65688795154</v>
      </c>
      <c r="F92" s="214">
        <v>291200.94197306293</v>
      </c>
      <c r="G92" s="214">
        <v>316108.71491488855</v>
      </c>
      <c r="H92" s="214">
        <v>23473.284927411543</v>
      </c>
      <c r="I92" s="214">
        <v>9880.4472023318122</v>
      </c>
      <c r="J92" s="214">
        <v>282754.98278514517</v>
      </c>
      <c r="K92" s="214">
        <v>583727.64724636194</v>
      </c>
      <c r="L92" s="235">
        <v>320126.43405279313</v>
      </c>
      <c r="M92" s="236"/>
      <c r="N92" s="178" t="s">
        <v>263</v>
      </c>
    </row>
    <row r="93" spans="1:14" s="212" customFormat="1" ht="40.5" customHeight="1">
      <c r="A93" s="148"/>
      <c r="B93" s="11"/>
      <c r="C93" s="174" t="s">
        <v>264</v>
      </c>
      <c r="D93" s="192"/>
      <c r="E93" s="213">
        <v>549842.0471779604</v>
      </c>
      <c r="F93" s="214">
        <v>295863.15777147701</v>
      </c>
      <c r="G93" s="214">
        <v>253978.88940648342</v>
      </c>
      <c r="H93" s="214">
        <v>72632.083300692437</v>
      </c>
      <c r="I93" s="214">
        <v>3446.4831218156346</v>
      </c>
      <c r="J93" s="214">
        <v>177900.32298397535</v>
      </c>
      <c r="K93" s="237">
        <v>508952.3881040829</v>
      </c>
      <c r="L93" s="238">
        <v>235121.71180186491</v>
      </c>
      <c r="M93" s="236"/>
      <c r="N93" s="178" t="s">
        <v>265</v>
      </c>
    </row>
    <row r="94" spans="1:14" s="212" customFormat="1" ht="40.5" customHeight="1">
      <c r="A94" s="148"/>
      <c r="B94" s="11"/>
      <c r="C94" s="174" t="s">
        <v>266</v>
      </c>
      <c r="D94" s="192"/>
      <c r="E94" s="213">
        <v>522219.04946883378</v>
      </c>
      <c r="F94" s="214">
        <v>324546.9506142991</v>
      </c>
      <c r="G94" s="214">
        <v>197672.09885453471</v>
      </c>
      <c r="H94" s="214">
        <v>13431.389231604324</v>
      </c>
      <c r="I94" s="214">
        <v>3279.4599578029724</v>
      </c>
      <c r="J94" s="214">
        <v>180961.24966512743</v>
      </c>
      <c r="K94" s="214">
        <v>472332.01593368425</v>
      </c>
      <c r="L94" s="235">
        <v>174145.17494232822</v>
      </c>
      <c r="M94" s="236"/>
      <c r="N94" s="178" t="s">
        <v>267</v>
      </c>
    </row>
    <row r="95" spans="1:14" s="212" customFormat="1" ht="40.5" customHeight="1">
      <c r="A95" s="148"/>
      <c r="B95" s="11"/>
      <c r="C95" s="174" t="s">
        <v>268</v>
      </c>
      <c r="D95" s="192"/>
      <c r="E95" s="213">
        <v>126110.72814308494</v>
      </c>
      <c r="F95" s="214">
        <v>74814.29030372313</v>
      </c>
      <c r="G95" s="214">
        <v>51296.437839361788</v>
      </c>
      <c r="H95" s="214">
        <v>25452.472223114797</v>
      </c>
      <c r="I95" s="214">
        <v>165.88441902119266</v>
      </c>
      <c r="J95" s="214">
        <v>25678.081197225809</v>
      </c>
      <c r="K95" s="237">
        <v>130455.70030229985</v>
      </c>
      <c r="L95" s="238">
        <v>57262.082116097125</v>
      </c>
      <c r="M95" s="217"/>
      <c r="N95" s="178" t="s">
        <v>269</v>
      </c>
    </row>
    <row r="96" spans="1:14" s="212" customFormat="1" ht="40.5" customHeight="1">
      <c r="A96" s="152"/>
      <c r="B96" s="153"/>
      <c r="C96" s="174" t="s">
        <v>270</v>
      </c>
      <c r="D96" s="192"/>
      <c r="E96" s="213">
        <v>359768.76732880808</v>
      </c>
      <c r="F96" s="214">
        <v>167756.16594566198</v>
      </c>
      <c r="G96" s="214">
        <v>192012.60138314607</v>
      </c>
      <c r="H96" s="214">
        <v>17941.150333180529</v>
      </c>
      <c r="I96" s="214">
        <v>570.06245178400832</v>
      </c>
      <c r="J96" s="214">
        <v>173501.38859818154</v>
      </c>
      <c r="K96" s="237">
        <v>386459.68206868059</v>
      </c>
      <c r="L96" s="238">
        <v>217427.70642539093</v>
      </c>
      <c r="M96" s="236"/>
      <c r="N96" s="178" t="s">
        <v>271</v>
      </c>
    </row>
    <row r="97" spans="1:14" s="212" customFormat="1" ht="40.5" customHeight="1">
      <c r="A97" s="152"/>
      <c r="B97" s="153"/>
      <c r="C97" s="174" t="s">
        <v>272</v>
      </c>
      <c r="D97" s="192"/>
      <c r="E97" s="213">
        <v>537180.7842280824</v>
      </c>
      <c r="F97" s="214">
        <v>112753.78303089616</v>
      </c>
      <c r="G97" s="214">
        <v>424427.00119718624</v>
      </c>
      <c r="H97" s="214">
        <v>119142.0816972257</v>
      </c>
      <c r="I97" s="214">
        <v>15826.9443313702</v>
      </c>
      <c r="J97" s="214">
        <v>289457.97516859038</v>
      </c>
      <c r="K97" s="237">
        <v>488517.76687458617</v>
      </c>
      <c r="L97" s="238">
        <v>374190.78379816929</v>
      </c>
      <c r="M97" s="236"/>
      <c r="N97" s="178" t="s">
        <v>273</v>
      </c>
    </row>
    <row r="98" spans="1:14" s="212" customFormat="1" ht="40.5" customHeight="1">
      <c r="A98" s="152"/>
      <c r="B98" s="153"/>
      <c r="C98" s="174" t="s">
        <v>274</v>
      </c>
      <c r="D98" s="192"/>
      <c r="E98" s="213">
        <v>471230.6697215563</v>
      </c>
      <c r="F98" s="214">
        <v>195828.40111032425</v>
      </c>
      <c r="G98" s="214">
        <v>275402.26861123194</v>
      </c>
      <c r="H98" s="214">
        <v>36724.939386514838</v>
      </c>
      <c r="I98" s="214">
        <v>1089.8660128839911</v>
      </c>
      <c r="J98" s="214">
        <v>237587.46321183315</v>
      </c>
      <c r="K98" s="237">
        <v>437059.96857102739</v>
      </c>
      <c r="L98" s="238">
        <v>243119.27351129276</v>
      </c>
      <c r="M98" s="236"/>
      <c r="N98" s="178" t="s">
        <v>275</v>
      </c>
    </row>
    <row r="99" spans="1:14" s="212" customFormat="1" ht="40.5" customHeight="1">
      <c r="A99" s="152"/>
      <c r="B99" s="153"/>
      <c r="C99" s="174" t="s">
        <v>276</v>
      </c>
      <c r="D99" s="192"/>
      <c r="E99" s="213">
        <v>568394.59410422086</v>
      </c>
      <c r="F99" s="214">
        <v>144972.10628423915</v>
      </c>
      <c r="G99" s="214">
        <v>423422.48781998176</v>
      </c>
      <c r="H99" s="214">
        <v>164697.99730017612</v>
      </c>
      <c r="I99" s="214">
        <v>39.93341385652564</v>
      </c>
      <c r="J99" s="214">
        <v>258684.55710594909</v>
      </c>
      <c r="K99" s="239">
        <v>515309.11624906014</v>
      </c>
      <c r="L99" s="240">
        <v>378059.72850924736</v>
      </c>
      <c r="M99" s="236"/>
      <c r="N99" s="178" t="s">
        <v>277</v>
      </c>
    </row>
    <row r="100" spans="1:14" s="212" customFormat="1" ht="40.5" customHeight="1">
      <c r="A100" s="152"/>
      <c r="B100" s="153"/>
      <c r="C100" s="174" t="s">
        <v>278</v>
      </c>
      <c r="D100" s="192"/>
      <c r="E100" s="213">
        <v>703674.18569565064</v>
      </c>
      <c r="F100" s="214">
        <v>210985.4982537156</v>
      </c>
      <c r="G100" s="214">
        <v>492688.68744193506</v>
      </c>
      <c r="H100" s="214">
        <v>59384.241734906944</v>
      </c>
      <c r="I100" s="214">
        <v>1631.9102404269781</v>
      </c>
      <c r="J100" s="214">
        <v>431672.53546660114</v>
      </c>
      <c r="K100" s="239">
        <v>626725.20291481295</v>
      </c>
      <c r="L100" s="240">
        <v>431727.53224731016</v>
      </c>
      <c r="M100" s="236"/>
      <c r="N100" s="178" t="s">
        <v>279</v>
      </c>
    </row>
    <row r="101" spans="1:14" s="212" customFormat="1" ht="40.5" customHeight="1">
      <c r="A101" s="152"/>
      <c r="B101" s="153"/>
      <c r="C101" s="174" t="s">
        <v>280</v>
      </c>
      <c r="D101" s="192"/>
      <c r="E101" s="213">
        <v>430804.40780198423</v>
      </c>
      <c r="F101" s="214">
        <v>196179.34611264165</v>
      </c>
      <c r="G101" s="214">
        <v>234625.06168934263</v>
      </c>
      <c r="H101" s="214">
        <v>21614.304206283268</v>
      </c>
      <c r="I101" s="214">
        <v>810.00594944214765</v>
      </c>
      <c r="J101" s="214">
        <v>212200.75153361721</v>
      </c>
      <c r="K101" s="239">
        <v>404930.00654553849</v>
      </c>
      <c r="L101" s="240">
        <v>221287.17953128199</v>
      </c>
      <c r="M101" s="236"/>
      <c r="N101" s="178" t="s">
        <v>281</v>
      </c>
    </row>
    <row r="102" spans="1:14" s="218" customFormat="1" ht="40.5" customHeight="1">
      <c r="A102" s="148"/>
      <c r="B102" s="11"/>
      <c r="C102" s="174" t="s">
        <v>132</v>
      </c>
      <c r="D102" s="192"/>
      <c r="E102" s="213">
        <v>376123.39688684931</v>
      </c>
      <c r="F102" s="214">
        <v>196820.7498266024</v>
      </c>
      <c r="G102" s="214">
        <v>179302.64706024685</v>
      </c>
      <c r="H102" s="214">
        <v>35145.675156954567</v>
      </c>
      <c r="I102" s="214">
        <v>5285.4151181081788</v>
      </c>
      <c r="J102" s="214">
        <v>138871.55678518413</v>
      </c>
      <c r="K102" s="239">
        <v>341688.82279612904</v>
      </c>
      <c r="L102" s="240">
        <v>158429.22076953482</v>
      </c>
      <c r="M102" s="236"/>
      <c r="N102" s="155" t="s">
        <v>133</v>
      </c>
    </row>
    <row r="103" spans="1:14" s="218" customFormat="1" ht="40.5" customHeight="1">
      <c r="A103" s="189"/>
      <c r="B103" s="190"/>
      <c r="C103" s="241" t="s">
        <v>282</v>
      </c>
      <c r="D103" s="242"/>
      <c r="E103" s="243">
        <f t="shared" ref="E103:L103" si="3">SUM(E87:E102)</f>
        <v>74426576.008040547</v>
      </c>
      <c r="F103" s="244">
        <f t="shared" si="3"/>
        <v>52810079.763352923</v>
      </c>
      <c r="G103" s="244">
        <f t="shared" si="3"/>
        <v>21616450.711371776</v>
      </c>
      <c r="H103" s="244">
        <f t="shared" si="3"/>
        <v>8642325.4707149025</v>
      </c>
      <c r="I103" s="244">
        <f t="shared" si="3"/>
        <v>108048.48897695489</v>
      </c>
      <c r="J103" s="244">
        <f t="shared" si="3"/>
        <v>12865828.030364644</v>
      </c>
      <c r="K103" s="244">
        <f t="shared" si="3"/>
        <v>94933038.555684671</v>
      </c>
      <c r="L103" s="245">
        <f t="shared" si="3"/>
        <v>25266719.543276217</v>
      </c>
      <c r="M103" s="246"/>
      <c r="N103" s="247" t="s">
        <v>283</v>
      </c>
    </row>
    <row r="104" spans="1:14" hidden="1"/>
    <row r="105" spans="1:14" hidden="1"/>
    <row r="106" spans="1:14" hidden="1"/>
    <row r="107" spans="1:14" hidden="1"/>
    <row r="108" spans="1:14" hidden="1"/>
    <row r="109" spans="1:14" s="203" customFormat="1" ht="22.5" customHeight="1">
      <c r="A109" s="446" t="s">
        <v>485</v>
      </c>
      <c r="B109" s="446"/>
      <c r="C109" s="446"/>
      <c r="D109" s="446"/>
      <c r="E109" s="446"/>
      <c r="F109" s="446"/>
      <c r="G109" s="446"/>
      <c r="H109" s="446"/>
      <c r="I109" s="446" t="s">
        <v>492</v>
      </c>
      <c r="J109" s="446"/>
      <c r="K109" s="446"/>
      <c r="L109" s="446"/>
      <c r="M109" s="446"/>
      <c r="N109" s="446"/>
    </row>
    <row r="111" spans="1:14">
      <c r="A111" s="447" t="s">
        <v>314</v>
      </c>
      <c r="B111" s="447"/>
      <c r="C111" s="447"/>
      <c r="D111" s="207"/>
      <c r="E111" s="206"/>
      <c r="F111" s="206"/>
      <c r="G111" s="206"/>
      <c r="H111" s="206"/>
      <c r="I111" s="206"/>
      <c r="J111" s="206"/>
      <c r="K111" s="206"/>
      <c r="L111" s="208"/>
      <c r="M111" s="206"/>
      <c r="N111" s="208" t="s">
        <v>242</v>
      </c>
    </row>
    <row r="112" spans="1:14" s="209" customFormat="1" ht="31.5" customHeight="1">
      <c r="A112" s="448"/>
      <c r="B112" s="449"/>
      <c r="C112" s="449"/>
      <c r="D112" s="449"/>
      <c r="E112" s="452" t="s">
        <v>243</v>
      </c>
      <c r="F112" s="452" t="s">
        <v>244</v>
      </c>
      <c r="G112" s="452" t="s">
        <v>245</v>
      </c>
      <c r="H112" s="452" t="s">
        <v>246</v>
      </c>
      <c r="I112" s="452" t="s">
        <v>247</v>
      </c>
      <c r="J112" s="452" t="s">
        <v>248</v>
      </c>
      <c r="K112" s="452" t="s">
        <v>249</v>
      </c>
      <c r="L112" s="456"/>
      <c r="M112" s="457"/>
      <c r="N112" s="458"/>
    </row>
    <row r="113" spans="1:14" s="212" customFormat="1" ht="43.5" customHeight="1">
      <c r="A113" s="450"/>
      <c r="B113" s="451"/>
      <c r="C113" s="451"/>
      <c r="D113" s="451"/>
      <c r="E113" s="453"/>
      <c r="F113" s="453"/>
      <c r="G113" s="453"/>
      <c r="H113" s="453"/>
      <c r="I113" s="453"/>
      <c r="J113" s="453"/>
      <c r="K113" s="210" t="s">
        <v>250</v>
      </c>
      <c r="L113" s="211" t="s">
        <v>251</v>
      </c>
      <c r="M113" s="459"/>
      <c r="N113" s="460"/>
    </row>
    <row r="114" spans="1:14" s="218" customFormat="1" ht="40.5" customHeight="1">
      <c r="A114" s="148"/>
      <c r="B114" s="11"/>
      <c r="C114" s="174" t="s">
        <v>252</v>
      </c>
      <c r="D114" s="192"/>
      <c r="E114" s="213">
        <v>615019.86929646763</v>
      </c>
      <c r="F114" s="214">
        <v>242803.23309350904</v>
      </c>
      <c r="G114" s="214">
        <v>372216.63620295853</v>
      </c>
      <c r="H114" s="214">
        <v>63841.689260434461</v>
      </c>
      <c r="I114" s="214">
        <v>9273.5884788166295</v>
      </c>
      <c r="J114" s="214">
        <v>299101.3584637075</v>
      </c>
      <c r="K114" s="20">
        <v>583687.98164578504</v>
      </c>
      <c r="L114" s="216">
        <v>353584.02676126827</v>
      </c>
      <c r="M114" s="217"/>
      <c r="N114" s="178" t="s">
        <v>253</v>
      </c>
    </row>
    <row r="115" spans="1:14" s="212" customFormat="1" ht="40.5" customHeight="1">
      <c r="A115" s="148"/>
      <c r="B115" s="11"/>
      <c r="C115" s="174" t="s">
        <v>254</v>
      </c>
      <c r="D115" s="192"/>
      <c r="E115" s="219">
        <v>24034.452812950884</v>
      </c>
      <c r="F115" s="220">
        <v>9961.2391579252308</v>
      </c>
      <c r="G115" s="220">
        <v>14073.213655025655</v>
      </c>
      <c r="H115" s="220">
        <v>2655.4553253597314</v>
      </c>
      <c r="I115" s="220">
        <v>70.585764502058396</v>
      </c>
      <c r="J115" s="220">
        <v>11347.172565163864</v>
      </c>
      <c r="K115" s="150">
        <v>21887.482243230144</v>
      </c>
      <c r="L115" s="166">
        <v>12911.771276092008</v>
      </c>
      <c r="M115" s="221"/>
      <c r="N115" s="178" t="s">
        <v>255</v>
      </c>
    </row>
    <row r="116" spans="1:14" s="212" customFormat="1" ht="40.5" customHeight="1">
      <c r="A116" s="148"/>
      <c r="B116" s="11"/>
      <c r="C116" s="174" t="s">
        <v>256</v>
      </c>
      <c r="D116" s="192"/>
      <c r="E116" s="222">
        <v>48190280.918262132</v>
      </c>
      <c r="F116" s="223">
        <v>42084779.647993766</v>
      </c>
      <c r="G116" s="223">
        <v>6105501.5450035548</v>
      </c>
      <c r="H116" s="223">
        <v>1747685.8250241063</v>
      </c>
      <c r="I116" s="223">
        <v>39010.7413012627</v>
      </c>
      <c r="J116" s="223">
        <v>4318807.0061428221</v>
      </c>
      <c r="K116" s="150">
        <v>44122570.874762312</v>
      </c>
      <c r="L116" s="166">
        <v>5553168.1196760843</v>
      </c>
      <c r="M116" s="224"/>
      <c r="N116" s="178" t="s">
        <v>257</v>
      </c>
    </row>
    <row r="117" spans="1:14" s="212" customFormat="1" ht="40.5" customHeight="1">
      <c r="A117" s="148"/>
      <c r="B117" s="11"/>
      <c r="C117" s="174" t="s">
        <v>258</v>
      </c>
      <c r="D117" s="192"/>
      <c r="E117" s="225">
        <v>571735.69557037775</v>
      </c>
      <c r="F117" s="226">
        <v>353623.88538627984</v>
      </c>
      <c r="G117" s="226">
        <v>218111.81018409782</v>
      </c>
      <c r="H117" s="226">
        <v>105525.23551917587</v>
      </c>
      <c r="I117" s="226">
        <v>403.09978251230979</v>
      </c>
      <c r="J117" s="226">
        <v>112183.47488240966</v>
      </c>
      <c r="K117" s="227">
        <v>454631.90444833401</v>
      </c>
      <c r="L117" s="228">
        <v>154089.52882681543</v>
      </c>
      <c r="M117" s="229"/>
      <c r="N117" s="178" t="s">
        <v>259</v>
      </c>
    </row>
    <row r="118" spans="1:14" s="212" customFormat="1" ht="40.5" customHeight="1">
      <c r="A118" s="148"/>
      <c r="B118" s="11"/>
      <c r="C118" s="174" t="s">
        <v>260</v>
      </c>
      <c r="D118" s="192"/>
      <c r="E118" s="230">
        <v>1442907.7260473571</v>
      </c>
      <c r="F118" s="231">
        <v>921066.3947807838</v>
      </c>
      <c r="G118" s="231">
        <v>521841.33126657334</v>
      </c>
      <c r="H118" s="231">
        <v>45450.658335300148</v>
      </c>
      <c r="I118" s="231">
        <v>2667.4450835562616</v>
      </c>
      <c r="J118" s="231">
        <v>473723.22784771695</v>
      </c>
      <c r="K118" s="232">
        <v>1328848.7649736935</v>
      </c>
      <c r="L118" s="233">
        <v>439108.59255173558</v>
      </c>
      <c r="M118" s="234"/>
      <c r="N118" s="178" t="s">
        <v>261</v>
      </c>
    </row>
    <row r="119" spans="1:14" s="212" customFormat="1" ht="40.5" customHeight="1">
      <c r="A119" s="148"/>
      <c r="B119" s="11"/>
      <c r="C119" s="174" t="s">
        <v>262</v>
      </c>
      <c r="D119" s="192"/>
      <c r="E119" s="213">
        <v>411081.65563328349</v>
      </c>
      <c r="F119" s="214">
        <v>196613.56030142825</v>
      </c>
      <c r="G119" s="214">
        <v>214468.09533185521</v>
      </c>
      <c r="H119" s="214">
        <v>15950.051413477104</v>
      </c>
      <c r="I119" s="214">
        <v>6687.9747427793554</v>
      </c>
      <c r="J119" s="214">
        <v>191830.06917559876</v>
      </c>
      <c r="K119" s="214">
        <v>395119.22802297049</v>
      </c>
      <c r="L119" s="235">
        <v>217137.1264348611</v>
      </c>
      <c r="M119" s="236"/>
      <c r="N119" s="178" t="s">
        <v>263</v>
      </c>
    </row>
    <row r="120" spans="1:14" s="212" customFormat="1" ht="40.5" customHeight="1">
      <c r="A120" s="148"/>
      <c r="B120" s="11"/>
      <c r="C120" s="174" t="s">
        <v>264</v>
      </c>
      <c r="D120" s="192"/>
      <c r="E120" s="213">
        <v>1061438.6350881932</v>
      </c>
      <c r="F120" s="214">
        <v>769640.19752078701</v>
      </c>
      <c r="G120" s="214">
        <v>291798.43756740622</v>
      </c>
      <c r="H120" s="214">
        <v>121972.56896509006</v>
      </c>
      <c r="I120" s="214">
        <v>6652.876339199438</v>
      </c>
      <c r="J120" s="214">
        <v>163172.99226311673</v>
      </c>
      <c r="K120" s="237">
        <v>1141129.6316786692</v>
      </c>
      <c r="L120" s="238">
        <v>290554.22990201064</v>
      </c>
      <c r="M120" s="236"/>
      <c r="N120" s="178" t="s">
        <v>265</v>
      </c>
    </row>
    <row r="121" spans="1:14" s="212" customFormat="1" ht="40.5" customHeight="1">
      <c r="A121" s="148"/>
      <c r="B121" s="11"/>
      <c r="C121" s="174" t="s">
        <v>266</v>
      </c>
      <c r="D121" s="192"/>
      <c r="E121" s="213">
        <v>284056.55098424037</v>
      </c>
      <c r="F121" s="214">
        <v>178752.48505730063</v>
      </c>
      <c r="G121" s="214">
        <v>105304.06592693971</v>
      </c>
      <c r="H121" s="214">
        <v>5230.7315950776083</v>
      </c>
      <c r="I121" s="214">
        <v>1783.8139280597109</v>
      </c>
      <c r="J121" s="214">
        <v>98289.520403802409</v>
      </c>
      <c r="K121" s="214">
        <v>257528.51720292508</v>
      </c>
      <c r="L121" s="235">
        <v>92706.867579885933</v>
      </c>
      <c r="M121" s="236"/>
      <c r="N121" s="178" t="s">
        <v>267</v>
      </c>
    </row>
    <row r="122" spans="1:14" s="212" customFormat="1" ht="40.5" customHeight="1">
      <c r="A122" s="148"/>
      <c r="B122" s="11"/>
      <c r="C122" s="174" t="s">
        <v>268</v>
      </c>
      <c r="D122" s="192"/>
      <c r="E122" s="213">
        <v>102667.45117175677</v>
      </c>
      <c r="F122" s="214">
        <v>61770.957042982373</v>
      </c>
      <c r="G122" s="214">
        <v>40896.494128774408</v>
      </c>
      <c r="H122" s="214">
        <v>21846.873377907708</v>
      </c>
      <c r="I122" s="214">
        <v>137.99775735598729</v>
      </c>
      <c r="J122" s="214">
        <v>18911.622993510715</v>
      </c>
      <c r="K122" s="237">
        <v>107737.17998166748</v>
      </c>
      <c r="L122" s="238">
        <v>47215.467685956966</v>
      </c>
      <c r="M122" s="217"/>
      <c r="N122" s="178" t="s">
        <v>269</v>
      </c>
    </row>
    <row r="123" spans="1:14" s="212" customFormat="1" ht="40.5" customHeight="1">
      <c r="A123" s="152"/>
      <c r="B123" s="153"/>
      <c r="C123" s="174" t="s">
        <v>270</v>
      </c>
      <c r="D123" s="192"/>
      <c r="E123" s="213">
        <v>304246.02085525863</v>
      </c>
      <c r="F123" s="214">
        <v>148702.08750943403</v>
      </c>
      <c r="G123" s="214">
        <v>155543.93334582457</v>
      </c>
      <c r="H123" s="214">
        <v>13806.202013083672</v>
      </c>
      <c r="I123" s="214">
        <v>481.52616830188146</v>
      </c>
      <c r="J123" s="214">
        <v>141256.20516443902</v>
      </c>
      <c r="K123" s="237">
        <v>321264.16098021314</v>
      </c>
      <c r="L123" s="238">
        <v>171678.28286768234</v>
      </c>
      <c r="M123" s="236"/>
      <c r="N123" s="178" t="s">
        <v>271</v>
      </c>
    </row>
    <row r="124" spans="1:14" s="212" customFormat="1" ht="40.5" customHeight="1">
      <c r="A124" s="152"/>
      <c r="B124" s="153"/>
      <c r="C124" s="174" t="s">
        <v>272</v>
      </c>
      <c r="D124" s="192"/>
      <c r="E124" s="213">
        <v>304767.68437314726</v>
      </c>
      <c r="F124" s="214">
        <v>65500.615730437057</v>
      </c>
      <c r="G124" s="214">
        <v>239267.06864271022</v>
      </c>
      <c r="H124" s="214">
        <v>69237.295694142827</v>
      </c>
      <c r="I124" s="214">
        <v>8977.2939967066704</v>
      </c>
      <c r="J124" s="214">
        <v>161052.47895186074</v>
      </c>
      <c r="K124" s="237">
        <v>277365.59626473964</v>
      </c>
      <c r="L124" s="235">
        <v>211053.92964214127</v>
      </c>
      <c r="M124" s="236"/>
      <c r="N124" s="178" t="s">
        <v>273</v>
      </c>
    </row>
    <row r="125" spans="1:14" s="212" customFormat="1" ht="40.5" customHeight="1">
      <c r="A125" s="152"/>
      <c r="B125" s="153"/>
      <c r="C125" s="174" t="s">
        <v>274</v>
      </c>
      <c r="D125" s="192"/>
      <c r="E125" s="213">
        <v>161682.96461575991</v>
      </c>
      <c r="F125" s="214">
        <v>63121.185508527975</v>
      </c>
      <c r="G125" s="214">
        <v>98561.779107231923</v>
      </c>
      <c r="H125" s="214">
        <v>9111.2550513223123</v>
      </c>
      <c r="I125" s="214">
        <v>527.87586508641664</v>
      </c>
      <c r="J125" s="214">
        <v>88922.648190823209</v>
      </c>
      <c r="K125" s="237">
        <v>151251.38245901465</v>
      </c>
      <c r="L125" s="238">
        <v>87236.0452774515</v>
      </c>
      <c r="M125" s="236"/>
      <c r="N125" s="178" t="s">
        <v>275</v>
      </c>
    </row>
    <row r="126" spans="1:14" s="212" customFormat="1" ht="40.5" customHeight="1">
      <c r="A126" s="152"/>
      <c r="B126" s="153"/>
      <c r="C126" s="174" t="s">
        <v>276</v>
      </c>
      <c r="D126" s="192"/>
      <c r="E126" s="213">
        <v>529871.56656516774</v>
      </c>
      <c r="F126" s="214">
        <v>137994.98517233916</v>
      </c>
      <c r="G126" s="214">
        <v>391876.58139282861</v>
      </c>
      <c r="H126" s="214">
        <v>174723.50626444738</v>
      </c>
      <c r="I126" s="214">
        <v>37.644831525102987</v>
      </c>
      <c r="J126" s="214">
        <v>217115.43029685618</v>
      </c>
      <c r="K126" s="239">
        <v>481204.93060262781</v>
      </c>
      <c r="L126" s="240">
        <v>351049.33890572446</v>
      </c>
      <c r="M126" s="236"/>
      <c r="N126" s="178" t="s">
        <v>277</v>
      </c>
    </row>
    <row r="127" spans="1:14" s="212" customFormat="1" ht="40.5" customHeight="1">
      <c r="A127" s="152"/>
      <c r="B127" s="153"/>
      <c r="C127" s="174" t="s">
        <v>278</v>
      </c>
      <c r="D127" s="192"/>
      <c r="E127" s="213">
        <v>396388.04801291472</v>
      </c>
      <c r="F127" s="214">
        <v>116247.83359663612</v>
      </c>
      <c r="G127" s="214">
        <v>280140.21441627864</v>
      </c>
      <c r="H127" s="214">
        <v>34009.103643126808</v>
      </c>
      <c r="I127" s="214">
        <v>746.67108949048725</v>
      </c>
      <c r="J127" s="214">
        <v>245384.43968366133</v>
      </c>
      <c r="K127" s="239">
        <v>354053.15412417671</v>
      </c>
      <c r="L127" s="240">
        <v>246627.81055001443</v>
      </c>
      <c r="M127" s="236"/>
      <c r="N127" s="178" t="s">
        <v>279</v>
      </c>
    </row>
    <row r="128" spans="1:14" s="212" customFormat="1" ht="40.5" customHeight="1">
      <c r="A128" s="152"/>
      <c r="B128" s="153"/>
      <c r="C128" s="174" t="s">
        <v>280</v>
      </c>
      <c r="D128" s="192"/>
      <c r="E128" s="213">
        <v>241869.96458479491</v>
      </c>
      <c r="F128" s="214">
        <v>110689.60965327578</v>
      </c>
      <c r="G128" s="214">
        <v>131180.35493151913</v>
      </c>
      <c r="H128" s="214">
        <v>12175.639178644515</v>
      </c>
      <c r="I128" s="214">
        <v>465.44081513380365</v>
      </c>
      <c r="J128" s="214">
        <v>118539.2749377408</v>
      </c>
      <c r="K128" s="239">
        <v>227457.74605004137</v>
      </c>
      <c r="L128" s="240">
        <v>123937.46710779151</v>
      </c>
      <c r="M128" s="236"/>
      <c r="N128" s="178" t="s">
        <v>281</v>
      </c>
    </row>
    <row r="129" spans="1:14" s="218" customFormat="1" ht="40.5" customHeight="1">
      <c r="A129" s="148"/>
      <c r="B129" s="11"/>
      <c r="C129" s="174" t="s">
        <v>132</v>
      </c>
      <c r="D129" s="192"/>
      <c r="E129" s="213">
        <v>242728.26255758639</v>
      </c>
      <c r="F129" s="214">
        <v>127624.59372433682</v>
      </c>
      <c r="G129" s="214">
        <v>115103.66883324955</v>
      </c>
      <c r="H129" s="214">
        <v>20836.803144869722</v>
      </c>
      <c r="I129" s="214">
        <v>3499.976641292345</v>
      </c>
      <c r="J129" s="214">
        <v>90766.889047087461</v>
      </c>
      <c r="K129" s="239">
        <v>220453.71303797618</v>
      </c>
      <c r="L129" s="240">
        <v>101608.20577073295</v>
      </c>
      <c r="M129" s="236"/>
      <c r="N129" s="155" t="s">
        <v>133</v>
      </c>
    </row>
    <row r="130" spans="1:14" s="218" customFormat="1" ht="40.5" customHeight="1">
      <c r="A130" s="189"/>
      <c r="B130" s="190"/>
      <c r="C130" s="241" t="s">
        <v>282</v>
      </c>
      <c r="D130" s="242"/>
      <c r="E130" s="243">
        <f t="shared" ref="E130:L130" si="4">SUM(E114:E129)</f>
        <v>54884777.466431394</v>
      </c>
      <c r="F130" s="244">
        <f t="shared" si="4"/>
        <v>45588892.511229761</v>
      </c>
      <c r="G130" s="244">
        <f t="shared" si="4"/>
        <v>9295885.2299368288</v>
      </c>
      <c r="H130" s="244">
        <f t="shared" si="4"/>
        <v>2464058.8938055662</v>
      </c>
      <c r="I130" s="244">
        <f t="shared" si="4"/>
        <v>81424.552585581143</v>
      </c>
      <c r="J130" s="244">
        <f t="shared" si="4"/>
        <v>6750403.8110103179</v>
      </c>
      <c r="K130" s="244">
        <f t="shared" si="4"/>
        <v>50446192.248478375</v>
      </c>
      <c r="L130" s="245">
        <f t="shared" si="4"/>
        <v>8453666.810816247</v>
      </c>
      <c r="M130" s="246"/>
      <c r="N130" s="247" t="s">
        <v>283</v>
      </c>
    </row>
    <row r="131" spans="1:14" hidden="1"/>
    <row r="132" spans="1:14" hidden="1"/>
    <row r="133" spans="1:14" hidden="1"/>
    <row r="134" spans="1:14" hidden="1"/>
    <row r="135" spans="1:14" hidden="1"/>
    <row r="136" spans="1:14" s="203" customFormat="1" ht="22.5" customHeight="1">
      <c r="A136" s="446" t="s">
        <v>485</v>
      </c>
      <c r="B136" s="446"/>
      <c r="C136" s="446"/>
      <c r="D136" s="446"/>
      <c r="E136" s="446"/>
      <c r="F136" s="446"/>
      <c r="G136" s="446"/>
      <c r="H136" s="446"/>
      <c r="I136" s="446" t="s">
        <v>492</v>
      </c>
      <c r="J136" s="446"/>
      <c r="K136" s="446"/>
      <c r="L136" s="446"/>
      <c r="M136" s="446"/>
      <c r="N136" s="446"/>
    </row>
    <row r="138" spans="1:14">
      <c r="A138" s="447" t="s">
        <v>315</v>
      </c>
      <c r="B138" s="447"/>
      <c r="C138" s="447"/>
      <c r="D138" s="207"/>
      <c r="E138" s="206"/>
      <c r="F138" s="206"/>
      <c r="G138" s="206"/>
      <c r="H138" s="206"/>
      <c r="I138" s="206"/>
      <c r="J138" s="206"/>
      <c r="K138" s="206"/>
      <c r="L138" s="208"/>
      <c r="M138" s="206"/>
      <c r="N138" s="208" t="s">
        <v>242</v>
      </c>
    </row>
    <row r="139" spans="1:14" s="209" customFormat="1" ht="31.5" customHeight="1">
      <c r="A139" s="448"/>
      <c r="B139" s="449"/>
      <c r="C139" s="449"/>
      <c r="D139" s="449"/>
      <c r="E139" s="452" t="s">
        <v>243</v>
      </c>
      <c r="F139" s="452" t="s">
        <v>244</v>
      </c>
      <c r="G139" s="452" t="s">
        <v>245</v>
      </c>
      <c r="H139" s="452" t="s">
        <v>246</v>
      </c>
      <c r="I139" s="452" t="s">
        <v>247</v>
      </c>
      <c r="J139" s="452" t="s">
        <v>248</v>
      </c>
      <c r="K139" s="452" t="s">
        <v>249</v>
      </c>
      <c r="L139" s="456"/>
      <c r="M139" s="457"/>
      <c r="N139" s="458"/>
    </row>
    <row r="140" spans="1:14" s="212" customFormat="1" ht="43.5" customHeight="1">
      <c r="A140" s="450"/>
      <c r="B140" s="451"/>
      <c r="C140" s="451"/>
      <c r="D140" s="451"/>
      <c r="E140" s="453"/>
      <c r="F140" s="453"/>
      <c r="G140" s="453"/>
      <c r="H140" s="453"/>
      <c r="I140" s="453"/>
      <c r="J140" s="453"/>
      <c r="K140" s="210" t="s">
        <v>250</v>
      </c>
      <c r="L140" s="211" t="s">
        <v>251</v>
      </c>
      <c r="M140" s="459"/>
      <c r="N140" s="460"/>
    </row>
    <row r="141" spans="1:14" s="218" customFormat="1" ht="40.5" customHeight="1">
      <c r="A141" s="148"/>
      <c r="B141" s="11"/>
      <c r="C141" s="174" t="s">
        <v>252</v>
      </c>
      <c r="D141" s="192"/>
      <c r="E141" s="213">
        <v>842142.93808271852</v>
      </c>
      <c r="F141" s="214">
        <v>343172.9166893948</v>
      </c>
      <c r="G141" s="214">
        <v>498970.02139332384</v>
      </c>
      <c r="H141" s="214">
        <v>84853.031325759919</v>
      </c>
      <c r="I141" s="214">
        <v>12698.301848405768</v>
      </c>
      <c r="J141" s="214">
        <v>401418.6882191581</v>
      </c>
      <c r="K141" s="20">
        <v>804158.75174373202</v>
      </c>
      <c r="L141" s="216">
        <v>460815.3709801581</v>
      </c>
      <c r="M141" s="217"/>
      <c r="N141" s="178" t="s">
        <v>253</v>
      </c>
    </row>
    <row r="142" spans="1:14" s="212" customFormat="1" ht="40.5" customHeight="1">
      <c r="A142" s="148"/>
      <c r="B142" s="11"/>
      <c r="C142" s="174" t="s">
        <v>254</v>
      </c>
      <c r="D142" s="192"/>
      <c r="E142" s="219">
        <v>0</v>
      </c>
      <c r="F142" s="220">
        <v>0</v>
      </c>
      <c r="G142" s="220">
        <v>0</v>
      </c>
      <c r="H142" s="220">
        <v>0</v>
      </c>
      <c r="I142" s="220">
        <v>0</v>
      </c>
      <c r="J142" s="220">
        <v>0</v>
      </c>
      <c r="K142" s="150">
        <v>0</v>
      </c>
      <c r="L142" s="166">
        <v>0</v>
      </c>
      <c r="M142" s="221"/>
      <c r="N142" s="178" t="s">
        <v>255</v>
      </c>
    </row>
    <row r="143" spans="1:14" s="212" customFormat="1" ht="40.5" customHeight="1">
      <c r="A143" s="148"/>
      <c r="B143" s="11"/>
      <c r="C143" s="174" t="s">
        <v>256</v>
      </c>
      <c r="D143" s="192"/>
      <c r="E143" s="222">
        <v>3341740.7374478998</v>
      </c>
      <c r="F143" s="223">
        <v>2625685.5366636817</v>
      </c>
      <c r="G143" s="223">
        <v>716056.22226330801</v>
      </c>
      <c r="H143" s="223">
        <v>164441.45325856007</v>
      </c>
      <c r="I143" s="223">
        <v>2704.5897954540878</v>
      </c>
      <c r="J143" s="223">
        <v>548914.61037150398</v>
      </c>
      <c r="K143" s="150">
        <v>3480069.1095397393</v>
      </c>
      <c r="L143" s="166">
        <v>704803.73458987998</v>
      </c>
      <c r="M143" s="224"/>
      <c r="N143" s="178" t="s">
        <v>257</v>
      </c>
    </row>
    <row r="144" spans="1:14" s="212" customFormat="1" ht="40.5" customHeight="1">
      <c r="A144" s="148"/>
      <c r="B144" s="11"/>
      <c r="C144" s="174" t="s">
        <v>258</v>
      </c>
      <c r="D144" s="192"/>
      <c r="E144" s="225">
        <v>114091.7298990439</v>
      </c>
      <c r="F144" s="226">
        <v>67914.984804682957</v>
      </c>
      <c r="G144" s="226">
        <v>46176.745094360958</v>
      </c>
      <c r="H144" s="226">
        <v>23936.910027596507</v>
      </c>
      <c r="I144" s="226">
        <v>74.40582780659102</v>
      </c>
      <c r="J144" s="226">
        <v>22165.429238957862</v>
      </c>
      <c r="K144" s="227">
        <v>92328.770353499451</v>
      </c>
      <c r="L144" s="228">
        <v>34340.986040500473</v>
      </c>
      <c r="M144" s="229"/>
      <c r="N144" s="178" t="s">
        <v>259</v>
      </c>
    </row>
    <row r="145" spans="1:14" s="212" customFormat="1" ht="40.5" customHeight="1">
      <c r="A145" s="148"/>
      <c r="B145" s="11"/>
      <c r="C145" s="174" t="s">
        <v>260</v>
      </c>
      <c r="D145" s="192"/>
      <c r="E145" s="230">
        <v>435199.55856417026</v>
      </c>
      <c r="F145" s="231">
        <v>284365.32676665921</v>
      </c>
      <c r="G145" s="231">
        <v>150834.23179751099</v>
      </c>
      <c r="H145" s="231">
        <v>12902.552547129242</v>
      </c>
      <c r="I145" s="231">
        <v>849.74172415540477</v>
      </c>
      <c r="J145" s="231">
        <v>137081.93752622636</v>
      </c>
      <c r="K145" s="232">
        <v>395546.36049797729</v>
      </c>
      <c r="L145" s="233">
        <v>126013.39616942445</v>
      </c>
      <c r="M145" s="234"/>
      <c r="N145" s="178" t="s">
        <v>261</v>
      </c>
    </row>
    <row r="146" spans="1:14" s="212" customFormat="1" ht="40.5" customHeight="1">
      <c r="A146" s="148"/>
      <c r="B146" s="11"/>
      <c r="C146" s="174" t="s">
        <v>262</v>
      </c>
      <c r="D146" s="192"/>
      <c r="E146" s="213">
        <v>272397.9330970755</v>
      </c>
      <c r="F146" s="214">
        <v>130313.0994725943</v>
      </c>
      <c r="G146" s="214">
        <v>142084.83362448119</v>
      </c>
      <c r="H146" s="214">
        <v>10565.444347027642</v>
      </c>
      <c r="I146" s="214">
        <v>4431.6978081812558</v>
      </c>
      <c r="J146" s="214">
        <v>127087.69146927229</v>
      </c>
      <c r="K146" s="214">
        <v>261820.64203185041</v>
      </c>
      <c r="L146" s="235">
        <v>143856.43971206446</v>
      </c>
      <c r="M146" s="236"/>
      <c r="N146" s="178" t="s">
        <v>263</v>
      </c>
    </row>
    <row r="147" spans="1:14" s="212" customFormat="1" ht="40.5" customHeight="1">
      <c r="A147" s="148"/>
      <c r="B147" s="11"/>
      <c r="C147" s="174" t="s">
        <v>264</v>
      </c>
      <c r="D147" s="192"/>
      <c r="E147" s="213">
        <v>266145.90584254963</v>
      </c>
      <c r="F147" s="214">
        <v>142159.40564806346</v>
      </c>
      <c r="G147" s="214">
        <v>123986.50019448616</v>
      </c>
      <c r="H147" s="214">
        <v>34966.785051524588</v>
      </c>
      <c r="I147" s="214">
        <v>1668.2444790489762</v>
      </c>
      <c r="J147" s="214">
        <v>87351.470663912594</v>
      </c>
      <c r="K147" s="237">
        <v>245151.109395345</v>
      </c>
      <c r="L147" s="238">
        <v>114498.34673321508</v>
      </c>
      <c r="M147" s="236"/>
      <c r="N147" s="178" t="s">
        <v>265</v>
      </c>
    </row>
    <row r="148" spans="1:14" s="212" customFormat="1" ht="40.5" customHeight="1">
      <c r="A148" s="148"/>
      <c r="B148" s="11"/>
      <c r="C148" s="174" t="s">
        <v>266</v>
      </c>
      <c r="D148" s="192"/>
      <c r="E148" s="213">
        <v>142710.77913453584</v>
      </c>
      <c r="F148" s="214">
        <v>89930.808578114578</v>
      </c>
      <c r="G148" s="214">
        <v>52779.970556421278</v>
      </c>
      <c r="H148" s="214">
        <v>2510.9103620759483</v>
      </c>
      <c r="I148" s="214">
        <v>896.19180913017135</v>
      </c>
      <c r="J148" s="214">
        <v>49372.868385215159</v>
      </c>
      <c r="K148" s="214">
        <v>129417.28667585223</v>
      </c>
      <c r="L148" s="235">
        <v>46462.386455347209</v>
      </c>
      <c r="M148" s="236"/>
      <c r="N148" s="178" t="s">
        <v>267</v>
      </c>
    </row>
    <row r="149" spans="1:14" s="212" customFormat="1" ht="40.5" customHeight="1">
      <c r="A149" s="148"/>
      <c r="B149" s="11"/>
      <c r="C149" s="174" t="s">
        <v>268</v>
      </c>
      <c r="D149" s="192"/>
      <c r="E149" s="213">
        <v>89149.932218106056</v>
      </c>
      <c r="F149" s="214">
        <v>52664.508557427027</v>
      </c>
      <c r="G149" s="214">
        <v>36485.423660679044</v>
      </c>
      <c r="H149" s="214">
        <v>18834.137959099287</v>
      </c>
      <c r="I149" s="214">
        <v>111.50577084775699</v>
      </c>
      <c r="J149" s="214">
        <v>17539.779930732002</v>
      </c>
      <c r="K149" s="237">
        <v>93339.318384141166</v>
      </c>
      <c r="L149" s="238">
        <v>41782.158974099599</v>
      </c>
      <c r="M149" s="217"/>
      <c r="N149" s="178" t="s">
        <v>269</v>
      </c>
    </row>
    <row r="150" spans="1:14" s="212" customFormat="1" ht="40.5" customHeight="1">
      <c r="A150" s="152"/>
      <c r="B150" s="153"/>
      <c r="C150" s="174" t="s">
        <v>270</v>
      </c>
      <c r="D150" s="192"/>
      <c r="E150" s="213">
        <v>223691.67883094097</v>
      </c>
      <c r="F150" s="214">
        <v>109817.70472160971</v>
      </c>
      <c r="G150" s="214">
        <v>113873.97410933128</v>
      </c>
      <c r="H150" s="214">
        <v>10046.53121310725</v>
      </c>
      <c r="I150" s="214">
        <v>353.98786255757915</v>
      </c>
      <c r="J150" s="214">
        <v>103473.45503366644</v>
      </c>
      <c r="K150" s="237">
        <v>235763.53735207405</v>
      </c>
      <c r="L150" s="238">
        <v>125309.003305424</v>
      </c>
      <c r="M150" s="236"/>
      <c r="N150" s="178" t="s">
        <v>271</v>
      </c>
    </row>
    <row r="151" spans="1:14" s="212" customFormat="1" ht="40.5" customHeight="1">
      <c r="A151" s="152"/>
      <c r="B151" s="153"/>
      <c r="C151" s="174" t="s">
        <v>272</v>
      </c>
      <c r="D151" s="192"/>
      <c r="E151" s="213">
        <v>225210.88581981222</v>
      </c>
      <c r="F151" s="214">
        <v>46704.380690172533</v>
      </c>
      <c r="G151" s="214">
        <v>178506.50512963973</v>
      </c>
      <c r="H151" s="214">
        <v>51806.402694932673</v>
      </c>
      <c r="I151" s="214">
        <v>6641.0010916981564</v>
      </c>
      <c r="J151" s="214">
        <v>120059.10134300888</v>
      </c>
      <c r="K151" s="237">
        <v>203893.22998771086</v>
      </c>
      <c r="L151" s="238">
        <v>156217.7241843747</v>
      </c>
      <c r="M151" s="236"/>
      <c r="N151" s="178" t="s">
        <v>273</v>
      </c>
    </row>
    <row r="152" spans="1:14" s="212" customFormat="1" ht="40.5" customHeight="1">
      <c r="A152" s="152"/>
      <c r="B152" s="153"/>
      <c r="C152" s="174" t="s">
        <v>274</v>
      </c>
      <c r="D152" s="192"/>
      <c r="E152" s="213">
        <v>129625.63406551754</v>
      </c>
      <c r="F152" s="214">
        <v>52622.575872400957</v>
      </c>
      <c r="G152" s="214">
        <v>77003.058193116594</v>
      </c>
      <c r="H152" s="214">
        <v>9864.0220951449774</v>
      </c>
      <c r="I152" s="214">
        <v>316.4555031536043</v>
      </c>
      <c r="J152" s="214">
        <v>66822.58059481802</v>
      </c>
      <c r="K152" s="237">
        <v>120364.71409720094</v>
      </c>
      <c r="L152" s="238">
        <v>68050.269744112185</v>
      </c>
      <c r="M152" s="236"/>
      <c r="N152" s="178" t="s">
        <v>275</v>
      </c>
    </row>
    <row r="153" spans="1:14" s="212" customFormat="1" ht="40.5" customHeight="1">
      <c r="A153" s="152"/>
      <c r="B153" s="153"/>
      <c r="C153" s="174" t="s">
        <v>276</v>
      </c>
      <c r="D153" s="192"/>
      <c r="E153" s="213">
        <v>461561.95466469397</v>
      </c>
      <c r="F153" s="214">
        <v>119359.68782107459</v>
      </c>
      <c r="G153" s="214">
        <v>342202.26684361935</v>
      </c>
      <c r="H153" s="214">
        <v>145910.37176805071</v>
      </c>
      <c r="I153" s="214">
        <v>32.667732066008782</v>
      </c>
      <c r="J153" s="214">
        <v>196259.22734350263</v>
      </c>
      <c r="K153" s="239">
        <v>418925.64012264856</v>
      </c>
      <c r="L153" s="240">
        <v>306204.74553853652</v>
      </c>
      <c r="M153" s="236"/>
      <c r="N153" s="178" t="s">
        <v>277</v>
      </c>
    </row>
    <row r="154" spans="1:14" s="212" customFormat="1" ht="40.5" customHeight="1">
      <c r="A154" s="152"/>
      <c r="B154" s="153"/>
      <c r="C154" s="174" t="s">
        <v>278</v>
      </c>
      <c r="D154" s="192"/>
      <c r="E154" s="213">
        <v>364506.79596449586</v>
      </c>
      <c r="F154" s="214">
        <v>107430.1991934687</v>
      </c>
      <c r="G154" s="214">
        <v>257076.59677102714</v>
      </c>
      <c r="H154" s="214">
        <v>31086.087659708293</v>
      </c>
      <c r="I154" s="214">
        <v>690.74863112191133</v>
      </c>
      <c r="J154" s="214">
        <v>225299.76048019697</v>
      </c>
      <c r="K154" s="239">
        <v>327312.40401116631</v>
      </c>
      <c r="L154" s="240">
        <v>227770.10329285893</v>
      </c>
      <c r="M154" s="236"/>
      <c r="N154" s="178" t="s">
        <v>279</v>
      </c>
    </row>
    <row r="155" spans="1:14" s="212" customFormat="1" ht="40.5" customHeight="1">
      <c r="A155" s="152"/>
      <c r="B155" s="153"/>
      <c r="C155" s="174" t="s">
        <v>280</v>
      </c>
      <c r="D155" s="192"/>
      <c r="E155" s="213">
        <v>312646.65356411645</v>
      </c>
      <c r="F155" s="214">
        <v>144685.73826171184</v>
      </c>
      <c r="G155" s="214">
        <v>167960.91530240461</v>
      </c>
      <c r="H155" s="214">
        <v>15857.528941279692</v>
      </c>
      <c r="I155" s="214">
        <v>632.96701063363719</v>
      </c>
      <c r="J155" s="214">
        <v>151470.41935049128</v>
      </c>
      <c r="K155" s="239">
        <v>294353.63235605077</v>
      </c>
      <c r="L155" s="240">
        <v>159319.22641216964</v>
      </c>
      <c r="M155" s="236"/>
      <c r="N155" s="178" t="s">
        <v>281</v>
      </c>
    </row>
    <row r="156" spans="1:14" s="218" customFormat="1" ht="40.5" customHeight="1">
      <c r="A156" s="148"/>
      <c r="B156" s="11"/>
      <c r="C156" s="174" t="s">
        <v>132</v>
      </c>
      <c r="D156" s="192"/>
      <c r="E156" s="213">
        <v>190401.79824795781</v>
      </c>
      <c r="F156" s="214">
        <v>100229.06626923798</v>
      </c>
      <c r="G156" s="214">
        <v>90172.731978719792</v>
      </c>
      <c r="H156" s="214">
        <v>16760.98037878715</v>
      </c>
      <c r="I156" s="214">
        <v>2563.4140838161256</v>
      </c>
      <c r="J156" s="214">
        <v>70848.337516116517</v>
      </c>
      <c r="K156" s="239">
        <v>173152.74132602045</v>
      </c>
      <c r="L156" s="240">
        <v>79667.526060327276</v>
      </c>
      <c r="M156" s="236"/>
      <c r="N156" s="155" t="s">
        <v>133</v>
      </c>
    </row>
    <row r="157" spans="1:14" s="218" customFormat="1" ht="40.5" customHeight="1">
      <c r="A157" s="189"/>
      <c r="B157" s="190"/>
      <c r="C157" s="241" t="s">
        <v>282</v>
      </c>
      <c r="D157" s="242"/>
      <c r="E157" s="243">
        <f t="shared" ref="E157:L157" si="5">SUM(E141:E156)</f>
        <v>7411224.9154436365</v>
      </c>
      <c r="F157" s="244">
        <f t="shared" si="5"/>
        <v>4417055.9400102934</v>
      </c>
      <c r="G157" s="244">
        <f t="shared" si="5"/>
        <v>2994169.9969124296</v>
      </c>
      <c r="H157" s="244">
        <f t="shared" si="5"/>
        <v>634343.14962978405</v>
      </c>
      <c r="I157" s="244">
        <f t="shared" si="5"/>
        <v>34665.920978077032</v>
      </c>
      <c r="J157" s="244">
        <f t="shared" si="5"/>
        <v>2325165.3574667792</v>
      </c>
      <c r="K157" s="244">
        <f t="shared" si="5"/>
        <v>7275597.2478750078</v>
      </c>
      <c r="L157" s="245">
        <f t="shared" si="5"/>
        <v>2795111.4181924933</v>
      </c>
      <c r="M157" s="246"/>
      <c r="N157" s="247" t="s">
        <v>283</v>
      </c>
    </row>
    <row r="158" spans="1:14" hidden="1"/>
    <row r="159" spans="1:14" hidden="1"/>
    <row r="160" spans="1:14" hidden="1"/>
    <row r="161" spans="1:14" hidden="1"/>
    <row r="162" spans="1:14" s="203" customFormat="1" ht="22.5" customHeight="1">
      <c r="A162" s="446" t="s">
        <v>485</v>
      </c>
      <c r="B162" s="446"/>
      <c r="C162" s="446"/>
      <c r="D162" s="446"/>
      <c r="E162" s="446"/>
      <c r="F162" s="446"/>
      <c r="G162" s="446"/>
      <c r="H162" s="446"/>
      <c r="I162" s="446" t="s">
        <v>492</v>
      </c>
      <c r="J162" s="446"/>
      <c r="K162" s="446"/>
      <c r="L162" s="446"/>
      <c r="M162" s="446"/>
      <c r="N162" s="446"/>
    </row>
    <row r="164" spans="1:14">
      <c r="A164" s="447" t="s">
        <v>316</v>
      </c>
      <c r="B164" s="447"/>
      <c r="C164" s="447"/>
      <c r="D164" s="207"/>
      <c r="E164" s="206"/>
      <c r="F164" s="206"/>
      <c r="G164" s="206"/>
      <c r="H164" s="206"/>
      <c r="I164" s="206"/>
      <c r="J164" s="206"/>
      <c r="K164" s="206"/>
      <c r="L164" s="208"/>
      <c r="M164" s="206"/>
      <c r="N164" s="208" t="s">
        <v>242</v>
      </c>
    </row>
    <row r="165" spans="1:14" s="209" customFormat="1" ht="31.5" customHeight="1">
      <c r="A165" s="448"/>
      <c r="B165" s="449"/>
      <c r="C165" s="449"/>
      <c r="D165" s="449"/>
      <c r="E165" s="452" t="s">
        <v>243</v>
      </c>
      <c r="F165" s="452" t="s">
        <v>244</v>
      </c>
      <c r="G165" s="452" t="s">
        <v>245</v>
      </c>
      <c r="H165" s="452" t="s">
        <v>246</v>
      </c>
      <c r="I165" s="452" t="s">
        <v>247</v>
      </c>
      <c r="J165" s="452" t="s">
        <v>248</v>
      </c>
      <c r="K165" s="452" t="s">
        <v>249</v>
      </c>
      <c r="L165" s="456"/>
      <c r="M165" s="457"/>
      <c r="N165" s="458"/>
    </row>
    <row r="166" spans="1:14" s="212" customFormat="1" ht="43.5" customHeight="1">
      <c r="A166" s="450"/>
      <c r="B166" s="451"/>
      <c r="C166" s="451"/>
      <c r="D166" s="451"/>
      <c r="E166" s="453"/>
      <c r="F166" s="453"/>
      <c r="G166" s="453"/>
      <c r="H166" s="453"/>
      <c r="I166" s="453"/>
      <c r="J166" s="453"/>
      <c r="K166" s="210" t="s">
        <v>250</v>
      </c>
      <c r="L166" s="211" t="s">
        <v>251</v>
      </c>
      <c r="M166" s="459"/>
      <c r="N166" s="460"/>
    </row>
    <row r="167" spans="1:14" s="218" customFormat="1" ht="40.5" customHeight="1">
      <c r="A167" s="148"/>
      <c r="B167" s="11"/>
      <c r="C167" s="174" t="s">
        <v>252</v>
      </c>
      <c r="D167" s="192"/>
      <c r="E167" s="213">
        <v>8486.2288293582515</v>
      </c>
      <c r="F167" s="214">
        <v>3156.1561506331482</v>
      </c>
      <c r="G167" s="214">
        <v>5330.0726787251024</v>
      </c>
      <c r="H167" s="214">
        <v>876.95268223386699</v>
      </c>
      <c r="I167" s="214">
        <v>127.9607068779346</v>
      </c>
      <c r="J167" s="214">
        <v>4325.1592896133016</v>
      </c>
      <c r="K167" s="20">
        <v>8019.0266127844134</v>
      </c>
      <c r="L167" s="216">
        <v>4983.7493909041705</v>
      </c>
      <c r="M167" s="217"/>
      <c r="N167" s="178" t="s">
        <v>253</v>
      </c>
    </row>
    <row r="168" spans="1:14" s="212" customFormat="1" ht="40.5" customHeight="1">
      <c r="A168" s="148"/>
      <c r="B168" s="11"/>
      <c r="C168" s="174" t="s">
        <v>254</v>
      </c>
      <c r="D168" s="192"/>
      <c r="E168" s="251">
        <v>0</v>
      </c>
      <c r="F168" s="150">
        <v>0</v>
      </c>
      <c r="G168" s="150">
        <v>0</v>
      </c>
      <c r="H168" s="150">
        <v>0</v>
      </c>
      <c r="I168" s="150">
        <v>0</v>
      </c>
      <c r="J168" s="150">
        <v>0</v>
      </c>
      <c r="K168" s="150">
        <v>0</v>
      </c>
      <c r="L168" s="166">
        <v>0</v>
      </c>
      <c r="M168" s="221"/>
      <c r="N168" s="178" t="s">
        <v>255</v>
      </c>
    </row>
    <row r="169" spans="1:14" s="212" customFormat="1" ht="40.5" customHeight="1">
      <c r="A169" s="148"/>
      <c r="B169" s="11"/>
      <c r="C169" s="174" t="s">
        <v>256</v>
      </c>
      <c r="D169" s="192"/>
      <c r="E169" s="222">
        <v>201148.73000909059</v>
      </c>
      <c r="F169" s="223">
        <v>154780.20346720036</v>
      </c>
      <c r="G169" s="223">
        <v>46368.697655329976</v>
      </c>
      <c r="H169" s="223">
        <v>11074.986353515735</v>
      </c>
      <c r="I169" s="223">
        <v>162.54271206839573</v>
      </c>
      <c r="J169" s="223">
        <v>35131.711613995642</v>
      </c>
      <c r="K169" s="150">
        <v>181707.71886856042</v>
      </c>
      <c r="L169" s="166">
        <v>38025.457119154555</v>
      </c>
      <c r="M169" s="224"/>
      <c r="N169" s="178" t="s">
        <v>257</v>
      </c>
    </row>
    <row r="170" spans="1:14" s="212" customFormat="1" ht="40.5" customHeight="1">
      <c r="A170" s="148"/>
      <c r="B170" s="11"/>
      <c r="C170" s="174" t="s">
        <v>258</v>
      </c>
      <c r="D170" s="192"/>
      <c r="E170" s="225">
        <v>30285.321727200615</v>
      </c>
      <c r="F170" s="226">
        <v>17175.653820356103</v>
      </c>
      <c r="G170" s="226">
        <v>13109.667906844512</v>
      </c>
      <c r="H170" s="226">
        <v>7176.1502357152813</v>
      </c>
      <c r="I170" s="226">
        <v>18.129120244780928</v>
      </c>
      <c r="J170" s="226">
        <v>5915.3885508844505</v>
      </c>
      <c r="K170" s="227">
        <v>25076.578723407176</v>
      </c>
      <c r="L170" s="228">
        <v>10494.048587405761</v>
      </c>
      <c r="M170" s="229"/>
      <c r="N170" s="178" t="s">
        <v>259</v>
      </c>
    </row>
    <row r="171" spans="1:14" s="212" customFormat="1" ht="40.5" customHeight="1">
      <c r="A171" s="148"/>
      <c r="B171" s="11"/>
      <c r="C171" s="174" t="s">
        <v>260</v>
      </c>
      <c r="D171" s="192"/>
      <c r="E171" s="230">
        <v>206763.52556689878</v>
      </c>
      <c r="F171" s="231">
        <v>139122.80605623452</v>
      </c>
      <c r="G171" s="231">
        <v>67640.719510664247</v>
      </c>
      <c r="H171" s="231">
        <v>5535.5361362020958</v>
      </c>
      <c r="I171" s="231">
        <v>415.08565580041909</v>
      </c>
      <c r="J171" s="231">
        <v>61690.097718661753</v>
      </c>
      <c r="K171" s="232">
        <v>187655.02716064162</v>
      </c>
      <c r="L171" s="233">
        <v>56121.841368931367</v>
      </c>
      <c r="M171" s="234"/>
      <c r="N171" s="178" t="s">
        <v>261</v>
      </c>
    </row>
    <row r="172" spans="1:14" s="212" customFormat="1" ht="40.5" customHeight="1">
      <c r="A172" s="148"/>
      <c r="B172" s="11"/>
      <c r="C172" s="174" t="s">
        <v>262</v>
      </c>
      <c r="D172" s="192"/>
      <c r="E172" s="213">
        <v>85222.85663920299</v>
      </c>
      <c r="F172" s="214">
        <v>40900.959457144214</v>
      </c>
      <c r="G172" s="214">
        <v>44321.897182058776</v>
      </c>
      <c r="H172" s="214">
        <v>3289.3927238224401</v>
      </c>
      <c r="I172" s="214">
        <v>1386.5110607562401</v>
      </c>
      <c r="J172" s="214">
        <v>39645.993397480088</v>
      </c>
      <c r="K172" s="214">
        <v>81913.622733270851</v>
      </c>
      <c r="L172" s="235">
        <v>44889.483016571059</v>
      </c>
      <c r="M172" s="236"/>
      <c r="N172" s="178" t="s">
        <v>263</v>
      </c>
    </row>
    <row r="173" spans="1:14" s="212" customFormat="1" ht="40.5" customHeight="1">
      <c r="A173" s="148"/>
      <c r="B173" s="11"/>
      <c r="C173" s="174" t="s">
        <v>264</v>
      </c>
      <c r="D173" s="192"/>
      <c r="E173" s="213">
        <v>83043.896314317128</v>
      </c>
      <c r="F173" s="214">
        <v>44158.167918151652</v>
      </c>
      <c r="G173" s="214">
        <v>38885.72839616549</v>
      </c>
      <c r="H173" s="214">
        <v>11112.078624922138</v>
      </c>
      <c r="I173" s="214">
        <v>520.5296453771449</v>
      </c>
      <c r="J173" s="214">
        <v>27253.120125866204</v>
      </c>
      <c r="K173" s="237">
        <v>76566.25999693328</v>
      </c>
      <c r="L173" s="238">
        <v>36001.539479132931</v>
      </c>
      <c r="M173" s="236"/>
      <c r="N173" s="178" t="s">
        <v>265</v>
      </c>
    </row>
    <row r="174" spans="1:14" s="212" customFormat="1" ht="40.5" customHeight="1">
      <c r="A174" s="148"/>
      <c r="B174" s="11"/>
      <c r="C174" s="174" t="s">
        <v>266</v>
      </c>
      <c r="D174" s="192"/>
      <c r="E174" s="213">
        <v>44105.743454081676</v>
      </c>
      <c r="F174" s="214">
        <v>27832.721127094446</v>
      </c>
      <c r="G174" s="214">
        <v>16273.022326987229</v>
      </c>
      <c r="H174" s="214">
        <v>739.53551574829532</v>
      </c>
      <c r="I174" s="214">
        <v>276.97386251245064</v>
      </c>
      <c r="J174" s="214">
        <v>15256.512948726484</v>
      </c>
      <c r="K174" s="214">
        <v>40007.979186529512</v>
      </c>
      <c r="L174" s="235">
        <v>14324.046655080239</v>
      </c>
      <c r="M174" s="236"/>
      <c r="N174" s="178" t="s">
        <v>267</v>
      </c>
    </row>
    <row r="175" spans="1:14" s="212" customFormat="1" ht="40.5" customHeight="1">
      <c r="A175" s="148"/>
      <c r="B175" s="11"/>
      <c r="C175" s="174" t="s">
        <v>268</v>
      </c>
      <c r="D175" s="192"/>
      <c r="E175" s="213">
        <v>83046.856928400448</v>
      </c>
      <c r="F175" s="214">
        <v>53059.172100845528</v>
      </c>
      <c r="G175" s="214">
        <v>29987.684827554898</v>
      </c>
      <c r="H175" s="214">
        <v>20877.201186754093</v>
      </c>
      <c r="I175" s="214">
        <v>127.08027452688046</v>
      </c>
      <c r="J175" s="214">
        <v>8983.4033662739257</v>
      </c>
      <c r="K175" s="237">
        <v>90593.000635135861</v>
      </c>
      <c r="L175" s="238">
        <v>38346.952178969434</v>
      </c>
      <c r="M175" s="217"/>
      <c r="N175" s="178" t="s">
        <v>269</v>
      </c>
    </row>
    <row r="176" spans="1:14" s="212" customFormat="1" ht="40.5" customHeight="1">
      <c r="A176" s="152"/>
      <c r="B176" s="153"/>
      <c r="C176" s="174" t="s">
        <v>270</v>
      </c>
      <c r="D176" s="192"/>
      <c r="E176" s="213">
        <v>35952.013480754336</v>
      </c>
      <c r="F176" s="214">
        <v>16743.261075332222</v>
      </c>
      <c r="G176" s="214">
        <v>19208.752405422118</v>
      </c>
      <c r="H176" s="214">
        <v>1766.8024647634677</v>
      </c>
      <c r="I176" s="214">
        <v>56.941538097240446</v>
      </c>
      <c r="J176" s="214">
        <v>17385.008402561405</v>
      </c>
      <c r="K176" s="237">
        <v>38440.339668867317</v>
      </c>
      <c r="L176" s="238">
        <v>21564.878388480261</v>
      </c>
      <c r="M176" s="236"/>
      <c r="N176" s="178" t="s">
        <v>271</v>
      </c>
    </row>
    <row r="177" spans="1:14" s="212" customFormat="1" ht="40.5" customHeight="1">
      <c r="A177" s="152"/>
      <c r="B177" s="153"/>
      <c r="C177" s="174" t="s">
        <v>272</v>
      </c>
      <c r="D177" s="192"/>
      <c r="E177" s="213">
        <v>63903.337699244657</v>
      </c>
      <c r="F177" s="214">
        <v>13292.173003047192</v>
      </c>
      <c r="G177" s="214">
        <v>50611.164696197455</v>
      </c>
      <c r="H177" s="214">
        <v>13541.025118041422</v>
      </c>
      <c r="I177" s="214">
        <v>1884.7794944402071</v>
      </c>
      <c r="J177" s="214">
        <v>35185.36008371583</v>
      </c>
      <c r="K177" s="237">
        <v>58164.808721283982</v>
      </c>
      <c r="L177" s="238">
        <v>44710.337249739561</v>
      </c>
      <c r="M177" s="236"/>
      <c r="N177" s="178" t="s">
        <v>273</v>
      </c>
    </row>
    <row r="178" spans="1:14" s="212" customFormat="1" ht="40.5" customHeight="1">
      <c r="A178" s="152"/>
      <c r="B178" s="153"/>
      <c r="C178" s="174" t="s">
        <v>274</v>
      </c>
      <c r="D178" s="192"/>
      <c r="E178" s="213">
        <v>11043.663781174633</v>
      </c>
      <c r="F178" s="214">
        <v>4464.1977331457047</v>
      </c>
      <c r="G178" s="214">
        <v>6579.4660480289294</v>
      </c>
      <c r="H178" s="214">
        <v>487.76604919992883</v>
      </c>
      <c r="I178" s="214">
        <v>39.608475838035432</v>
      </c>
      <c r="J178" s="214">
        <v>6052.091522990966</v>
      </c>
      <c r="K178" s="237">
        <v>10304.62487170454</v>
      </c>
      <c r="L178" s="238">
        <v>5746.0499534411574</v>
      </c>
      <c r="M178" s="236"/>
      <c r="N178" s="178" t="s">
        <v>275</v>
      </c>
    </row>
    <row r="179" spans="1:14" s="212" customFormat="1" ht="40.5" customHeight="1">
      <c r="A179" s="152"/>
      <c r="B179" s="153"/>
      <c r="C179" s="174" t="s">
        <v>276</v>
      </c>
      <c r="D179" s="192"/>
      <c r="E179" s="213">
        <v>355078.63829317957</v>
      </c>
      <c r="F179" s="214">
        <v>88722.230779448932</v>
      </c>
      <c r="G179" s="214">
        <v>266356.40751373058</v>
      </c>
      <c r="H179" s="214">
        <v>89182.058082396543</v>
      </c>
      <c r="I179" s="214">
        <v>24.676254329841736</v>
      </c>
      <c r="J179" s="214">
        <v>177149.67317700424</v>
      </c>
      <c r="K179" s="239">
        <v>321384.85802581377</v>
      </c>
      <c r="L179" s="240">
        <v>237073.00315886072</v>
      </c>
      <c r="M179" s="236"/>
      <c r="N179" s="178" t="s">
        <v>277</v>
      </c>
    </row>
    <row r="180" spans="1:14" s="212" customFormat="1" ht="40.5" customHeight="1">
      <c r="A180" s="152"/>
      <c r="B180" s="153"/>
      <c r="C180" s="174" t="s">
        <v>278</v>
      </c>
      <c r="D180" s="192"/>
      <c r="E180" s="213">
        <v>105709.73591358359</v>
      </c>
      <c r="F180" s="214">
        <v>30645.032452367257</v>
      </c>
      <c r="G180" s="214">
        <v>75064.703461216326</v>
      </c>
      <c r="H180" s="214">
        <v>9174.7279410252449</v>
      </c>
      <c r="I180" s="214">
        <v>187.6783311548391</v>
      </c>
      <c r="J180" s="214">
        <v>65702.297189036253</v>
      </c>
      <c r="K180" s="239">
        <v>93799.019333362783</v>
      </c>
      <c r="L180" s="240">
        <v>65584.275304559313</v>
      </c>
      <c r="M180" s="236"/>
      <c r="N180" s="178" t="s">
        <v>279</v>
      </c>
    </row>
    <row r="181" spans="1:14" s="218" customFormat="1" ht="40.5" customHeight="1">
      <c r="A181" s="148"/>
      <c r="B181" s="11"/>
      <c r="C181" s="174" t="s">
        <v>280</v>
      </c>
      <c r="D181" s="192"/>
      <c r="E181" s="213">
        <v>46149.508027618023</v>
      </c>
      <c r="F181" s="214">
        <v>20777.853106767125</v>
      </c>
      <c r="G181" s="214">
        <v>25371.654920850895</v>
      </c>
      <c r="H181" s="214">
        <v>2297.7959945051948</v>
      </c>
      <c r="I181" s="214">
        <v>82.134431757745787</v>
      </c>
      <c r="J181" s="214">
        <v>22991.724494587954</v>
      </c>
      <c r="K181" s="239">
        <v>43327.927257935924</v>
      </c>
      <c r="L181" s="240">
        <v>23836.188761604542</v>
      </c>
      <c r="M181" s="236"/>
      <c r="N181" s="155" t="s">
        <v>281</v>
      </c>
    </row>
    <row r="182" spans="1:14" s="218" customFormat="1" ht="40.5" customHeight="1">
      <c r="A182" s="148"/>
      <c r="B182" s="11"/>
      <c r="C182" s="174" t="s">
        <v>132</v>
      </c>
      <c r="D182" s="192"/>
      <c r="E182" s="213">
        <v>50303.602196806598</v>
      </c>
      <c r="F182" s="214">
        <v>25453.63628921891</v>
      </c>
      <c r="G182" s="214">
        <v>24849.965907587692</v>
      </c>
      <c r="H182" s="214">
        <v>4585.5974271804953</v>
      </c>
      <c r="I182" s="214">
        <v>617.12455888003115</v>
      </c>
      <c r="J182" s="214">
        <v>19647.243921527162</v>
      </c>
      <c r="K182" s="239">
        <v>46071.580606360352</v>
      </c>
      <c r="L182" s="240">
        <v>22344.72290722244</v>
      </c>
      <c r="M182" s="236"/>
      <c r="N182" s="155" t="s">
        <v>133</v>
      </c>
    </row>
    <row r="183" spans="1:14" s="218" customFormat="1" ht="40.5" customHeight="1">
      <c r="A183" s="189"/>
      <c r="B183" s="190"/>
      <c r="C183" s="241" t="s">
        <v>282</v>
      </c>
      <c r="D183" s="242"/>
      <c r="E183" s="243">
        <f t="shared" ref="E183:L183" si="6">SUM(E167:E182)</f>
        <v>1410243.6588609118</v>
      </c>
      <c r="F183" s="244">
        <f t="shared" si="6"/>
        <v>680284.22453698749</v>
      </c>
      <c r="G183" s="244">
        <f t="shared" si="6"/>
        <v>729959.60543736408</v>
      </c>
      <c r="H183" s="244">
        <f t="shared" si="6"/>
        <v>181717.60653602626</v>
      </c>
      <c r="I183" s="244">
        <f t="shared" si="6"/>
        <v>5927.7561226621874</v>
      </c>
      <c r="J183" s="244">
        <f t="shared" si="6"/>
        <v>542314.7858029257</v>
      </c>
      <c r="K183" s="244">
        <f t="shared" si="6"/>
        <v>1303032.3724025919</v>
      </c>
      <c r="L183" s="245">
        <f t="shared" si="6"/>
        <v>664046.57352005749</v>
      </c>
      <c r="M183" s="246"/>
      <c r="N183" s="247" t="s">
        <v>283</v>
      </c>
    </row>
    <row r="184" spans="1:14" hidden="1"/>
    <row r="185" spans="1:14" hidden="1"/>
    <row r="186" spans="1:14" hidden="1"/>
    <row r="187" spans="1:14" hidden="1"/>
    <row r="188" spans="1:14" s="203" customFormat="1" ht="22.5" customHeight="1">
      <c r="A188" s="446" t="s">
        <v>485</v>
      </c>
      <c r="B188" s="446"/>
      <c r="C188" s="446"/>
      <c r="D188" s="446"/>
      <c r="E188" s="446"/>
      <c r="F188" s="446"/>
      <c r="G188" s="446"/>
      <c r="H188" s="446"/>
      <c r="I188" s="446" t="s">
        <v>492</v>
      </c>
      <c r="J188" s="446"/>
      <c r="K188" s="446"/>
      <c r="L188" s="446"/>
      <c r="M188" s="446"/>
      <c r="N188" s="446"/>
    </row>
    <row r="190" spans="1:14">
      <c r="A190" s="447" t="s">
        <v>317</v>
      </c>
      <c r="B190" s="447"/>
      <c r="C190" s="447"/>
      <c r="D190" s="207"/>
      <c r="E190" s="206"/>
      <c r="F190" s="206"/>
      <c r="G190" s="206"/>
      <c r="H190" s="206"/>
      <c r="I190" s="206"/>
      <c r="J190" s="206"/>
      <c r="K190" s="206"/>
      <c r="L190" s="208"/>
      <c r="M190" s="206"/>
      <c r="N190" s="208" t="s">
        <v>242</v>
      </c>
    </row>
    <row r="191" spans="1:14" s="209" customFormat="1" ht="31.5" customHeight="1">
      <c r="A191" s="448"/>
      <c r="B191" s="449"/>
      <c r="C191" s="449"/>
      <c r="D191" s="449"/>
      <c r="E191" s="452" t="s">
        <v>243</v>
      </c>
      <c r="F191" s="452" t="s">
        <v>244</v>
      </c>
      <c r="G191" s="452" t="s">
        <v>245</v>
      </c>
      <c r="H191" s="452" t="s">
        <v>246</v>
      </c>
      <c r="I191" s="452" t="s">
        <v>247</v>
      </c>
      <c r="J191" s="452" t="s">
        <v>248</v>
      </c>
      <c r="K191" s="452" t="s">
        <v>249</v>
      </c>
      <c r="L191" s="456"/>
      <c r="M191" s="457"/>
      <c r="N191" s="458"/>
    </row>
    <row r="192" spans="1:14" s="212" customFormat="1" ht="43.5" customHeight="1">
      <c r="A192" s="450"/>
      <c r="B192" s="451"/>
      <c r="C192" s="451"/>
      <c r="D192" s="451"/>
      <c r="E192" s="453"/>
      <c r="F192" s="453"/>
      <c r="G192" s="453"/>
      <c r="H192" s="453"/>
      <c r="I192" s="453"/>
      <c r="J192" s="453"/>
      <c r="K192" s="210" t="s">
        <v>250</v>
      </c>
      <c r="L192" s="211" t="s">
        <v>251</v>
      </c>
      <c r="M192" s="459"/>
      <c r="N192" s="460"/>
    </row>
    <row r="193" spans="1:14" s="218" customFormat="1" ht="40.5" customHeight="1">
      <c r="A193" s="148"/>
      <c r="B193" s="11"/>
      <c r="C193" s="174" t="s">
        <v>252</v>
      </c>
      <c r="D193" s="192"/>
      <c r="E193" s="213">
        <v>776855.14364696643</v>
      </c>
      <c r="F193" s="214">
        <v>368092.22294946446</v>
      </c>
      <c r="G193" s="214">
        <v>408762.92069750198</v>
      </c>
      <c r="H193" s="214">
        <v>70292.534262840738</v>
      </c>
      <c r="I193" s="214">
        <v>11713.866225242336</v>
      </c>
      <c r="J193" s="214">
        <v>326756.5202094189</v>
      </c>
      <c r="K193" s="20">
        <v>761527.32204386615</v>
      </c>
      <c r="L193" s="216">
        <v>363454.41296114988</v>
      </c>
      <c r="M193" s="217"/>
      <c r="N193" s="178" t="s">
        <v>253</v>
      </c>
    </row>
    <row r="194" spans="1:14" s="212" customFormat="1" ht="40.5" customHeight="1">
      <c r="A194" s="148"/>
      <c r="B194" s="11"/>
      <c r="C194" s="174" t="s">
        <v>254</v>
      </c>
      <c r="D194" s="192"/>
      <c r="E194" s="219">
        <v>19285.4765944883</v>
      </c>
      <c r="F194" s="220">
        <v>7992.9943122628956</v>
      </c>
      <c r="G194" s="220">
        <v>11292.482282225405</v>
      </c>
      <c r="H194" s="220">
        <v>2130.7629478187723</v>
      </c>
      <c r="I194" s="220">
        <v>56.638697781169746</v>
      </c>
      <c r="J194" s="220">
        <v>9105.0806366254619</v>
      </c>
      <c r="K194" s="150">
        <v>17562.726715652141</v>
      </c>
      <c r="L194" s="166">
        <v>10360.529722743708</v>
      </c>
      <c r="M194" s="221"/>
      <c r="N194" s="178" t="s">
        <v>255</v>
      </c>
    </row>
    <row r="195" spans="1:14" s="212" customFormat="1" ht="40.5" customHeight="1">
      <c r="A195" s="148"/>
      <c r="B195" s="11"/>
      <c r="C195" s="174" t="s">
        <v>256</v>
      </c>
      <c r="D195" s="192"/>
      <c r="E195" s="222">
        <v>27421564.224904217</v>
      </c>
      <c r="F195" s="223">
        <v>20656060.75229637</v>
      </c>
      <c r="G195" s="223">
        <v>6765508.418951191</v>
      </c>
      <c r="H195" s="223">
        <v>1381372.5615710765</v>
      </c>
      <c r="I195" s="223">
        <v>22217.079686726294</v>
      </c>
      <c r="J195" s="223">
        <v>5361961.5412132451</v>
      </c>
      <c r="K195" s="150">
        <v>25197802.558339339</v>
      </c>
      <c r="L195" s="166">
        <v>5876245.1800914705</v>
      </c>
      <c r="M195" s="224"/>
      <c r="N195" s="178" t="s">
        <v>257</v>
      </c>
    </row>
    <row r="196" spans="1:14" s="212" customFormat="1" ht="40.5" customHeight="1">
      <c r="A196" s="148"/>
      <c r="B196" s="11"/>
      <c r="C196" s="174" t="s">
        <v>258</v>
      </c>
      <c r="D196" s="192"/>
      <c r="E196" s="225">
        <v>3577422.694636099</v>
      </c>
      <c r="F196" s="226">
        <v>2255261.9738735431</v>
      </c>
      <c r="G196" s="226">
        <v>1322160.7207625557</v>
      </c>
      <c r="H196" s="226">
        <v>628487.3830608509</v>
      </c>
      <c r="I196" s="226">
        <v>2574.6637895849553</v>
      </c>
      <c r="J196" s="226">
        <v>691098.6739121197</v>
      </c>
      <c r="K196" s="227">
        <v>2811579.2238360946</v>
      </c>
      <c r="L196" s="228">
        <v>875055.19727747026</v>
      </c>
      <c r="M196" s="229"/>
      <c r="N196" s="178" t="s">
        <v>259</v>
      </c>
    </row>
    <row r="197" spans="1:14" s="212" customFormat="1" ht="40.5" customHeight="1">
      <c r="A197" s="148"/>
      <c r="B197" s="11"/>
      <c r="C197" s="174" t="s">
        <v>260</v>
      </c>
      <c r="D197" s="192"/>
      <c r="E197" s="230">
        <v>2567411.3190220725</v>
      </c>
      <c r="F197" s="231">
        <v>1636206.2483537814</v>
      </c>
      <c r="G197" s="231">
        <v>931205.07066829107</v>
      </c>
      <c r="H197" s="231">
        <v>80906.33776649354</v>
      </c>
      <c r="I197" s="231">
        <v>4707.6467510218554</v>
      </c>
      <c r="J197" s="231">
        <v>845591.08615077566</v>
      </c>
      <c r="K197" s="232">
        <v>2369643.6232169722</v>
      </c>
      <c r="L197" s="233">
        <v>783922.7834318456</v>
      </c>
      <c r="M197" s="234"/>
      <c r="N197" s="178" t="s">
        <v>261</v>
      </c>
    </row>
    <row r="198" spans="1:14" s="212" customFormat="1" ht="40.5" customHeight="1">
      <c r="A198" s="148"/>
      <c r="B198" s="11"/>
      <c r="C198" s="174" t="s">
        <v>262</v>
      </c>
      <c r="D198" s="192"/>
      <c r="E198" s="213">
        <v>371563.7646293157</v>
      </c>
      <c r="F198" s="214">
        <v>177777.82618599932</v>
      </c>
      <c r="G198" s="214">
        <v>193785.93844331644</v>
      </c>
      <c r="H198" s="214">
        <v>14408.746952331456</v>
      </c>
      <c r="I198" s="214">
        <v>6045.0478257740569</v>
      </c>
      <c r="J198" s="214">
        <v>173332.14366521093</v>
      </c>
      <c r="K198" s="214">
        <v>357135.83389089192</v>
      </c>
      <c r="L198" s="235">
        <v>196204.99014989039</v>
      </c>
      <c r="M198" s="236"/>
      <c r="N198" s="178" t="s">
        <v>263</v>
      </c>
    </row>
    <row r="199" spans="1:14" s="212" customFormat="1" ht="40.5" customHeight="1">
      <c r="A199" s="148"/>
      <c r="B199" s="11"/>
      <c r="C199" s="174" t="s">
        <v>264</v>
      </c>
      <c r="D199" s="192"/>
      <c r="E199" s="213">
        <v>549950.37272182642</v>
      </c>
      <c r="F199" s="214">
        <v>304236.57246716664</v>
      </c>
      <c r="G199" s="214">
        <v>245713.80025465973</v>
      </c>
      <c r="H199" s="214">
        <v>77178.187809625</v>
      </c>
      <c r="I199" s="214">
        <v>3447.0618234307885</v>
      </c>
      <c r="J199" s="214">
        <v>165088.55062160394</v>
      </c>
      <c r="K199" s="237">
        <v>522407.08901664591</v>
      </c>
      <c r="L199" s="238">
        <v>231549.27549345861</v>
      </c>
      <c r="M199" s="236"/>
      <c r="N199" s="178" t="s">
        <v>265</v>
      </c>
    </row>
    <row r="200" spans="1:14" s="212" customFormat="1" ht="40.5" customHeight="1">
      <c r="A200" s="148"/>
      <c r="B200" s="11"/>
      <c r="C200" s="174" t="s">
        <v>266</v>
      </c>
      <c r="D200" s="192"/>
      <c r="E200" s="213">
        <v>273375.88912656205</v>
      </c>
      <c r="F200" s="214">
        <v>169570.4904034361</v>
      </c>
      <c r="G200" s="214">
        <v>103805.39872312597</v>
      </c>
      <c r="H200" s="214">
        <v>7336.4212207396577</v>
      </c>
      <c r="I200" s="214">
        <v>1716.7639190689256</v>
      </c>
      <c r="J200" s="214">
        <v>94752.213583317382</v>
      </c>
      <c r="K200" s="214">
        <v>247171.20855624403</v>
      </c>
      <c r="L200" s="235">
        <v>91459.886154159976</v>
      </c>
      <c r="M200" s="236"/>
      <c r="N200" s="178" t="s">
        <v>267</v>
      </c>
    </row>
    <row r="201" spans="1:14" s="212" customFormat="1" ht="40.5" customHeight="1">
      <c r="A201" s="148"/>
      <c r="B201" s="11"/>
      <c r="C201" s="174" t="s">
        <v>268</v>
      </c>
      <c r="D201" s="192"/>
      <c r="E201" s="213">
        <v>97595.532882812637</v>
      </c>
      <c r="F201" s="214">
        <v>59294.906889199781</v>
      </c>
      <c r="G201" s="214">
        <v>38300.62599361287</v>
      </c>
      <c r="H201" s="214">
        <v>20509.159153561093</v>
      </c>
      <c r="I201" s="214">
        <v>132.78824011127975</v>
      </c>
      <c r="J201" s="214">
        <v>17658.678599940493</v>
      </c>
      <c r="K201" s="237">
        <v>101007.27731743734</v>
      </c>
      <c r="L201" s="238">
        <v>43067.07816055727</v>
      </c>
      <c r="M201" s="217"/>
      <c r="N201" s="178" t="s">
        <v>269</v>
      </c>
    </row>
    <row r="202" spans="1:14" s="212" customFormat="1" ht="40.5" customHeight="1">
      <c r="A202" s="152"/>
      <c r="B202" s="153"/>
      <c r="C202" s="174" t="s">
        <v>270</v>
      </c>
      <c r="D202" s="192"/>
      <c r="E202" s="213">
        <v>250311.97716193128</v>
      </c>
      <c r="F202" s="214">
        <v>120051.60794287831</v>
      </c>
      <c r="G202" s="214">
        <v>130260.36921905295</v>
      </c>
      <c r="H202" s="214">
        <v>11877.50003004756</v>
      </c>
      <c r="I202" s="214">
        <v>396.40737568943126</v>
      </c>
      <c r="J202" s="214">
        <v>117986.46181331595</v>
      </c>
      <c r="K202" s="237">
        <v>266569.53834161093</v>
      </c>
      <c r="L202" s="238">
        <v>145733.76275007843</v>
      </c>
      <c r="M202" s="236"/>
      <c r="N202" s="178" t="s">
        <v>271</v>
      </c>
    </row>
    <row r="203" spans="1:14" s="212" customFormat="1" ht="40.5" customHeight="1">
      <c r="A203" s="152"/>
      <c r="B203" s="153"/>
      <c r="C203" s="174" t="s">
        <v>272</v>
      </c>
      <c r="D203" s="192"/>
      <c r="E203" s="213">
        <v>355138.5836763283</v>
      </c>
      <c r="F203" s="214">
        <v>82668.520401584276</v>
      </c>
      <c r="G203" s="214">
        <v>272470.06327474397</v>
      </c>
      <c r="H203" s="214">
        <v>77007.804680281668</v>
      </c>
      <c r="I203" s="214">
        <v>10467.038714160868</v>
      </c>
      <c r="J203" s="214">
        <v>184995.21988030142</v>
      </c>
      <c r="K203" s="237">
        <v>324405.72952563205</v>
      </c>
      <c r="L203" s="238">
        <v>241706.54727785863</v>
      </c>
      <c r="M203" s="236"/>
      <c r="N203" s="178" t="s">
        <v>273</v>
      </c>
    </row>
    <row r="204" spans="1:14" s="212" customFormat="1" ht="40.5" customHeight="1">
      <c r="A204" s="152"/>
      <c r="B204" s="153"/>
      <c r="C204" s="174" t="s">
        <v>274</v>
      </c>
      <c r="D204" s="192"/>
      <c r="E204" s="213">
        <v>219116.70864997286</v>
      </c>
      <c r="F204" s="214">
        <v>87046.43685799744</v>
      </c>
      <c r="G204" s="214">
        <v>132070.27179197542</v>
      </c>
      <c r="H204" s="214">
        <v>10343.551258105339</v>
      </c>
      <c r="I204" s="214">
        <v>769.80617242316646</v>
      </c>
      <c r="J204" s="214">
        <v>120956.91436144691</v>
      </c>
      <c r="K204" s="239">
        <v>205931.67877127556</v>
      </c>
      <c r="L204" s="240">
        <v>117421.74718711595</v>
      </c>
      <c r="M204" s="236"/>
      <c r="N204" s="178" t="s">
        <v>275</v>
      </c>
    </row>
    <row r="205" spans="1:14" s="212" customFormat="1" ht="40.5" customHeight="1">
      <c r="A205" s="152"/>
      <c r="B205" s="153"/>
      <c r="C205" s="174" t="s">
        <v>276</v>
      </c>
      <c r="D205" s="192"/>
      <c r="E205" s="213">
        <v>413962.59868074721</v>
      </c>
      <c r="F205" s="214">
        <v>106738.16602228887</v>
      </c>
      <c r="G205" s="214">
        <v>307224.4326584583</v>
      </c>
      <c r="H205" s="214">
        <v>128539.6594914411</v>
      </c>
      <c r="I205" s="214">
        <v>29.252989157903265</v>
      </c>
      <c r="J205" s="214">
        <v>178655.52017785929</v>
      </c>
      <c r="K205" s="239">
        <v>375633.19937898585</v>
      </c>
      <c r="L205" s="240">
        <v>274778.99861712195</v>
      </c>
      <c r="M205" s="236"/>
      <c r="N205" s="178" t="s">
        <v>277</v>
      </c>
    </row>
    <row r="206" spans="1:14" s="212" customFormat="1" ht="40.5" customHeight="1">
      <c r="A206" s="152"/>
      <c r="B206" s="153"/>
      <c r="C206" s="174" t="s">
        <v>278</v>
      </c>
      <c r="D206" s="192"/>
      <c r="E206" s="213">
        <v>361006.0708948946</v>
      </c>
      <c r="F206" s="214">
        <v>105033.26292209476</v>
      </c>
      <c r="G206" s="214">
        <v>255972.80797279981</v>
      </c>
      <c r="H206" s="214">
        <v>31077.302988816591</v>
      </c>
      <c r="I206" s="214">
        <v>592.52243100381168</v>
      </c>
      <c r="J206" s="214">
        <v>224302.98255297943</v>
      </c>
      <c r="K206" s="239">
        <v>324765.55166707956</v>
      </c>
      <c r="L206" s="240">
        <v>227439.16399944061</v>
      </c>
      <c r="M206" s="236"/>
      <c r="N206" s="178" t="s">
        <v>279</v>
      </c>
    </row>
    <row r="207" spans="1:14" s="212" customFormat="1" ht="40.5" customHeight="1">
      <c r="A207" s="152"/>
      <c r="B207" s="153"/>
      <c r="C207" s="174" t="s">
        <v>280</v>
      </c>
      <c r="D207" s="192"/>
      <c r="E207" s="213">
        <v>232446.06977170205</v>
      </c>
      <c r="F207" s="214">
        <v>105410.5452439784</v>
      </c>
      <c r="G207" s="214">
        <v>127035.52452772364</v>
      </c>
      <c r="H207" s="214">
        <v>11629.623969824641</v>
      </c>
      <c r="I207" s="214">
        <v>428.45455488055893</v>
      </c>
      <c r="J207" s="214">
        <v>114977.44600301844</v>
      </c>
      <c r="K207" s="239">
        <v>218392.87404259821</v>
      </c>
      <c r="L207" s="240">
        <v>119641.19527619251</v>
      </c>
      <c r="M207" s="236"/>
      <c r="N207" s="178" t="s">
        <v>281</v>
      </c>
    </row>
    <row r="208" spans="1:14" s="218" customFormat="1" ht="40.5" customHeight="1">
      <c r="A208" s="148"/>
      <c r="B208" s="11"/>
      <c r="C208" s="174" t="s">
        <v>132</v>
      </c>
      <c r="D208" s="192"/>
      <c r="E208" s="213">
        <v>369275.60821709118</v>
      </c>
      <c r="F208" s="214">
        <v>203071.38352116058</v>
      </c>
      <c r="G208" s="214">
        <v>166204.22469593061</v>
      </c>
      <c r="H208" s="214">
        <v>42671.730797811157</v>
      </c>
      <c r="I208" s="214">
        <v>5109.2631444028293</v>
      </c>
      <c r="J208" s="214">
        <v>118423.23075371661</v>
      </c>
      <c r="K208" s="239">
        <v>334518.3422848226</v>
      </c>
      <c r="L208" s="240">
        <v>145920.01456448698</v>
      </c>
      <c r="M208" s="236"/>
      <c r="N208" s="155" t="s">
        <v>133</v>
      </c>
    </row>
    <row r="209" spans="1:14" s="218" customFormat="1" ht="40.5" customHeight="1">
      <c r="A209" s="189"/>
      <c r="B209" s="190"/>
      <c r="C209" s="241" t="s">
        <v>282</v>
      </c>
      <c r="D209" s="242"/>
      <c r="E209" s="243">
        <f t="shared" ref="E209:L209" si="7">SUM(E193:E208)</f>
        <v>37856282.035217032</v>
      </c>
      <c r="F209" s="244">
        <f t="shared" si="7"/>
        <v>26444513.910643212</v>
      </c>
      <c r="G209" s="244">
        <f t="shared" si="7"/>
        <v>11411773.070917165</v>
      </c>
      <c r="H209" s="244">
        <f t="shared" si="7"/>
        <v>2595769.2679616665</v>
      </c>
      <c r="I209" s="244">
        <f t="shared" si="7"/>
        <v>70404.302340460228</v>
      </c>
      <c r="J209" s="244">
        <f t="shared" si="7"/>
        <v>8745642.2641348951</v>
      </c>
      <c r="K209" s="244">
        <f t="shared" si="7"/>
        <v>34436053.776945151</v>
      </c>
      <c r="L209" s="245">
        <f t="shared" si="7"/>
        <v>9743960.763115041</v>
      </c>
      <c r="M209" s="246"/>
      <c r="N209" s="247" t="s">
        <v>283</v>
      </c>
    </row>
    <row r="210" spans="1:14" hidden="1"/>
    <row r="211" spans="1:14" hidden="1"/>
    <row r="212" spans="1:14" hidden="1"/>
    <row r="213" spans="1:14" hidden="1"/>
    <row r="214" spans="1:14" s="203" customFormat="1" ht="22.5" customHeight="1">
      <c r="A214" s="446" t="s">
        <v>485</v>
      </c>
      <c r="B214" s="446"/>
      <c r="C214" s="446"/>
      <c r="D214" s="446"/>
      <c r="E214" s="446"/>
      <c r="F214" s="446"/>
      <c r="G214" s="446"/>
      <c r="H214" s="446"/>
      <c r="I214" s="446" t="s">
        <v>492</v>
      </c>
      <c r="J214" s="446"/>
      <c r="K214" s="446"/>
      <c r="L214" s="446"/>
      <c r="M214" s="446"/>
      <c r="N214" s="446"/>
    </row>
    <row r="216" spans="1:14">
      <c r="A216" s="447" t="s">
        <v>318</v>
      </c>
      <c r="B216" s="447"/>
      <c r="C216" s="447"/>
      <c r="D216" s="207"/>
      <c r="E216" s="206"/>
      <c r="F216" s="206"/>
      <c r="G216" s="206"/>
      <c r="H216" s="206"/>
      <c r="I216" s="206"/>
      <c r="J216" s="206"/>
      <c r="K216" s="206"/>
      <c r="L216" s="208"/>
      <c r="M216" s="206"/>
      <c r="N216" s="208" t="s">
        <v>242</v>
      </c>
    </row>
    <row r="217" spans="1:14" s="209" customFormat="1" ht="31.5" customHeight="1">
      <c r="A217" s="448"/>
      <c r="B217" s="449"/>
      <c r="C217" s="449"/>
      <c r="D217" s="449"/>
      <c r="E217" s="452" t="s">
        <v>243</v>
      </c>
      <c r="F217" s="452" t="s">
        <v>244</v>
      </c>
      <c r="G217" s="452" t="s">
        <v>245</v>
      </c>
      <c r="H217" s="452" t="s">
        <v>246</v>
      </c>
      <c r="I217" s="452" t="s">
        <v>247</v>
      </c>
      <c r="J217" s="452" t="s">
        <v>248</v>
      </c>
      <c r="K217" s="452" t="s">
        <v>249</v>
      </c>
      <c r="L217" s="456"/>
      <c r="M217" s="457"/>
      <c r="N217" s="458"/>
    </row>
    <row r="218" spans="1:14" s="212" customFormat="1" ht="43.5" customHeight="1">
      <c r="A218" s="450"/>
      <c r="B218" s="451"/>
      <c r="C218" s="451"/>
      <c r="D218" s="451"/>
      <c r="E218" s="453"/>
      <c r="F218" s="453"/>
      <c r="G218" s="453"/>
      <c r="H218" s="453"/>
      <c r="I218" s="453"/>
      <c r="J218" s="453"/>
      <c r="K218" s="210" t="s">
        <v>250</v>
      </c>
      <c r="L218" s="211" t="s">
        <v>251</v>
      </c>
      <c r="M218" s="459"/>
      <c r="N218" s="460"/>
    </row>
    <row r="219" spans="1:14" s="218" customFormat="1" ht="40.5" customHeight="1">
      <c r="A219" s="148"/>
      <c r="B219" s="11"/>
      <c r="C219" s="174" t="s">
        <v>252</v>
      </c>
      <c r="D219" s="192"/>
      <c r="E219" s="213">
        <v>222301.3010506322</v>
      </c>
      <c r="F219" s="214">
        <v>85823.402120601255</v>
      </c>
      <c r="G219" s="214">
        <v>136477.89893003096</v>
      </c>
      <c r="H219" s="214">
        <v>22785.345944352026</v>
      </c>
      <c r="I219" s="214">
        <v>3351.9916647527593</v>
      </c>
      <c r="J219" s="214">
        <v>110340.56132092619</v>
      </c>
      <c r="K219" s="20">
        <v>210892.76266939312</v>
      </c>
      <c r="L219" s="216">
        <v>127100.426433004</v>
      </c>
      <c r="M219" s="217"/>
      <c r="N219" s="178" t="s">
        <v>253</v>
      </c>
    </row>
    <row r="220" spans="1:14" s="212" customFormat="1" ht="40.5" customHeight="1">
      <c r="A220" s="148"/>
      <c r="B220" s="11"/>
      <c r="C220" s="174" t="s">
        <v>254</v>
      </c>
      <c r="D220" s="192"/>
      <c r="E220" s="219">
        <v>40897.747132455755</v>
      </c>
      <c r="F220" s="220">
        <v>16950.343882479432</v>
      </c>
      <c r="G220" s="220">
        <v>23947.403249976327</v>
      </c>
      <c r="H220" s="220">
        <v>4518.6025770295646</v>
      </c>
      <c r="I220" s="220">
        <v>120.11085795141192</v>
      </c>
      <c r="J220" s="220">
        <v>19308.689814995349</v>
      </c>
      <c r="K220" s="150">
        <v>37244.397495390207</v>
      </c>
      <c r="L220" s="166">
        <v>21971.05799709207</v>
      </c>
      <c r="M220" s="221"/>
      <c r="N220" s="178" t="s">
        <v>255</v>
      </c>
    </row>
    <row r="221" spans="1:14" s="212" customFormat="1" ht="40.5" customHeight="1">
      <c r="A221" s="148"/>
      <c r="B221" s="11"/>
      <c r="C221" s="174" t="s">
        <v>256</v>
      </c>
      <c r="D221" s="192"/>
      <c r="E221" s="222">
        <v>3444014.4159504375</v>
      </c>
      <c r="F221" s="223">
        <v>2586072.2663854375</v>
      </c>
      <c r="G221" s="223">
        <v>857942.67301160516</v>
      </c>
      <c r="H221" s="223">
        <v>185939.59017696997</v>
      </c>
      <c r="I221" s="223">
        <v>2788.114488673124</v>
      </c>
      <c r="J221" s="223">
        <v>669217.91499806615</v>
      </c>
      <c r="K221" s="150">
        <v>3244713.8952144696</v>
      </c>
      <c r="L221" s="166">
        <v>790346.14125192154</v>
      </c>
      <c r="M221" s="224"/>
      <c r="N221" s="178" t="s">
        <v>257</v>
      </c>
    </row>
    <row r="222" spans="1:14" s="212" customFormat="1" ht="40.5" customHeight="1">
      <c r="A222" s="148"/>
      <c r="B222" s="11"/>
      <c r="C222" s="174" t="s">
        <v>258</v>
      </c>
      <c r="D222" s="192"/>
      <c r="E222" s="225">
        <v>88713.051085988249</v>
      </c>
      <c r="F222" s="226">
        <v>53162.42653799383</v>
      </c>
      <c r="G222" s="226">
        <v>35550.624547994412</v>
      </c>
      <c r="H222" s="226">
        <v>18182.429791787003</v>
      </c>
      <c r="I222" s="226">
        <v>58.800363025441939</v>
      </c>
      <c r="J222" s="226">
        <v>17309.39439318197</v>
      </c>
      <c r="K222" s="227">
        <v>71599.266193017189</v>
      </c>
      <c r="L222" s="228">
        <v>26319.885792086472</v>
      </c>
      <c r="M222" s="229"/>
      <c r="N222" s="178" t="s">
        <v>259</v>
      </c>
    </row>
    <row r="223" spans="1:14" s="212" customFormat="1" ht="40.5" customHeight="1">
      <c r="A223" s="148"/>
      <c r="B223" s="11"/>
      <c r="C223" s="174" t="s">
        <v>260</v>
      </c>
      <c r="D223" s="192"/>
      <c r="E223" s="230">
        <v>196292.97731549744</v>
      </c>
      <c r="F223" s="231">
        <v>128315.58261031228</v>
      </c>
      <c r="G223" s="231">
        <v>67977.394705185143</v>
      </c>
      <c r="H223" s="231">
        <v>5809.0382625250159</v>
      </c>
      <c r="I223" s="231">
        <v>380.9020128916008</v>
      </c>
      <c r="J223" s="231">
        <v>61787.454429768528</v>
      </c>
      <c r="K223" s="232">
        <v>178489.55347117721</v>
      </c>
      <c r="L223" s="233">
        <v>56814.727343425511</v>
      </c>
      <c r="M223" s="234"/>
      <c r="N223" s="178" t="s">
        <v>261</v>
      </c>
    </row>
    <row r="224" spans="1:14" s="212" customFormat="1" ht="40.5" customHeight="1">
      <c r="A224" s="148"/>
      <c r="B224" s="11"/>
      <c r="C224" s="174" t="s">
        <v>262</v>
      </c>
      <c r="D224" s="192"/>
      <c r="E224" s="213">
        <v>109749.55744186194</v>
      </c>
      <c r="F224" s="214">
        <v>52380.78913646283</v>
      </c>
      <c r="G224" s="214">
        <v>57368.768305399106</v>
      </c>
      <c r="H224" s="214">
        <v>4271.9224234205512</v>
      </c>
      <c r="I224" s="214">
        <v>1785.5383132468651</v>
      </c>
      <c r="J224" s="214">
        <v>51311.307568731689</v>
      </c>
      <c r="K224" s="214">
        <v>105487.94855229132</v>
      </c>
      <c r="L224" s="235">
        <v>58070.100580689927</v>
      </c>
      <c r="M224" s="236"/>
      <c r="N224" s="178" t="s">
        <v>263</v>
      </c>
    </row>
    <row r="225" spans="1:14" s="212" customFormat="1" ht="40.5" customHeight="1">
      <c r="A225" s="148"/>
      <c r="B225" s="11"/>
      <c r="C225" s="174" t="s">
        <v>264</v>
      </c>
      <c r="D225" s="192"/>
      <c r="E225" s="213">
        <v>122744.26663525344</v>
      </c>
      <c r="F225" s="214">
        <v>66336.464426817998</v>
      </c>
      <c r="G225" s="214">
        <v>56407.802208435445</v>
      </c>
      <c r="H225" s="214">
        <v>15342.414139902594</v>
      </c>
      <c r="I225" s="214">
        <v>769.39045218682168</v>
      </c>
      <c r="J225" s="214">
        <v>40295.997616346023</v>
      </c>
      <c r="K225" s="237">
        <v>112776.82354748371</v>
      </c>
      <c r="L225" s="238">
        <v>51735.074761038151</v>
      </c>
      <c r="M225" s="236"/>
      <c r="N225" s="178" t="s">
        <v>265</v>
      </c>
    </row>
    <row r="226" spans="1:14" s="212" customFormat="1" ht="40.5" customHeight="1">
      <c r="A226" s="148"/>
      <c r="B226" s="11"/>
      <c r="C226" s="174" t="s">
        <v>266</v>
      </c>
      <c r="D226" s="192"/>
      <c r="E226" s="213">
        <v>82593.367891660309</v>
      </c>
      <c r="F226" s="214">
        <v>52143.498934319003</v>
      </c>
      <c r="G226" s="214">
        <v>30449.86895734131</v>
      </c>
      <c r="H226" s="214">
        <v>1363.0291214216163</v>
      </c>
      <c r="I226" s="214">
        <v>518.66702664144907</v>
      </c>
      <c r="J226" s="214">
        <v>28568.172809278247</v>
      </c>
      <c r="K226" s="214">
        <v>74926.200886230028</v>
      </c>
      <c r="L226" s="235">
        <v>26802.280746536566</v>
      </c>
      <c r="M226" s="236"/>
      <c r="N226" s="178" t="s">
        <v>267</v>
      </c>
    </row>
    <row r="227" spans="1:14" s="212" customFormat="1" ht="40.5" customHeight="1">
      <c r="A227" s="148"/>
      <c r="B227" s="11"/>
      <c r="C227" s="174" t="s">
        <v>268</v>
      </c>
      <c r="D227" s="192"/>
      <c r="E227" s="213">
        <v>45877.361203982815</v>
      </c>
      <c r="F227" s="214">
        <v>27812.968353556746</v>
      </c>
      <c r="G227" s="214">
        <v>18064.392850426077</v>
      </c>
      <c r="H227" s="214">
        <v>10307.161912322888</v>
      </c>
      <c r="I227" s="214">
        <v>61.147709155781804</v>
      </c>
      <c r="J227" s="214">
        <v>7696.0832289474056</v>
      </c>
      <c r="K227" s="237">
        <v>48606.099785106482</v>
      </c>
      <c r="L227" s="238">
        <v>21339.429097446748</v>
      </c>
      <c r="M227" s="217"/>
      <c r="N227" s="178" t="s">
        <v>269</v>
      </c>
    </row>
    <row r="228" spans="1:14" s="212" customFormat="1" ht="40.5" customHeight="1">
      <c r="A228" s="152"/>
      <c r="B228" s="153"/>
      <c r="C228" s="174" t="s">
        <v>270</v>
      </c>
      <c r="D228" s="192"/>
      <c r="E228" s="213">
        <v>77892.983604935842</v>
      </c>
      <c r="F228" s="214">
        <v>36338.848431611113</v>
      </c>
      <c r="G228" s="214">
        <v>41554.135173324728</v>
      </c>
      <c r="H228" s="214">
        <v>3878.8597713910453</v>
      </c>
      <c r="I228" s="214">
        <v>123.42014917954171</v>
      </c>
      <c r="J228" s="214">
        <v>37551.85525275414</v>
      </c>
      <c r="K228" s="237">
        <v>83644.616376814607</v>
      </c>
      <c r="L228" s="238">
        <v>47029.804334977678</v>
      </c>
      <c r="M228" s="236"/>
      <c r="N228" s="178" t="s">
        <v>271</v>
      </c>
    </row>
    <row r="229" spans="1:14" s="212" customFormat="1" ht="40.5" customHeight="1">
      <c r="A229" s="152"/>
      <c r="B229" s="153"/>
      <c r="C229" s="174" t="s">
        <v>272</v>
      </c>
      <c r="D229" s="192"/>
      <c r="E229" s="213">
        <v>98807.730665728319</v>
      </c>
      <c r="F229" s="214">
        <v>20226.290517775076</v>
      </c>
      <c r="G229" s="214">
        <v>78581.440147953239</v>
      </c>
      <c r="H229" s="214">
        <v>23223.289983402927</v>
      </c>
      <c r="I229" s="214">
        <v>2911.7024310300244</v>
      </c>
      <c r="J229" s="214">
        <v>52446.447733520283</v>
      </c>
      <c r="K229" s="237">
        <v>89378.884901298225</v>
      </c>
      <c r="L229" s="238">
        <v>68671.654230564105</v>
      </c>
      <c r="M229" s="236"/>
      <c r="N229" s="178" t="s">
        <v>273</v>
      </c>
    </row>
    <row r="230" spans="1:14" s="212" customFormat="1" ht="40.5" customHeight="1">
      <c r="A230" s="152"/>
      <c r="B230" s="153"/>
      <c r="C230" s="174" t="s">
        <v>274</v>
      </c>
      <c r="D230" s="192"/>
      <c r="E230" s="213">
        <v>73143.799017823083</v>
      </c>
      <c r="F230" s="214">
        <v>30084.94437895891</v>
      </c>
      <c r="G230" s="214">
        <v>43058.854638864177</v>
      </c>
      <c r="H230" s="214">
        <v>6232.3626990082075</v>
      </c>
      <c r="I230" s="214">
        <v>153.11044390391345</v>
      </c>
      <c r="J230" s="214">
        <v>36673.381495952053</v>
      </c>
      <c r="K230" s="237">
        <v>67706.068420629381</v>
      </c>
      <c r="L230" s="238">
        <v>38057.064853940217</v>
      </c>
      <c r="M230" s="236"/>
      <c r="N230" s="178" t="s">
        <v>275</v>
      </c>
    </row>
    <row r="231" spans="1:14" s="212" customFormat="1" ht="40.5" customHeight="1">
      <c r="A231" s="152"/>
      <c r="B231" s="153"/>
      <c r="C231" s="174" t="s">
        <v>276</v>
      </c>
      <c r="D231" s="192"/>
      <c r="E231" s="213">
        <v>324871.88986078632</v>
      </c>
      <c r="F231" s="214">
        <v>82383.635272315209</v>
      </c>
      <c r="G231" s="214">
        <v>242488.25458847114</v>
      </c>
      <c r="H231" s="214">
        <v>90588.95455668887</v>
      </c>
      <c r="I231" s="214">
        <v>22.754421849449152</v>
      </c>
      <c r="J231" s="214">
        <v>151876.5456099328</v>
      </c>
      <c r="K231" s="239">
        <v>294392.93547105312</v>
      </c>
      <c r="L231" s="240">
        <v>216316.17966171153</v>
      </c>
      <c r="M231" s="236"/>
      <c r="N231" s="178" t="s">
        <v>277</v>
      </c>
    </row>
    <row r="232" spans="1:14" s="212" customFormat="1" ht="40.5" customHeight="1">
      <c r="A232" s="152"/>
      <c r="B232" s="153"/>
      <c r="C232" s="174" t="s">
        <v>278</v>
      </c>
      <c r="D232" s="192"/>
      <c r="E232" s="213">
        <v>126648.21526701399</v>
      </c>
      <c r="F232" s="214">
        <v>38328.532566749818</v>
      </c>
      <c r="G232" s="214">
        <v>88319.682700264166</v>
      </c>
      <c r="H232" s="214">
        <v>10698.334223151205</v>
      </c>
      <c r="I232" s="214">
        <v>353.71140084018339</v>
      </c>
      <c r="J232" s="214">
        <v>77267.637076272789</v>
      </c>
      <c r="K232" s="239">
        <v>110388.36122316528</v>
      </c>
      <c r="L232" s="240">
        <v>75269.574396146869</v>
      </c>
      <c r="M232" s="236"/>
      <c r="N232" s="178" t="s">
        <v>279</v>
      </c>
    </row>
    <row r="233" spans="1:14" s="212" customFormat="1" ht="40.5" customHeight="1">
      <c r="A233" s="152"/>
      <c r="B233" s="153"/>
      <c r="C233" s="174" t="s">
        <v>280</v>
      </c>
      <c r="D233" s="192"/>
      <c r="E233" s="213">
        <v>94222.536083948333</v>
      </c>
      <c r="F233" s="214">
        <v>43734.56461994219</v>
      </c>
      <c r="G233" s="214">
        <v>50487.971464006157</v>
      </c>
      <c r="H233" s="214">
        <v>4788.66851482935</v>
      </c>
      <c r="I233" s="214">
        <v>193.30408294926812</v>
      </c>
      <c r="J233" s="214">
        <v>45505.998866227535</v>
      </c>
      <c r="K233" s="239">
        <v>88736.910757650272</v>
      </c>
      <c r="L233" s="240">
        <v>47942.194660965237</v>
      </c>
      <c r="M233" s="236"/>
      <c r="N233" s="178" t="s">
        <v>281</v>
      </c>
    </row>
    <row r="234" spans="1:14" s="218" customFormat="1" ht="40.5" customHeight="1">
      <c r="A234" s="148"/>
      <c r="B234" s="11"/>
      <c r="C234" s="174" t="s">
        <v>132</v>
      </c>
      <c r="D234" s="192"/>
      <c r="E234" s="213">
        <v>104038.15758442384</v>
      </c>
      <c r="F234" s="214">
        <v>55024.039997527885</v>
      </c>
      <c r="G234" s="214">
        <v>49014.117586895976</v>
      </c>
      <c r="H234" s="214">
        <v>10035.224889820469</v>
      </c>
      <c r="I234" s="214">
        <v>1455.2813975380809</v>
      </c>
      <c r="J234" s="214">
        <v>37523.611299537428</v>
      </c>
      <c r="K234" s="239">
        <v>94276.896617015955</v>
      </c>
      <c r="L234" s="240">
        <v>42757.524467259565</v>
      </c>
      <c r="M234" s="236"/>
      <c r="N234" s="155" t="s">
        <v>133</v>
      </c>
    </row>
    <row r="235" spans="1:14" s="218" customFormat="1" ht="40.5" customHeight="1">
      <c r="A235" s="189"/>
      <c r="B235" s="190"/>
      <c r="C235" s="241" t="s">
        <v>282</v>
      </c>
      <c r="D235" s="242"/>
      <c r="E235" s="243">
        <f t="shared" ref="E235:L235" si="8">SUM(E219:E234)</f>
        <v>5252809.3577924287</v>
      </c>
      <c r="F235" s="244">
        <f t="shared" si="8"/>
        <v>3375118.5981728607</v>
      </c>
      <c r="G235" s="244">
        <f t="shared" si="8"/>
        <v>1877691.2830661742</v>
      </c>
      <c r="H235" s="244">
        <f t="shared" si="8"/>
        <v>417965.22898802336</v>
      </c>
      <c r="I235" s="244">
        <f t="shared" si="8"/>
        <v>15047.947215815717</v>
      </c>
      <c r="J235" s="244">
        <f t="shared" si="8"/>
        <v>1444681.0535144387</v>
      </c>
      <c r="K235" s="244">
        <f t="shared" si="8"/>
        <v>4913261.6215821858</v>
      </c>
      <c r="L235" s="245">
        <f t="shared" si="8"/>
        <v>1716543.1206088061</v>
      </c>
      <c r="M235" s="246"/>
      <c r="N235" s="247" t="s">
        <v>283</v>
      </c>
    </row>
    <row r="236" spans="1:14" hidden="1"/>
    <row r="237" spans="1:14" hidden="1"/>
    <row r="238" spans="1:14" hidden="1"/>
    <row r="239" spans="1:14" hidden="1"/>
    <row r="240" spans="1:14" hidden="1"/>
    <row r="241" spans="1:14" hidden="1"/>
    <row r="242" spans="1:14" hidden="1"/>
    <row r="243" spans="1:14" hidden="1"/>
    <row r="244" spans="1:14" hidden="1"/>
    <row r="245" spans="1:14" hidden="1"/>
    <row r="246" spans="1:14" s="203" customFormat="1" ht="22.5" customHeight="1">
      <c r="A246" s="446" t="s">
        <v>495</v>
      </c>
      <c r="B246" s="446"/>
      <c r="C246" s="446"/>
      <c r="D246" s="446"/>
      <c r="E246" s="446"/>
      <c r="F246" s="446"/>
      <c r="G246" s="446"/>
      <c r="H246" s="446"/>
      <c r="I246" s="446" t="s">
        <v>496</v>
      </c>
      <c r="J246" s="446"/>
      <c r="K246" s="446"/>
      <c r="L246" s="446"/>
      <c r="M246" s="446"/>
      <c r="N246" s="446"/>
    </row>
    <row r="248" spans="1:14">
      <c r="A248" s="447" t="s">
        <v>319</v>
      </c>
      <c r="B248" s="447"/>
      <c r="C248" s="447"/>
      <c r="D248" s="207"/>
      <c r="E248" s="206"/>
      <c r="F248" s="206"/>
      <c r="G248" s="206"/>
      <c r="H248" s="206"/>
      <c r="I248" s="206"/>
      <c r="J248" s="206"/>
      <c r="K248" s="206"/>
      <c r="L248" s="208"/>
      <c r="M248" s="206"/>
      <c r="N248" s="208" t="s">
        <v>242</v>
      </c>
    </row>
    <row r="249" spans="1:14" s="209" customFormat="1" ht="31.5" customHeight="1">
      <c r="A249" s="448"/>
      <c r="B249" s="449"/>
      <c r="C249" s="449"/>
      <c r="D249" s="449"/>
      <c r="E249" s="452" t="s">
        <v>243</v>
      </c>
      <c r="F249" s="452" t="s">
        <v>244</v>
      </c>
      <c r="G249" s="452" t="s">
        <v>245</v>
      </c>
      <c r="H249" s="452" t="s">
        <v>246</v>
      </c>
      <c r="I249" s="452" t="s">
        <v>247</v>
      </c>
      <c r="J249" s="452" t="s">
        <v>248</v>
      </c>
      <c r="K249" s="452" t="s">
        <v>249</v>
      </c>
      <c r="L249" s="456"/>
      <c r="M249" s="457"/>
      <c r="N249" s="458"/>
    </row>
    <row r="250" spans="1:14" s="212" customFormat="1" ht="43.5" customHeight="1">
      <c r="A250" s="450"/>
      <c r="B250" s="451"/>
      <c r="C250" s="451"/>
      <c r="D250" s="451"/>
      <c r="E250" s="453"/>
      <c r="F250" s="453"/>
      <c r="G250" s="453"/>
      <c r="H250" s="453"/>
      <c r="I250" s="453"/>
      <c r="J250" s="453"/>
      <c r="K250" s="210" t="s">
        <v>250</v>
      </c>
      <c r="L250" s="211" t="s">
        <v>251</v>
      </c>
      <c r="M250" s="459"/>
      <c r="N250" s="460"/>
    </row>
    <row r="251" spans="1:14" s="218" customFormat="1" ht="40.5" customHeight="1">
      <c r="A251" s="148"/>
      <c r="B251" s="11"/>
      <c r="C251" s="174" t="s">
        <v>252</v>
      </c>
      <c r="D251" s="192"/>
      <c r="E251" s="213">
        <v>821070.72421645897</v>
      </c>
      <c r="F251" s="214">
        <v>299682.36145190214</v>
      </c>
      <c r="G251" s="214">
        <v>521388.36276455678</v>
      </c>
      <c r="H251" s="214">
        <v>84935.120168027614</v>
      </c>
      <c r="I251" s="214">
        <v>12380.642289157213</v>
      </c>
      <c r="J251" s="214">
        <v>424072.60030737199</v>
      </c>
      <c r="K251" s="20">
        <v>774671.37102910597</v>
      </c>
      <c r="L251" s="216">
        <v>487935.56349358772</v>
      </c>
      <c r="M251" s="217"/>
      <c r="N251" s="178" t="s">
        <v>253</v>
      </c>
    </row>
    <row r="252" spans="1:14" s="212" customFormat="1" ht="40.5" customHeight="1">
      <c r="A252" s="148"/>
      <c r="B252" s="11"/>
      <c r="C252" s="174" t="s">
        <v>254</v>
      </c>
      <c r="D252" s="192"/>
      <c r="E252" s="219">
        <v>44342.328050404154</v>
      </c>
      <c r="F252" s="220">
        <v>18378.297617389657</v>
      </c>
      <c r="G252" s="220">
        <v>25964.030433014501</v>
      </c>
      <c r="H252" s="220">
        <v>4899.5147039981275</v>
      </c>
      <c r="I252" s="220">
        <v>129.82622041234703</v>
      </c>
      <c r="J252" s="220">
        <v>20934.689508604024</v>
      </c>
      <c r="K252" s="150">
        <v>41196.21960458807</v>
      </c>
      <c r="L252" s="166">
        <v>24560.914360839844</v>
      </c>
      <c r="M252" s="221"/>
      <c r="N252" s="178" t="s">
        <v>255</v>
      </c>
    </row>
    <row r="253" spans="1:14" s="212" customFormat="1" ht="40.5" customHeight="1">
      <c r="A253" s="148"/>
      <c r="B253" s="11"/>
      <c r="C253" s="174" t="s">
        <v>256</v>
      </c>
      <c r="D253" s="192"/>
      <c r="E253" s="222">
        <v>1153324.1227664058</v>
      </c>
      <c r="F253" s="223">
        <v>936257.89584062481</v>
      </c>
      <c r="G253" s="223">
        <v>217066.31177011313</v>
      </c>
      <c r="H253" s="223">
        <v>51586.867014849842</v>
      </c>
      <c r="I253" s="223">
        <v>933.89194439446248</v>
      </c>
      <c r="J253" s="223">
        <v>164546.1798958609</v>
      </c>
      <c r="K253" s="150">
        <v>1194562.8309644805</v>
      </c>
      <c r="L253" s="166">
        <v>209181.33700046167</v>
      </c>
      <c r="M253" s="224"/>
      <c r="N253" s="178" t="s">
        <v>257</v>
      </c>
    </row>
    <row r="254" spans="1:14" s="212" customFormat="1" ht="40.5" customHeight="1">
      <c r="A254" s="148"/>
      <c r="B254" s="11"/>
      <c r="C254" s="174" t="s">
        <v>258</v>
      </c>
      <c r="D254" s="192"/>
      <c r="E254" s="225">
        <v>45025.812027146094</v>
      </c>
      <c r="F254" s="226">
        <v>27382.734632840475</v>
      </c>
      <c r="G254" s="226">
        <v>17643.077394305612</v>
      </c>
      <c r="H254" s="226">
        <v>8948.7820127949799</v>
      </c>
      <c r="I254" s="226">
        <v>30.277020095028867</v>
      </c>
      <c r="J254" s="226">
        <v>8664.0183614156012</v>
      </c>
      <c r="K254" s="227">
        <v>36018.706661163</v>
      </c>
      <c r="L254" s="228">
        <v>12478.732433968536</v>
      </c>
      <c r="M254" s="229"/>
      <c r="N254" s="178" t="s">
        <v>259</v>
      </c>
    </row>
    <row r="255" spans="1:14" s="212" customFormat="1" ht="40.5" customHeight="1">
      <c r="A255" s="148"/>
      <c r="B255" s="11"/>
      <c r="C255" s="174" t="s">
        <v>260</v>
      </c>
      <c r="D255" s="192"/>
      <c r="E255" s="230">
        <v>178473.10326973014</v>
      </c>
      <c r="F255" s="231">
        <v>112159.66710006805</v>
      </c>
      <c r="G255" s="231">
        <v>66313.436169662134</v>
      </c>
      <c r="H255" s="231">
        <v>5278.1838457750991</v>
      </c>
      <c r="I255" s="231">
        <v>337.42019269605032</v>
      </c>
      <c r="J255" s="231">
        <v>60697.832131190982</v>
      </c>
      <c r="K255" s="232">
        <v>162132.30085952199</v>
      </c>
      <c r="L255" s="233">
        <v>55654.778179330184</v>
      </c>
      <c r="M255" s="234"/>
      <c r="N255" s="178" t="s">
        <v>261</v>
      </c>
    </row>
    <row r="256" spans="1:14" s="212" customFormat="1" ht="40.5" customHeight="1">
      <c r="A256" s="148"/>
      <c r="B256" s="11"/>
      <c r="C256" s="174" t="s">
        <v>262</v>
      </c>
      <c r="D256" s="192"/>
      <c r="E256" s="213">
        <v>145041.26798293699</v>
      </c>
      <c r="F256" s="214">
        <v>69396.864545101766</v>
      </c>
      <c r="G256" s="214">
        <v>75644.403437835223</v>
      </c>
      <c r="H256" s="214">
        <v>5624.4270643248847</v>
      </c>
      <c r="I256" s="214">
        <v>2359.7069838460775</v>
      </c>
      <c r="J256" s="214">
        <v>67660.26938966426</v>
      </c>
      <c r="K256" s="214">
        <v>139409.27143771292</v>
      </c>
      <c r="L256" s="235">
        <v>76588.756398979313</v>
      </c>
      <c r="M256" s="236"/>
      <c r="N256" s="178" t="s">
        <v>263</v>
      </c>
    </row>
    <row r="257" spans="1:14" s="212" customFormat="1" ht="40.5" customHeight="1">
      <c r="A257" s="148"/>
      <c r="B257" s="11"/>
      <c r="C257" s="174" t="s">
        <v>264</v>
      </c>
      <c r="D257" s="192"/>
      <c r="E257" s="213">
        <v>101202.92775691205</v>
      </c>
      <c r="F257" s="214">
        <v>54082.562305082007</v>
      </c>
      <c r="G257" s="214">
        <v>47120.365451830046</v>
      </c>
      <c r="H257" s="214">
        <v>13269.958673315736</v>
      </c>
      <c r="I257" s="214">
        <v>634.35623631135752</v>
      </c>
      <c r="J257" s="214">
        <v>33216.050542202953</v>
      </c>
      <c r="K257" s="237">
        <v>93210.032064176572</v>
      </c>
      <c r="L257" s="238">
        <v>43502.507613655333</v>
      </c>
      <c r="M257" s="236"/>
      <c r="N257" s="178" t="s">
        <v>265</v>
      </c>
    </row>
    <row r="258" spans="1:14" s="212" customFormat="1" ht="40.5" customHeight="1">
      <c r="A258" s="148"/>
      <c r="B258" s="11"/>
      <c r="C258" s="174" t="s">
        <v>266</v>
      </c>
      <c r="D258" s="192"/>
      <c r="E258" s="213">
        <v>57730.543357898008</v>
      </c>
      <c r="F258" s="214">
        <v>35952.521721441131</v>
      </c>
      <c r="G258" s="214">
        <v>21778.021636456877</v>
      </c>
      <c r="H258" s="214">
        <v>1415.2701643590453</v>
      </c>
      <c r="I258" s="214">
        <v>362.53877476028111</v>
      </c>
      <c r="J258" s="214">
        <v>20000.212697337553</v>
      </c>
      <c r="K258" s="214">
        <v>52235.969259861093</v>
      </c>
      <c r="L258" s="235">
        <v>19183.86043266709</v>
      </c>
      <c r="M258" s="236"/>
      <c r="N258" s="178" t="s">
        <v>267</v>
      </c>
    </row>
    <row r="259" spans="1:14" s="212" customFormat="1" ht="40.5" customHeight="1">
      <c r="A259" s="148"/>
      <c r="B259" s="11"/>
      <c r="C259" s="174" t="s">
        <v>268</v>
      </c>
      <c r="D259" s="192"/>
      <c r="E259" s="213">
        <v>41506.131745641833</v>
      </c>
      <c r="F259" s="214">
        <v>25141.646087629375</v>
      </c>
      <c r="G259" s="214">
        <v>16364.485658012458</v>
      </c>
      <c r="H259" s="214">
        <v>9391.7184919144984</v>
      </c>
      <c r="I259" s="214">
        <v>55.39293862812562</v>
      </c>
      <c r="J259" s="214">
        <v>6917.3742274698334</v>
      </c>
      <c r="K259" s="237">
        <v>44165.907437563561</v>
      </c>
      <c r="L259" s="238">
        <v>19499.280223636324</v>
      </c>
      <c r="M259" s="217"/>
      <c r="N259" s="178" t="s">
        <v>269</v>
      </c>
    </row>
    <row r="260" spans="1:14" s="212" customFormat="1" ht="40.5" customHeight="1">
      <c r="A260" s="152"/>
      <c r="B260" s="153"/>
      <c r="C260" s="174" t="s">
        <v>270</v>
      </c>
      <c r="D260" s="192"/>
      <c r="E260" s="213">
        <v>109991.01557910444</v>
      </c>
      <c r="F260" s="214">
        <v>51058.659467685109</v>
      </c>
      <c r="G260" s="214">
        <v>58932.356111419336</v>
      </c>
      <c r="H260" s="214">
        <v>5520.9360946352754</v>
      </c>
      <c r="I260" s="214">
        <v>174.29333675734722</v>
      </c>
      <c r="J260" s="214">
        <v>53237.126680026719</v>
      </c>
      <c r="K260" s="237">
        <v>118272.94650733736</v>
      </c>
      <c r="L260" s="238">
        <v>66816.35372008296</v>
      </c>
      <c r="M260" s="236"/>
      <c r="N260" s="178" t="s">
        <v>271</v>
      </c>
    </row>
    <row r="261" spans="1:14" s="212" customFormat="1" ht="40.5" customHeight="1">
      <c r="A261" s="152"/>
      <c r="B261" s="153"/>
      <c r="C261" s="174" t="s">
        <v>272</v>
      </c>
      <c r="D261" s="192"/>
      <c r="E261" s="213">
        <v>123784.3618055601</v>
      </c>
      <c r="F261" s="214">
        <v>25306.269644468408</v>
      </c>
      <c r="G261" s="214">
        <v>98478.092161091685</v>
      </c>
      <c r="H261" s="214">
        <v>29364.48121828822</v>
      </c>
      <c r="I261" s="214">
        <v>3650.0516884621006</v>
      </c>
      <c r="J261" s="214">
        <v>65463.559254341366</v>
      </c>
      <c r="K261" s="237">
        <v>111725.44217656112</v>
      </c>
      <c r="L261" s="238">
        <v>85752.856726348546</v>
      </c>
      <c r="M261" s="236"/>
      <c r="N261" s="178" t="s">
        <v>273</v>
      </c>
    </row>
    <row r="262" spans="1:14" s="212" customFormat="1" ht="40.5" customHeight="1">
      <c r="A262" s="152"/>
      <c r="B262" s="153"/>
      <c r="C262" s="174" t="s">
        <v>274</v>
      </c>
      <c r="D262" s="192"/>
      <c r="E262" s="213">
        <v>46027.694733392549</v>
      </c>
      <c r="F262" s="214">
        <v>18287.403688587812</v>
      </c>
      <c r="G262" s="214">
        <v>27740.291044804737</v>
      </c>
      <c r="H262" s="214">
        <v>2728.4763177213285</v>
      </c>
      <c r="I262" s="214">
        <v>143.71322174346551</v>
      </c>
      <c r="J262" s="214">
        <v>24868.101505339946</v>
      </c>
      <c r="K262" s="239">
        <v>42947.687573678719</v>
      </c>
      <c r="L262" s="240">
        <v>24473.480206701079</v>
      </c>
      <c r="M262" s="236"/>
      <c r="N262" s="178" t="s">
        <v>275</v>
      </c>
    </row>
    <row r="263" spans="1:14" s="212" customFormat="1" ht="40.5" customHeight="1">
      <c r="A263" s="152"/>
      <c r="B263" s="153"/>
      <c r="C263" s="174" t="s">
        <v>276</v>
      </c>
      <c r="D263" s="192"/>
      <c r="E263" s="213">
        <v>356568.03536854236</v>
      </c>
      <c r="F263" s="214">
        <v>91206.004824166914</v>
      </c>
      <c r="G263" s="214">
        <v>265362.03054437542</v>
      </c>
      <c r="H263" s="214">
        <v>105263.62052515733</v>
      </c>
      <c r="I263" s="214">
        <v>25.089574472670733</v>
      </c>
      <c r="J263" s="214">
        <v>160073.32044474545</v>
      </c>
      <c r="K263" s="239">
        <v>323341.54006372846</v>
      </c>
      <c r="L263" s="240">
        <v>237038.93056717247</v>
      </c>
      <c r="M263" s="236"/>
      <c r="N263" s="178" t="s">
        <v>277</v>
      </c>
    </row>
    <row r="264" spans="1:14" s="212" customFormat="1" ht="40.5" customHeight="1">
      <c r="A264" s="152"/>
      <c r="B264" s="153"/>
      <c r="C264" s="174" t="s">
        <v>278</v>
      </c>
      <c r="D264" s="192"/>
      <c r="E264" s="213">
        <v>167401.69580536586</v>
      </c>
      <c r="F264" s="214">
        <v>48261.600966986385</v>
      </c>
      <c r="G264" s="214">
        <v>119140.09483837947</v>
      </c>
      <c r="H264" s="214">
        <v>14601.996176695431</v>
      </c>
      <c r="I264" s="214">
        <v>286.02939703144921</v>
      </c>
      <c r="J264" s="214">
        <v>104252.06926465259</v>
      </c>
      <c r="K264" s="239">
        <v>148233.65534108461</v>
      </c>
      <c r="L264" s="240">
        <v>103857.22274943715</v>
      </c>
      <c r="M264" s="236"/>
      <c r="N264" s="178" t="s">
        <v>279</v>
      </c>
    </row>
    <row r="265" spans="1:14" s="212" customFormat="1" ht="40.5" customHeight="1">
      <c r="A265" s="152"/>
      <c r="B265" s="153"/>
      <c r="C265" s="174" t="s">
        <v>280</v>
      </c>
      <c r="D265" s="192"/>
      <c r="E265" s="213">
        <v>127564.22435239304</v>
      </c>
      <c r="F265" s="214">
        <v>58885.815371055338</v>
      </c>
      <c r="G265" s="214">
        <v>68678.408981337707</v>
      </c>
      <c r="H265" s="214">
        <v>6459.1252637168245</v>
      </c>
      <c r="I265" s="214">
        <v>255.37217429175999</v>
      </c>
      <c r="J265" s="214">
        <v>61963.911543329123</v>
      </c>
      <c r="K265" s="239">
        <v>120069.39797431038</v>
      </c>
      <c r="L265" s="240">
        <v>65086.062549482725</v>
      </c>
      <c r="M265" s="236"/>
      <c r="N265" s="178" t="s">
        <v>281</v>
      </c>
    </row>
    <row r="266" spans="1:14" s="218" customFormat="1" ht="40.5" customHeight="1">
      <c r="A266" s="148"/>
      <c r="B266" s="11"/>
      <c r="C266" s="174" t="s">
        <v>132</v>
      </c>
      <c r="D266" s="192"/>
      <c r="E266" s="213">
        <v>94460.867652619083</v>
      </c>
      <c r="F266" s="214">
        <v>46724.176153693421</v>
      </c>
      <c r="G266" s="214">
        <v>47736.691498925655</v>
      </c>
      <c r="H266" s="214">
        <v>8315.7549732736188</v>
      </c>
      <c r="I266" s="214">
        <v>1052.8853347319532</v>
      </c>
      <c r="J266" s="214">
        <v>38368.051190920087</v>
      </c>
      <c r="K266" s="239">
        <v>86070.458347985885</v>
      </c>
      <c r="L266" s="240">
        <v>42473.114046091054</v>
      </c>
      <c r="M266" s="236"/>
      <c r="N266" s="155" t="s">
        <v>133</v>
      </c>
    </row>
    <row r="267" spans="1:14" s="218" customFormat="1" ht="40.5" customHeight="1">
      <c r="A267" s="189"/>
      <c r="B267" s="190"/>
      <c r="C267" s="241" t="s">
        <v>282</v>
      </c>
      <c r="D267" s="242"/>
      <c r="E267" s="243">
        <f t="shared" ref="E267:L267" si="9">SUM(E251:E266)</f>
        <v>3613514.8564705113</v>
      </c>
      <c r="F267" s="244">
        <f t="shared" si="9"/>
        <v>1918164.4814187225</v>
      </c>
      <c r="G267" s="244">
        <f t="shared" si="9"/>
        <v>1695350.4598961205</v>
      </c>
      <c r="H267" s="244">
        <f t="shared" si="9"/>
        <v>357604.23270884785</v>
      </c>
      <c r="I267" s="244">
        <f t="shared" si="9"/>
        <v>22811.487327791685</v>
      </c>
      <c r="J267" s="244">
        <f t="shared" si="9"/>
        <v>1314935.3669444735</v>
      </c>
      <c r="K267" s="244">
        <f t="shared" si="9"/>
        <v>3488263.7373028607</v>
      </c>
      <c r="L267" s="245">
        <f t="shared" si="9"/>
        <v>1574083.7507024421</v>
      </c>
      <c r="M267" s="246"/>
      <c r="N267" s="247" t="s">
        <v>283</v>
      </c>
    </row>
    <row r="268" spans="1:14" hidden="1"/>
    <row r="269" spans="1:14" hidden="1"/>
    <row r="270" spans="1:14" hidden="1"/>
    <row r="271" spans="1:14" hidden="1"/>
    <row r="272" spans="1:14" hidden="1"/>
    <row r="273" spans="1:14" s="203" customFormat="1" ht="22.5" customHeight="1">
      <c r="A273" s="446" t="s">
        <v>485</v>
      </c>
      <c r="B273" s="446"/>
      <c r="C273" s="446"/>
      <c r="D273" s="446"/>
      <c r="E273" s="446"/>
      <c r="F273" s="446"/>
      <c r="G273" s="446"/>
      <c r="H273" s="446"/>
      <c r="I273" s="446" t="s">
        <v>492</v>
      </c>
      <c r="J273" s="446"/>
      <c r="K273" s="446"/>
      <c r="L273" s="446"/>
      <c r="M273" s="446"/>
      <c r="N273" s="446"/>
    </row>
    <row r="275" spans="1:14">
      <c r="A275" s="447" t="s">
        <v>320</v>
      </c>
      <c r="B275" s="447"/>
      <c r="C275" s="447"/>
      <c r="D275" s="207"/>
      <c r="E275" s="206"/>
      <c r="F275" s="206"/>
      <c r="G275" s="206"/>
      <c r="H275" s="206"/>
      <c r="I275" s="206"/>
      <c r="J275" s="206"/>
      <c r="K275" s="206"/>
      <c r="L275" s="208"/>
      <c r="M275" s="206"/>
      <c r="N275" s="208" t="s">
        <v>242</v>
      </c>
    </row>
    <row r="276" spans="1:14" s="209" customFormat="1" ht="31.5" customHeight="1">
      <c r="A276" s="448"/>
      <c r="B276" s="449"/>
      <c r="C276" s="449"/>
      <c r="D276" s="449"/>
      <c r="E276" s="452" t="s">
        <v>243</v>
      </c>
      <c r="F276" s="452" t="s">
        <v>244</v>
      </c>
      <c r="G276" s="452" t="s">
        <v>245</v>
      </c>
      <c r="H276" s="452" t="s">
        <v>246</v>
      </c>
      <c r="I276" s="452" t="s">
        <v>247</v>
      </c>
      <c r="J276" s="452" t="s">
        <v>248</v>
      </c>
      <c r="K276" s="452" t="s">
        <v>249</v>
      </c>
      <c r="L276" s="456"/>
      <c r="M276" s="457"/>
      <c r="N276" s="458"/>
    </row>
    <row r="277" spans="1:14" s="212" customFormat="1" ht="43.5" customHeight="1">
      <c r="A277" s="450"/>
      <c r="B277" s="451"/>
      <c r="C277" s="451"/>
      <c r="D277" s="451"/>
      <c r="E277" s="453"/>
      <c r="F277" s="453"/>
      <c r="G277" s="453"/>
      <c r="H277" s="453"/>
      <c r="I277" s="453"/>
      <c r="J277" s="453"/>
      <c r="K277" s="210" t="s">
        <v>250</v>
      </c>
      <c r="L277" s="211" t="s">
        <v>251</v>
      </c>
      <c r="M277" s="459"/>
      <c r="N277" s="460"/>
    </row>
    <row r="278" spans="1:14" s="218" customFormat="1" ht="40.5" customHeight="1">
      <c r="A278" s="148"/>
      <c r="B278" s="11"/>
      <c r="C278" s="174" t="s">
        <v>252</v>
      </c>
      <c r="D278" s="192"/>
      <c r="E278" s="213">
        <v>358057.53853052302</v>
      </c>
      <c r="F278" s="214">
        <v>163424.82620301118</v>
      </c>
      <c r="G278" s="214">
        <v>194632.71232751184</v>
      </c>
      <c r="H278" s="214">
        <v>33164.653136031411</v>
      </c>
      <c r="I278" s="214">
        <v>5398.9885610694637</v>
      </c>
      <c r="J278" s="214">
        <v>156069.07063041095</v>
      </c>
      <c r="K278" s="20">
        <v>349342.85451100825</v>
      </c>
      <c r="L278" s="216">
        <v>190138.80707706106</v>
      </c>
      <c r="M278" s="217"/>
      <c r="N278" s="178" t="s">
        <v>253</v>
      </c>
    </row>
    <row r="279" spans="1:14" s="212" customFormat="1" ht="40.5" customHeight="1">
      <c r="A279" s="148"/>
      <c r="B279" s="11"/>
      <c r="C279" s="174" t="s">
        <v>254</v>
      </c>
      <c r="D279" s="192"/>
      <c r="E279" s="219">
        <v>20498.27109504259</v>
      </c>
      <c r="F279" s="220">
        <v>8495.6450762914392</v>
      </c>
      <c r="G279" s="220">
        <v>12002.626018751149</v>
      </c>
      <c r="H279" s="220">
        <v>2264.7589925853299</v>
      </c>
      <c r="I279" s="220">
        <v>60.200502481769718</v>
      </c>
      <c r="J279" s="220">
        <v>9677.666523684049</v>
      </c>
      <c r="K279" s="150">
        <v>18667.183650959007</v>
      </c>
      <c r="L279" s="166">
        <v>11012.066303082298</v>
      </c>
      <c r="M279" s="221"/>
      <c r="N279" s="178" t="s">
        <v>255</v>
      </c>
    </row>
    <row r="280" spans="1:14" s="212" customFormat="1" ht="40.5" customHeight="1">
      <c r="A280" s="148"/>
      <c r="B280" s="11"/>
      <c r="C280" s="174" t="s">
        <v>256</v>
      </c>
      <c r="D280" s="192"/>
      <c r="E280" s="222">
        <v>2065234.2163561981</v>
      </c>
      <c r="F280" s="223">
        <v>1599923.903689594</v>
      </c>
      <c r="G280" s="223">
        <v>465310.31266660412</v>
      </c>
      <c r="H280" s="223">
        <v>105071.02671773537</v>
      </c>
      <c r="I280" s="223">
        <v>1671.6565378258838</v>
      </c>
      <c r="J280" s="223">
        <v>358567.62941104278</v>
      </c>
      <c r="K280" s="150">
        <v>2203614.0860231104</v>
      </c>
      <c r="L280" s="166">
        <v>436186.089697916</v>
      </c>
      <c r="M280" s="224"/>
      <c r="N280" s="178" t="s">
        <v>257</v>
      </c>
    </row>
    <row r="281" spans="1:14" s="212" customFormat="1" ht="40.5" customHeight="1">
      <c r="A281" s="148"/>
      <c r="B281" s="11"/>
      <c r="C281" s="174" t="s">
        <v>258</v>
      </c>
      <c r="D281" s="192"/>
      <c r="E281" s="225">
        <v>269815.83251564449</v>
      </c>
      <c r="F281" s="226">
        <v>168582.3465220647</v>
      </c>
      <c r="G281" s="226">
        <v>101233.48599357982</v>
      </c>
      <c r="H281" s="226">
        <v>48779.480249137669</v>
      </c>
      <c r="I281" s="226">
        <v>191.5597489957874</v>
      </c>
      <c r="J281" s="226">
        <v>52262.44599544636</v>
      </c>
      <c r="K281" s="227">
        <v>213105.57188201896</v>
      </c>
      <c r="L281" s="228">
        <v>68626.068780854141</v>
      </c>
      <c r="M281" s="229"/>
      <c r="N281" s="178" t="s">
        <v>259</v>
      </c>
    </row>
    <row r="282" spans="1:14" s="212" customFormat="1" ht="40.5" customHeight="1">
      <c r="A282" s="148"/>
      <c r="B282" s="11"/>
      <c r="C282" s="174" t="s">
        <v>260</v>
      </c>
      <c r="D282" s="192"/>
      <c r="E282" s="230">
        <v>175331.98483879169</v>
      </c>
      <c r="F282" s="231">
        <v>110177.27581546176</v>
      </c>
      <c r="G282" s="231">
        <v>65154.70902332996</v>
      </c>
      <c r="H282" s="231">
        <v>5417.6392299274785</v>
      </c>
      <c r="I282" s="231">
        <v>338.20648595565433</v>
      </c>
      <c r="J282" s="231">
        <v>59398.863307446823</v>
      </c>
      <c r="K282" s="232">
        <v>158950.46040455662</v>
      </c>
      <c r="L282" s="233">
        <v>54681.130371571046</v>
      </c>
      <c r="M282" s="234"/>
      <c r="N282" s="178" t="s">
        <v>261</v>
      </c>
    </row>
    <row r="283" spans="1:14" s="212" customFormat="1" ht="40.5" customHeight="1">
      <c r="A283" s="148"/>
      <c r="B283" s="11"/>
      <c r="C283" s="174" t="s">
        <v>262</v>
      </c>
      <c r="D283" s="192"/>
      <c r="E283" s="213">
        <v>77096.712060999387</v>
      </c>
      <c r="F283" s="214">
        <v>36453.280143940821</v>
      </c>
      <c r="G283" s="214">
        <v>40643.431917058566</v>
      </c>
      <c r="H283" s="214">
        <v>3043.1704165846841</v>
      </c>
      <c r="I283" s="214">
        <v>1254.303920659308</v>
      </c>
      <c r="J283" s="214">
        <v>36345.957579814574</v>
      </c>
      <c r="K283" s="214">
        <v>74103.016877864764</v>
      </c>
      <c r="L283" s="235">
        <v>41101.251842727375</v>
      </c>
      <c r="M283" s="236"/>
      <c r="N283" s="178" t="s">
        <v>263</v>
      </c>
    </row>
    <row r="284" spans="1:14" s="212" customFormat="1" ht="40.5" customHeight="1">
      <c r="A284" s="148"/>
      <c r="B284" s="11"/>
      <c r="C284" s="174" t="s">
        <v>264</v>
      </c>
      <c r="D284" s="192"/>
      <c r="E284" s="213">
        <v>112750.65121174214</v>
      </c>
      <c r="F284" s="214">
        <v>59797.30713650876</v>
      </c>
      <c r="G284" s="214">
        <v>52953.34407523337</v>
      </c>
      <c r="H284" s="214">
        <v>15246.487956795016</v>
      </c>
      <c r="I284" s="214">
        <v>706.73330031324087</v>
      </c>
      <c r="J284" s="214">
        <v>37000.122818125121</v>
      </c>
      <c r="K284" s="237">
        <v>104013.70668552195</v>
      </c>
      <c r="L284" s="238">
        <v>49097.757375313784</v>
      </c>
      <c r="M284" s="236"/>
      <c r="N284" s="178" t="s">
        <v>265</v>
      </c>
    </row>
    <row r="285" spans="1:14" s="212" customFormat="1" ht="40.5" customHeight="1">
      <c r="A285" s="148"/>
      <c r="B285" s="11"/>
      <c r="C285" s="174" t="s">
        <v>266</v>
      </c>
      <c r="D285" s="192"/>
      <c r="E285" s="213">
        <v>62595.686383960485</v>
      </c>
      <c r="F285" s="214">
        <v>39244.801937094628</v>
      </c>
      <c r="G285" s="214">
        <v>23350.884446865854</v>
      </c>
      <c r="H285" s="214">
        <v>1288.9951460271861</v>
      </c>
      <c r="I285" s="214">
        <v>393.08873884877227</v>
      </c>
      <c r="J285" s="214">
        <v>21668.800561989898</v>
      </c>
      <c r="K285" s="214">
        <v>56709.959755053904</v>
      </c>
      <c r="L285" s="235">
        <v>20561.778066241044</v>
      </c>
      <c r="M285" s="236"/>
      <c r="N285" s="178" t="s">
        <v>267</v>
      </c>
    </row>
    <row r="286" spans="1:14" s="212" customFormat="1" ht="40.5" customHeight="1">
      <c r="A286" s="148"/>
      <c r="B286" s="11"/>
      <c r="C286" s="174" t="s">
        <v>268</v>
      </c>
      <c r="D286" s="192"/>
      <c r="E286" s="213">
        <v>35082.015298497477</v>
      </c>
      <c r="F286" s="214">
        <v>20684.428972010362</v>
      </c>
      <c r="G286" s="214">
        <v>14397.586326487111</v>
      </c>
      <c r="H286" s="214">
        <v>7569.4297394845426</v>
      </c>
      <c r="I286" s="214">
        <v>43.842544826395276</v>
      </c>
      <c r="J286" s="214">
        <v>6784.3140421761727</v>
      </c>
      <c r="K286" s="237">
        <v>37029.104688685846</v>
      </c>
      <c r="L286" s="238">
        <v>16755.256191909528</v>
      </c>
      <c r="M286" s="217"/>
      <c r="N286" s="178" t="s">
        <v>269</v>
      </c>
    </row>
    <row r="287" spans="1:14" s="212" customFormat="1" ht="40.5" customHeight="1">
      <c r="A287" s="152"/>
      <c r="B287" s="153"/>
      <c r="C287" s="174" t="s">
        <v>270</v>
      </c>
      <c r="D287" s="192"/>
      <c r="E287" s="213">
        <v>83670.404427446003</v>
      </c>
      <c r="F287" s="214">
        <v>37335.176103697064</v>
      </c>
      <c r="G287" s="214">
        <v>46335.228323748939</v>
      </c>
      <c r="H287" s="214">
        <v>4436.075435644766</v>
      </c>
      <c r="I287" s="214">
        <v>132.6507639877951</v>
      </c>
      <c r="J287" s="214">
        <v>41766.502124116378</v>
      </c>
      <c r="K287" s="237">
        <v>90775.309375207973</v>
      </c>
      <c r="L287" s="238">
        <v>53085.668588926492</v>
      </c>
      <c r="M287" s="236"/>
      <c r="N287" s="178" t="s">
        <v>271</v>
      </c>
    </row>
    <row r="288" spans="1:14" s="212" customFormat="1" ht="40.5" customHeight="1">
      <c r="A288" s="152"/>
      <c r="B288" s="153"/>
      <c r="C288" s="174" t="s">
        <v>272</v>
      </c>
      <c r="D288" s="192"/>
      <c r="E288" s="213">
        <v>96804.61480674037</v>
      </c>
      <c r="F288" s="214">
        <v>18776.284329302689</v>
      </c>
      <c r="G288" s="214">
        <v>78028.330477437674</v>
      </c>
      <c r="H288" s="214">
        <v>22589.088587794053</v>
      </c>
      <c r="I288" s="214">
        <v>2857.1476757648998</v>
      </c>
      <c r="J288" s="214">
        <v>52582.094213878714</v>
      </c>
      <c r="K288" s="237">
        <v>87035.419790357279</v>
      </c>
      <c r="L288" s="238">
        <v>67609.352987984399</v>
      </c>
      <c r="M288" s="236"/>
      <c r="N288" s="178" t="s">
        <v>273</v>
      </c>
    </row>
    <row r="289" spans="1:14" s="212" customFormat="1" ht="40.5" customHeight="1">
      <c r="A289" s="152"/>
      <c r="B289" s="153"/>
      <c r="C289" s="174" t="s">
        <v>274</v>
      </c>
      <c r="D289" s="192"/>
      <c r="E289" s="213">
        <v>281282.04134059104</v>
      </c>
      <c r="F289" s="214">
        <v>120512.0946585303</v>
      </c>
      <c r="G289" s="214">
        <v>160769.94668206069</v>
      </c>
      <c r="H289" s="214">
        <v>27148.561640954504</v>
      </c>
      <c r="I289" s="214">
        <v>431.8537377522569</v>
      </c>
      <c r="J289" s="214">
        <v>133189.5313033539</v>
      </c>
      <c r="K289" s="239">
        <v>258046.70652801689</v>
      </c>
      <c r="L289" s="240">
        <v>140626.12527069426</v>
      </c>
      <c r="M289" s="236"/>
      <c r="N289" s="178" t="s">
        <v>275</v>
      </c>
    </row>
    <row r="290" spans="1:14" s="212" customFormat="1" ht="40.5" customHeight="1">
      <c r="A290" s="152"/>
      <c r="B290" s="153"/>
      <c r="C290" s="174" t="s">
        <v>276</v>
      </c>
      <c r="D290" s="192"/>
      <c r="E290" s="213">
        <v>270687.14044232306</v>
      </c>
      <c r="F290" s="214">
        <v>69582.552297809932</v>
      </c>
      <c r="G290" s="214">
        <v>201104.58814451311</v>
      </c>
      <c r="H290" s="214">
        <v>82468.517034662116</v>
      </c>
      <c r="I290" s="214">
        <v>19.097101559699226</v>
      </c>
      <c r="J290" s="214">
        <v>118616.97400829132</v>
      </c>
      <c r="K290" s="239">
        <v>245562.5022082155</v>
      </c>
      <c r="L290" s="240">
        <v>179779.62106742914</v>
      </c>
      <c r="M290" s="236"/>
      <c r="N290" s="178" t="s">
        <v>277</v>
      </c>
    </row>
    <row r="291" spans="1:14" s="212" customFormat="1" ht="40.5" customHeight="1">
      <c r="A291" s="152"/>
      <c r="B291" s="153"/>
      <c r="C291" s="174" t="s">
        <v>278</v>
      </c>
      <c r="D291" s="192"/>
      <c r="E291" s="213">
        <v>151565.39414883111</v>
      </c>
      <c r="F291" s="214">
        <v>43674.181620550618</v>
      </c>
      <c r="G291" s="214">
        <v>107891.21252828049</v>
      </c>
      <c r="H291" s="214">
        <v>13155.805392984425</v>
      </c>
      <c r="I291" s="214">
        <v>228.1636834378989</v>
      </c>
      <c r="J291" s="214">
        <v>94507.243451858172</v>
      </c>
      <c r="K291" s="239">
        <v>136049.48326627887</v>
      </c>
      <c r="L291" s="240">
        <v>95643.976488680171</v>
      </c>
      <c r="M291" s="236"/>
      <c r="N291" s="178" t="s">
        <v>279</v>
      </c>
    </row>
    <row r="292" spans="1:14" s="212" customFormat="1" ht="40.5" customHeight="1">
      <c r="A292" s="152"/>
      <c r="B292" s="153"/>
      <c r="C292" s="174" t="s">
        <v>280</v>
      </c>
      <c r="D292" s="192"/>
      <c r="E292" s="213">
        <v>144873.54823577817</v>
      </c>
      <c r="F292" s="214">
        <v>66635.030408803344</v>
      </c>
      <c r="G292" s="214">
        <v>78238.517826974828</v>
      </c>
      <c r="H292" s="214">
        <v>7317.7037626084984</v>
      </c>
      <c r="I292" s="214">
        <v>285.32103308333143</v>
      </c>
      <c r="J292" s="214">
        <v>70635.493031282997</v>
      </c>
      <c r="K292" s="239">
        <v>136311.21957820631</v>
      </c>
      <c r="L292" s="240">
        <v>74050.541339414922</v>
      </c>
      <c r="M292" s="236"/>
      <c r="N292" s="178" t="s">
        <v>281</v>
      </c>
    </row>
    <row r="293" spans="1:14" s="218" customFormat="1" ht="40.5" customHeight="1">
      <c r="A293" s="148"/>
      <c r="B293" s="11"/>
      <c r="C293" s="174" t="s">
        <v>132</v>
      </c>
      <c r="D293" s="192"/>
      <c r="E293" s="213">
        <v>94097.367568229645</v>
      </c>
      <c r="F293" s="214">
        <v>49272.251453973098</v>
      </c>
      <c r="G293" s="214">
        <v>44825.116114256554</v>
      </c>
      <c r="H293" s="214">
        <v>8284.3628985285559</v>
      </c>
      <c r="I293" s="214">
        <v>1266.72415012795</v>
      </c>
      <c r="J293" s="214">
        <v>35274.029065600043</v>
      </c>
      <c r="K293" s="239">
        <v>85359.221840008686</v>
      </c>
      <c r="L293" s="240">
        <v>39417.495744200169</v>
      </c>
      <c r="M293" s="236"/>
      <c r="N293" s="155" t="s">
        <v>133</v>
      </c>
    </row>
    <row r="294" spans="1:14" s="218" customFormat="1" ht="40.5" customHeight="1">
      <c r="A294" s="189"/>
      <c r="B294" s="190"/>
      <c r="C294" s="241" t="s">
        <v>282</v>
      </c>
      <c r="D294" s="242"/>
      <c r="E294" s="243">
        <f t="shared" ref="E294:L294" si="10">SUM(E278:E293)</f>
        <v>4299443.4192613382</v>
      </c>
      <c r="F294" s="244">
        <f t="shared" si="10"/>
        <v>2612571.3863686449</v>
      </c>
      <c r="G294" s="244">
        <f t="shared" si="10"/>
        <v>1686872.0328926938</v>
      </c>
      <c r="H294" s="244">
        <f t="shared" si="10"/>
        <v>387245.75633748563</v>
      </c>
      <c r="I294" s="244">
        <f t="shared" si="10"/>
        <v>15279.538486690104</v>
      </c>
      <c r="J294" s="244">
        <f t="shared" si="10"/>
        <v>1284346.7380685182</v>
      </c>
      <c r="K294" s="244">
        <f t="shared" si="10"/>
        <v>4254675.8070650725</v>
      </c>
      <c r="L294" s="245">
        <f t="shared" si="10"/>
        <v>1538372.9871940059</v>
      </c>
      <c r="M294" s="246"/>
      <c r="N294" s="247" t="s">
        <v>283</v>
      </c>
    </row>
    <row r="295" spans="1:14" hidden="1"/>
    <row r="296" spans="1:14" hidden="1"/>
    <row r="297" spans="1:14" hidden="1"/>
    <row r="298" spans="1:14" hidden="1"/>
    <row r="299" spans="1:14" hidden="1"/>
    <row r="300" spans="1:14" s="203" customFormat="1" ht="22.5" customHeight="1">
      <c r="A300" s="446" t="s">
        <v>485</v>
      </c>
      <c r="B300" s="446"/>
      <c r="C300" s="446"/>
      <c r="D300" s="446"/>
      <c r="E300" s="446"/>
      <c r="F300" s="446"/>
      <c r="G300" s="446"/>
      <c r="H300" s="446"/>
      <c r="I300" s="446" t="s">
        <v>492</v>
      </c>
      <c r="J300" s="446"/>
      <c r="K300" s="446"/>
      <c r="L300" s="446"/>
      <c r="M300" s="446"/>
      <c r="N300" s="446"/>
    </row>
    <row r="302" spans="1:14">
      <c r="A302" s="447" t="s">
        <v>321</v>
      </c>
      <c r="B302" s="447"/>
      <c r="C302" s="447"/>
      <c r="D302" s="207"/>
      <c r="E302" s="206"/>
      <c r="F302" s="206"/>
      <c r="G302" s="206"/>
      <c r="H302" s="206"/>
      <c r="I302" s="206"/>
      <c r="J302" s="206"/>
      <c r="K302" s="206"/>
      <c r="L302" s="208"/>
      <c r="M302" s="206"/>
      <c r="N302" s="208" t="s">
        <v>242</v>
      </c>
    </row>
    <row r="303" spans="1:14" s="209" customFormat="1" ht="31.5" customHeight="1">
      <c r="A303" s="448"/>
      <c r="B303" s="449"/>
      <c r="C303" s="449"/>
      <c r="D303" s="449"/>
      <c r="E303" s="452" t="s">
        <v>243</v>
      </c>
      <c r="F303" s="452" t="s">
        <v>244</v>
      </c>
      <c r="G303" s="452" t="s">
        <v>245</v>
      </c>
      <c r="H303" s="452" t="s">
        <v>246</v>
      </c>
      <c r="I303" s="452" t="s">
        <v>247</v>
      </c>
      <c r="J303" s="452" t="s">
        <v>248</v>
      </c>
      <c r="K303" s="452" t="s">
        <v>249</v>
      </c>
      <c r="L303" s="456"/>
      <c r="M303" s="457"/>
      <c r="N303" s="458"/>
    </row>
    <row r="304" spans="1:14" s="212" customFormat="1" ht="43.5" customHeight="1">
      <c r="A304" s="450"/>
      <c r="B304" s="451"/>
      <c r="C304" s="451"/>
      <c r="D304" s="451"/>
      <c r="E304" s="453"/>
      <c r="F304" s="453"/>
      <c r="G304" s="453"/>
      <c r="H304" s="453"/>
      <c r="I304" s="453"/>
      <c r="J304" s="453"/>
      <c r="K304" s="210" t="s">
        <v>250</v>
      </c>
      <c r="L304" s="211" t="s">
        <v>251</v>
      </c>
      <c r="M304" s="459"/>
      <c r="N304" s="460"/>
    </row>
    <row r="305" spans="1:14" s="218" customFormat="1" ht="40.5" customHeight="1">
      <c r="A305" s="148"/>
      <c r="B305" s="11"/>
      <c r="C305" s="174" t="s">
        <v>252</v>
      </c>
      <c r="D305" s="192"/>
      <c r="E305" s="213">
        <v>264916.06843390584</v>
      </c>
      <c r="F305" s="214">
        <v>110810.54114321765</v>
      </c>
      <c r="G305" s="214">
        <v>154105.52729068819</v>
      </c>
      <c r="H305" s="214">
        <v>25292.3869277587</v>
      </c>
      <c r="I305" s="214">
        <v>3994.5799883784321</v>
      </c>
      <c r="J305" s="214">
        <v>124818.56037455106</v>
      </c>
      <c r="K305" s="20">
        <v>255204.53157784927</v>
      </c>
      <c r="L305" s="216">
        <v>139091.42706430264</v>
      </c>
      <c r="M305" s="217"/>
      <c r="N305" s="178" t="s">
        <v>253</v>
      </c>
    </row>
    <row r="306" spans="1:14" s="212" customFormat="1" ht="40.5" customHeight="1">
      <c r="A306" s="148"/>
      <c r="B306" s="11"/>
      <c r="C306" s="174" t="s">
        <v>254</v>
      </c>
      <c r="D306" s="192"/>
      <c r="E306" s="219">
        <v>0</v>
      </c>
      <c r="F306" s="220">
        <v>0</v>
      </c>
      <c r="G306" s="220">
        <v>0</v>
      </c>
      <c r="H306" s="220">
        <v>0</v>
      </c>
      <c r="I306" s="220">
        <v>0</v>
      </c>
      <c r="J306" s="220">
        <v>0</v>
      </c>
      <c r="K306" s="150">
        <v>0</v>
      </c>
      <c r="L306" s="166">
        <v>0</v>
      </c>
      <c r="M306" s="221"/>
      <c r="N306" s="178" t="s">
        <v>255</v>
      </c>
    </row>
    <row r="307" spans="1:14" s="212" customFormat="1" ht="40.5" customHeight="1">
      <c r="A307" s="148"/>
      <c r="B307" s="11"/>
      <c r="C307" s="174" t="s">
        <v>256</v>
      </c>
      <c r="D307" s="192"/>
      <c r="E307" s="222">
        <v>1114096.2068980008</v>
      </c>
      <c r="F307" s="223">
        <v>928150.63144407573</v>
      </c>
      <c r="G307" s="223">
        <v>185945.58910152424</v>
      </c>
      <c r="H307" s="223">
        <v>53812.573654459811</v>
      </c>
      <c r="I307" s="223">
        <v>901.94362673933892</v>
      </c>
      <c r="J307" s="223">
        <v>131231.19164135598</v>
      </c>
      <c r="K307" s="150">
        <v>1061314.8299100483</v>
      </c>
      <c r="L307" s="166">
        <v>184410.08602482601</v>
      </c>
      <c r="M307" s="224"/>
      <c r="N307" s="178" t="s">
        <v>257</v>
      </c>
    </row>
    <row r="308" spans="1:14" s="212" customFormat="1" ht="40.5" customHeight="1">
      <c r="A308" s="148"/>
      <c r="B308" s="11"/>
      <c r="C308" s="174" t="s">
        <v>258</v>
      </c>
      <c r="D308" s="192"/>
      <c r="E308" s="225">
        <v>19207.275754755308</v>
      </c>
      <c r="F308" s="226">
        <v>12039.821141673803</v>
      </c>
      <c r="G308" s="226">
        <v>7167.4546130815024</v>
      </c>
      <c r="H308" s="226">
        <v>3456.5516136078045</v>
      </c>
      <c r="I308" s="226">
        <v>13.643739607227404</v>
      </c>
      <c r="J308" s="226">
        <v>3697.2592598664705</v>
      </c>
      <c r="K308" s="227">
        <v>15133.226588884922</v>
      </c>
      <c r="L308" s="228">
        <v>4774.8657019503271</v>
      </c>
      <c r="M308" s="229"/>
      <c r="N308" s="178" t="s">
        <v>259</v>
      </c>
    </row>
    <row r="309" spans="1:14" s="212" customFormat="1" ht="40.5" customHeight="1">
      <c r="A309" s="148"/>
      <c r="B309" s="11"/>
      <c r="C309" s="174" t="s">
        <v>260</v>
      </c>
      <c r="D309" s="192"/>
      <c r="E309" s="230">
        <v>115558.10658605729</v>
      </c>
      <c r="F309" s="231">
        <v>71561.815571096638</v>
      </c>
      <c r="G309" s="231">
        <v>43996.291014960654</v>
      </c>
      <c r="H309" s="231">
        <v>3596.5798604111255</v>
      </c>
      <c r="I309" s="231">
        <v>222.63975742175714</v>
      </c>
      <c r="J309" s="231">
        <v>40177.07139712778</v>
      </c>
      <c r="K309" s="232">
        <v>104593.30294798054</v>
      </c>
      <c r="L309" s="233">
        <v>36991.183925977981</v>
      </c>
      <c r="M309" s="234"/>
      <c r="N309" s="178" t="s">
        <v>261</v>
      </c>
    </row>
    <row r="310" spans="1:14" s="212" customFormat="1" ht="40.5" customHeight="1">
      <c r="A310" s="148"/>
      <c r="B310" s="11"/>
      <c r="C310" s="174" t="s">
        <v>262</v>
      </c>
      <c r="D310" s="192"/>
      <c r="E310" s="213">
        <v>45484.110747723942</v>
      </c>
      <c r="F310" s="214">
        <v>21615.116794563455</v>
      </c>
      <c r="G310" s="214">
        <v>23868.99395316049</v>
      </c>
      <c r="H310" s="214">
        <v>1781.9280073935577</v>
      </c>
      <c r="I310" s="214">
        <v>739.98957927155982</v>
      </c>
      <c r="J310" s="214">
        <v>21347.076366495374</v>
      </c>
      <c r="K310" s="214">
        <v>43717.949972045884</v>
      </c>
      <c r="L310" s="235">
        <v>24150.165220040391</v>
      </c>
      <c r="M310" s="236"/>
      <c r="N310" s="178" t="s">
        <v>263</v>
      </c>
    </row>
    <row r="311" spans="1:14" s="212" customFormat="1" ht="40.5" customHeight="1">
      <c r="A311" s="148"/>
      <c r="B311" s="11"/>
      <c r="C311" s="174" t="s">
        <v>264</v>
      </c>
      <c r="D311" s="192"/>
      <c r="E311" s="213">
        <v>43746.923950931225</v>
      </c>
      <c r="F311" s="214">
        <v>23691.447317831644</v>
      </c>
      <c r="G311" s="214">
        <v>20055.476633099584</v>
      </c>
      <c r="H311" s="214">
        <v>5418.8381462851239</v>
      </c>
      <c r="I311" s="214">
        <v>274.21682556531437</v>
      </c>
      <c r="J311" s="214">
        <v>14362.421661249144</v>
      </c>
      <c r="K311" s="237">
        <v>40176.543663801698</v>
      </c>
      <c r="L311" s="238">
        <v>18371.412430725766</v>
      </c>
      <c r="M311" s="236"/>
      <c r="N311" s="178" t="s">
        <v>265</v>
      </c>
    </row>
    <row r="312" spans="1:14" s="212" customFormat="1" ht="40.5" customHeight="1">
      <c r="A312" s="148"/>
      <c r="B312" s="11"/>
      <c r="C312" s="174" t="s">
        <v>266</v>
      </c>
      <c r="D312" s="192"/>
      <c r="E312" s="213">
        <v>37036.403611988659</v>
      </c>
      <c r="F312" s="214">
        <v>23204.984524446372</v>
      </c>
      <c r="G312" s="214">
        <v>13831.419087542292</v>
      </c>
      <c r="H312" s="214">
        <v>776.93345798397877</v>
      </c>
      <c r="I312" s="214">
        <v>232.58155083969032</v>
      </c>
      <c r="J312" s="214">
        <v>12821.904078718624</v>
      </c>
      <c r="K312" s="214">
        <v>33549.780102342716</v>
      </c>
      <c r="L312" s="235">
        <v>12179.794746972773</v>
      </c>
      <c r="M312" s="236"/>
      <c r="N312" s="178" t="s">
        <v>267</v>
      </c>
    </row>
    <row r="313" spans="1:14" s="212" customFormat="1" ht="40.5" customHeight="1">
      <c r="A313" s="148"/>
      <c r="B313" s="11"/>
      <c r="C313" s="174" t="s">
        <v>268</v>
      </c>
      <c r="D313" s="192"/>
      <c r="E313" s="213">
        <v>33738.361850927147</v>
      </c>
      <c r="F313" s="214">
        <v>19968.873289148796</v>
      </c>
      <c r="G313" s="214">
        <v>13769.488561778344</v>
      </c>
      <c r="H313" s="214">
        <v>7260.84214848187</v>
      </c>
      <c r="I313" s="214">
        <v>43.588690218216222</v>
      </c>
      <c r="J313" s="214">
        <v>6465.0577230782583</v>
      </c>
      <c r="K313" s="237">
        <v>35609.446239106102</v>
      </c>
      <c r="L313" s="238">
        <v>16017.249465846391</v>
      </c>
      <c r="M313" s="217"/>
      <c r="N313" s="178" t="s">
        <v>269</v>
      </c>
    </row>
    <row r="314" spans="1:14" s="212" customFormat="1" ht="40.5" customHeight="1">
      <c r="A314" s="152"/>
      <c r="B314" s="153"/>
      <c r="C314" s="174" t="s">
        <v>270</v>
      </c>
      <c r="D314" s="192"/>
      <c r="E314" s="213">
        <v>44167.317792940259</v>
      </c>
      <c r="F314" s="214">
        <v>19705.756890264453</v>
      </c>
      <c r="G314" s="214">
        <v>24461.56090267581</v>
      </c>
      <c r="H314" s="214">
        <v>2384.3469060060111</v>
      </c>
      <c r="I314" s="214">
        <v>70.060599638746311</v>
      </c>
      <c r="J314" s="214">
        <v>22007.153397031056</v>
      </c>
      <c r="K314" s="237">
        <v>48193.008292240738</v>
      </c>
      <c r="L314" s="238">
        <v>28305.810681670031</v>
      </c>
      <c r="M314" s="236"/>
      <c r="N314" s="178" t="s">
        <v>271</v>
      </c>
    </row>
    <row r="315" spans="1:14" s="212" customFormat="1" ht="40.5" customHeight="1">
      <c r="A315" s="152"/>
      <c r="B315" s="153"/>
      <c r="C315" s="174" t="s">
        <v>272</v>
      </c>
      <c r="D315" s="192"/>
      <c r="E315" s="213">
        <v>53460.941798307846</v>
      </c>
      <c r="F315" s="214">
        <v>10596.121233768805</v>
      </c>
      <c r="G315" s="214">
        <v>42864.820564539048</v>
      </c>
      <c r="H315" s="214">
        <v>12659.689810231923</v>
      </c>
      <c r="I315" s="214">
        <v>1578.0443454454894</v>
      </c>
      <c r="J315" s="214">
        <v>28627.08640886164</v>
      </c>
      <c r="K315" s="237">
        <v>48041.790594105303</v>
      </c>
      <c r="L315" s="238">
        <v>37092.072702988538</v>
      </c>
      <c r="M315" s="236"/>
      <c r="N315" s="178" t="s">
        <v>273</v>
      </c>
    </row>
    <row r="316" spans="1:14" s="212" customFormat="1" ht="40.5" customHeight="1">
      <c r="A316" s="152"/>
      <c r="B316" s="153"/>
      <c r="C316" s="174" t="s">
        <v>274</v>
      </c>
      <c r="D316" s="192"/>
      <c r="E316" s="213">
        <v>73558.810780552609</v>
      </c>
      <c r="F316" s="214">
        <v>30371.198227713561</v>
      </c>
      <c r="G316" s="214">
        <v>43187.612552839048</v>
      </c>
      <c r="H316" s="214">
        <v>6710.244774063266</v>
      </c>
      <c r="I316" s="214">
        <v>136.91463268631111</v>
      </c>
      <c r="J316" s="214">
        <v>36340.453146089472</v>
      </c>
      <c r="K316" s="239">
        <v>67734.569408324853</v>
      </c>
      <c r="L316" s="240">
        <v>37924.629021845132</v>
      </c>
      <c r="M316" s="236"/>
      <c r="N316" s="178" t="s">
        <v>275</v>
      </c>
    </row>
    <row r="317" spans="1:14" s="212" customFormat="1" ht="40.5" customHeight="1">
      <c r="A317" s="152"/>
      <c r="B317" s="153"/>
      <c r="C317" s="174" t="s">
        <v>276</v>
      </c>
      <c r="D317" s="192"/>
      <c r="E317" s="213">
        <v>177790.92411704012</v>
      </c>
      <c r="F317" s="214">
        <v>45994.463708739582</v>
      </c>
      <c r="G317" s="214">
        <v>131796.46040830054</v>
      </c>
      <c r="H317" s="214">
        <v>56336.369740966868</v>
      </c>
      <c r="I317" s="214">
        <v>12.586031037349789</v>
      </c>
      <c r="J317" s="214">
        <v>75447.504636296333</v>
      </c>
      <c r="K317" s="239">
        <v>161372.80525509451</v>
      </c>
      <c r="L317" s="240">
        <v>117939.56991891119</v>
      </c>
      <c r="M317" s="236"/>
      <c r="N317" s="178" t="s">
        <v>277</v>
      </c>
    </row>
    <row r="318" spans="1:14" s="212" customFormat="1" ht="40.5" customHeight="1">
      <c r="A318" s="152"/>
      <c r="B318" s="153"/>
      <c r="C318" s="174" t="s">
        <v>278</v>
      </c>
      <c r="D318" s="192"/>
      <c r="E318" s="213">
        <v>76073.32602377054</v>
      </c>
      <c r="F318" s="214">
        <v>21977.938315981697</v>
      </c>
      <c r="G318" s="214">
        <v>54095.387707788846</v>
      </c>
      <c r="H318" s="214">
        <v>6622.1114409186566</v>
      </c>
      <c r="I318" s="214">
        <v>131.48709730828995</v>
      </c>
      <c r="J318" s="214">
        <v>47341.789169561896</v>
      </c>
      <c r="K318" s="239">
        <v>67441.669534926768</v>
      </c>
      <c r="L318" s="240">
        <v>47219.445739995157</v>
      </c>
      <c r="M318" s="236"/>
      <c r="N318" s="178" t="s">
        <v>279</v>
      </c>
    </row>
    <row r="319" spans="1:14" s="212" customFormat="1" ht="40.5" customHeight="1">
      <c r="A319" s="152"/>
      <c r="B319" s="153"/>
      <c r="C319" s="174" t="s">
        <v>280</v>
      </c>
      <c r="D319" s="192"/>
      <c r="E319" s="213">
        <v>52681.046135192446</v>
      </c>
      <c r="F319" s="214">
        <v>24180.826812709132</v>
      </c>
      <c r="G319" s="214">
        <v>28500.219322483317</v>
      </c>
      <c r="H319" s="214">
        <v>2657.2663842135094</v>
      </c>
      <c r="I319" s="214">
        <v>102.77755067133285</v>
      </c>
      <c r="J319" s="214">
        <v>25740.175387598472</v>
      </c>
      <c r="K319" s="239">
        <v>49557.011610405454</v>
      </c>
      <c r="L319" s="240">
        <v>26954.896085499706</v>
      </c>
      <c r="M319" s="236"/>
      <c r="N319" s="178" t="s">
        <v>281</v>
      </c>
    </row>
    <row r="320" spans="1:14" s="218" customFormat="1" ht="40.5" customHeight="1">
      <c r="A320" s="148"/>
      <c r="B320" s="11"/>
      <c r="C320" s="174" t="s">
        <v>132</v>
      </c>
      <c r="D320" s="192"/>
      <c r="E320" s="213">
        <v>44995.078741349782</v>
      </c>
      <c r="F320" s="214">
        <v>22321.754963348234</v>
      </c>
      <c r="G320" s="214">
        <v>22673.323778001548</v>
      </c>
      <c r="H320" s="214">
        <v>3393.2297579069127</v>
      </c>
      <c r="I320" s="214">
        <v>468.25741910222814</v>
      </c>
      <c r="J320" s="214">
        <v>18811.836600992407</v>
      </c>
      <c r="K320" s="239">
        <v>41266.746118003444</v>
      </c>
      <c r="L320" s="240">
        <v>20443.907462267463</v>
      </c>
      <c r="M320" s="236"/>
      <c r="N320" s="155" t="s">
        <v>133</v>
      </c>
    </row>
    <row r="321" spans="1:14" s="218" customFormat="1" ht="40.5" customHeight="1">
      <c r="A321" s="189"/>
      <c r="B321" s="190"/>
      <c r="C321" s="241" t="s">
        <v>282</v>
      </c>
      <c r="D321" s="242"/>
      <c r="E321" s="243">
        <f t="shared" ref="E321:L321" si="11">SUM(E305:E320)</f>
        <v>2196510.9032234438</v>
      </c>
      <c r="F321" s="244">
        <f t="shared" si="11"/>
        <v>1386191.2913785793</v>
      </c>
      <c r="G321" s="244">
        <f t="shared" si="11"/>
        <v>810319.62549246347</v>
      </c>
      <c r="H321" s="244">
        <f t="shared" si="11"/>
        <v>192159.89263068914</v>
      </c>
      <c r="I321" s="244">
        <f t="shared" si="11"/>
        <v>8923.3114339312851</v>
      </c>
      <c r="J321" s="244">
        <f t="shared" si="11"/>
        <v>609236.54124887392</v>
      </c>
      <c r="K321" s="244">
        <f t="shared" si="11"/>
        <v>2072907.2118151607</v>
      </c>
      <c r="L321" s="245">
        <f t="shared" si="11"/>
        <v>751866.51619381935</v>
      </c>
      <c r="M321" s="246"/>
      <c r="N321" s="247" t="s">
        <v>283</v>
      </c>
    </row>
    <row r="322" spans="1:14" hidden="1"/>
    <row r="323" spans="1:14" hidden="1"/>
    <row r="324" spans="1:14" hidden="1"/>
    <row r="325" spans="1:14" hidden="1"/>
    <row r="326" spans="1:14" hidden="1"/>
    <row r="327" spans="1:14" s="203" customFormat="1" ht="22.5" customHeight="1">
      <c r="A327" s="446" t="s">
        <v>485</v>
      </c>
      <c r="B327" s="446"/>
      <c r="C327" s="446"/>
      <c r="D327" s="446"/>
      <c r="E327" s="446"/>
      <c r="F327" s="446"/>
      <c r="G327" s="446"/>
      <c r="H327" s="446"/>
      <c r="I327" s="446" t="s">
        <v>492</v>
      </c>
      <c r="J327" s="446"/>
      <c r="K327" s="446"/>
      <c r="L327" s="446"/>
      <c r="M327" s="446"/>
      <c r="N327" s="446"/>
    </row>
    <row r="329" spans="1:14">
      <c r="A329" s="447" t="s">
        <v>322</v>
      </c>
      <c r="B329" s="447"/>
      <c r="C329" s="447"/>
      <c r="D329" s="207"/>
      <c r="E329" s="206"/>
      <c r="F329" s="206"/>
      <c r="G329" s="206"/>
      <c r="H329" s="206"/>
      <c r="I329" s="206"/>
      <c r="J329" s="206"/>
      <c r="K329" s="206"/>
      <c r="L329" s="208"/>
      <c r="M329" s="206"/>
      <c r="N329" s="208" t="s">
        <v>242</v>
      </c>
    </row>
    <row r="330" spans="1:14" s="209" customFormat="1" ht="31.5" customHeight="1">
      <c r="A330" s="448"/>
      <c r="B330" s="449"/>
      <c r="C330" s="449"/>
      <c r="D330" s="449"/>
      <c r="E330" s="452" t="s">
        <v>243</v>
      </c>
      <c r="F330" s="452" t="s">
        <v>244</v>
      </c>
      <c r="G330" s="452" t="s">
        <v>245</v>
      </c>
      <c r="H330" s="452" t="s">
        <v>246</v>
      </c>
      <c r="I330" s="452" t="s">
        <v>247</v>
      </c>
      <c r="J330" s="452" t="s">
        <v>248</v>
      </c>
      <c r="K330" s="452" t="s">
        <v>249</v>
      </c>
      <c r="L330" s="456"/>
      <c r="M330" s="457"/>
      <c r="N330" s="458"/>
    </row>
    <row r="331" spans="1:14" s="212" customFormat="1" ht="43.5" customHeight="1">
      <c r="A331" s="450"/>
      <c r="B331" s="451"/>
      <c r="C331" s="451"/>
      <c r="D331" s="451"/>
      <c r="E331" s="453"/>
      <c r="F331" s="453"/>
      <c r="G331" s="453"/>
      <c r="H331" s="453"/>
      <c r="I331" s="453"/>
      <c r="J331" s="453"/>
      <c r="K331" s="210" t="s">
        <v>250</v>
      </c>
      <c r="L331" s="211" t="s">
        <v>251</v>
      </c>
      <c r="M331" s="459"/>
      <c r="N331" s="460"/>
    </row>
    <row r="332" spans="1:14" s="218" customFormat="1" ht="40.5" customHeight="1">
      <c r="A332" s="148"/>
      <c r="B332" s="11"/>
      <c r="C332" s="174" t="s">
        <v>252</v>
      </c>
      <c r="D332" s="192"/>
      <c r="E332" s="213">
        <v>674891.52124972281</v>
      </c>
      <c r="F332" s="214">
        <v>352435.13960045524</v>
      </c>
      <c r="G332" s="214">
        <v>322456.38164926757</v>
      </c>
      <c r="H332" s="214">
        <v>55568.272694452535</v>
      </c>
      <c r="I332" s="214">
        <v>10176.424540024982</v>
      </c>
      <c r="J332" s="214">
        <v>256711.68441479007</v>
      </c>
      <c r="K332" s="20">
        <v>674376.51542351383</v>
      </c>
      <c r="L332" s="216">
        <v>268708.98558431014</v>
      </c>
      <c r="M332" s="217"/>
      <c r="N332" s="178" t="s">
        <v>253</v>
      </c>
    </row>
    <row r="333" spans="1:14" s="212" customFormat="1" ht="40.5" customHeight="1">
      <c r="A333" s="148"/>
      <c r="B333" s="11"/>
      <c r="C333" s="174" t="s">
        <v>254</v>
      </c>
      <c r="D333" s="192"/>
      <c r="E333" s="219">
        <v>28705.074330534957</v>
      </c>
      <c r="F333" s="220">
        <v>11897.009375574484</v>
      </c>
      <c r="G333" s="220">
        <v>16808.064954960475</v>
      </c>
      <c r="H333" s="220">
        <v>3171.4906550646483</v>
      </c>
      <c r="I333" s="220">
        <v>84.302714627121759</v>
      </c>
      <c r="J333" s="220">
        <v>13552.271585268705</v>
      </c>
      <c r="K333" s="150">
        <v>26140.882407010231</v>
      </c>
      <c r="L333" s="166">
        <v>15420.919173968992</v>
      </c>
      <c r="M333" s="221"/>
      <c r="N333" s="178" t="s">
        <v>255</v>
      </c>
    </row>
    <row r="334" spans="1:14" s="212" customFormat="1" ht="40.5" customHeight="1">
      <c r="A334" s="148"/>
      <c r="B334" s="11"/>
      <c r="C334" s="174" t="s">
        <v>256</v>
      </c>
      <c r="D334" s="192"/>
      <c r="E334" s="222">
        <v>1495119.4816127163</v>
      </c>
      <c r="F334" s="223">
        <v>1145971.6383503296</v>
      </c>
      <c r="G334" s="223">
        <v>349148.79553408863</v>
      </c>
      <c r="H334" s="223">
        <v>67641.361571065601</v>
      </c>
      <c r="I334" s="223">
        <v>1214.384162559272</v>
      </c>
      <c r="J334" s="223">
        <v>280301.50955628359</v>
      </c>
      <c r="K334" s="150">
        <v>1470206.0593610753</v>
      </c>
      <c r="L334" s="166">
        <v>324804.61253521952</v>
      </c>
      <c r="M334" s="224"/>
      <c r="N334" s="178" t="s">
        <v>257</v>
      </c>
    </row>
    <row r="335" spans="1:14" s="212" customFormat="1" ht="40.5" customHeight="1">
      <c r="A335" s="148"/>
      <c r="B335" s="11"/>
      <c r="C335" s="174" t="s">
        <v>258</v>
      </c>
      <c r="D335" s="192"/>
      <c r="E335" s="225">
        <v>72145.374067252938</v>
      </c>
      <c r="F335" s="226">
        <v>42644.635558765993</v>
      </c>
      <c r="G335" s="226">
        <v>29500.738508486931</v>
      </c>
      <c r="H335" s="226">
        <v>15536.617555593859</v>
      </c>
      <c r="I335" s="226">
        <v>46.139121960775825</v>
      </c>
      <c r="J335" s="226">
        <v>13917.981830932298</v>
      </c>
      <c r="K335" s="227">
        <v>58528.769985063918</v>
      </c>
      <c r="L335" s="228">
        <v>21963.70190297121</v>
      </c>
      <c r="M335" s="229"/>
      <c r="N335" s="178" t="s">
        <v>259</v>
      </c>
    </row>
    <row r="336" spans="1:14" s="212" customFormat="1" ht="40.5" customHeight="1">
      <c r="A336" s="148"/>
      <c r="B336" s="11"/>
      <c r="C336" s="174" t="s">
        <v>260</v>
      </c>
      <c r="D336" s="192"/>
      <c r="E336" s="230">
        <v>720676.37249749899</v>
      </c>
      <c r="F336" s="231">
        <v>475492.01217569399</v>
      </c>
      <c r="G336" s="231">
        <v>245184.36032180488</v>
      </c>
      <c r="H336" s="231">
        <v>20210.125702633261</v>
      </c>
      <c r="I336" s="231">
        <v>1434.8273428035045</v>
      </c>
      <c r="J336" s="231">
        <v>223539.40727636812</v>
      </c>
      <c r="K336" s="232">
        <v>653695.95181161107</v>
      </c>
      <c r="L336" s="233">
        <v>204076.07676124721</v>
      </c>
      <c r="M336" s="234"/>
      <c r="N336" s="178" t="s">
        <v>261</v>
      </c>
    </row>
    <row r="337" spans="1:14" s="212" customFormat="1" ht="40.5" customHeight="1">
      <c r="A337" s="148"/>
      <c r="B337" s="11"/>
      <c r="C337" s="174" t="s">
        <v>262</v>
      </c>
      <c r="D337" s="192"/>
      <c r="E337" s="213">
        <v>229813.18023188878</v>
      </c>
      <c r="F337" s="214">
        <v>110064.22779109329</v>
      </c>
      <c r="G337" s="214">
        <v>119748.95244079546</v>
      </c>
      <c r="H337" s="214">
        <v>8898.5305546842683</v>
      </c>
      <c r="I337" s="214">
        <v>3738.8798406718497</v>
      </c>
      <c r="J337" s="214">
        <v>107111.54204543933</v>
      </c>
      <c r="K337" s="235">
        <v>220889.4637746209</v>
      </c>
      <c r="L337" s="235">
        <v>121256.13713913673</v>
      </c>
      <c r="M337" s="236"/>
      <c r="N337" s="178" t="s">
        <v>263</v>
      </c>
    </row>
    <row r="338" spans="1:14" s="212" customFormat="1" ht="40.5" customHeight="1">
      <c r="A338" s="148"/>
      <c r="B338" s="11"/>
      <c r="C338" s="174" t="s">
        <v>264</v>
      </c>
      <c r="D338" s="192"/>
      <c r="E338" s="213">
        <v>159247.68366680486</v>
      </c>
      <c r="F338" s="214">
        <v>85817.232346922581</v>
      </c>
      <c r="G338" s="214">
        <v>73430.451319882268</v>
      </c>
      <c r="H338" s="214">
        <v>20155.733195512785</v>
      </c>
      <c r="I338" s="214">
        <v>998.19939930995315</v>
      </c>
      <c r="J338" s="214">
        <v>52276.518725059534</v>
      </c>
      <c r="K338" s="237">
        <v>146407.01654329011</v>
      </c>
      <c r="L338" s="238">
        <v>67462.968931384967</v>
      </c>
      <c r="M338" s="236"/>
      <c r="N338" s="178" t="s">
        <v>265</v>
      </c>
    </row>
    <row r="339" spans="1:14" s="212" customFormat="1" ht="40.5" customHeight="1">
      <c r="A339" s="148"/>
      <c r="B339" s="11"/>
      <c r="C339" s="174" t="s">
        <v>266</v>
      </c>
      <c r="D339" s="192"/>
      <c r="E339" s="213">
        <v>123436.14423181988</v>
      </c>
      <c r="F339" s="214">
        <v>77833.172624078361</v>
      </c>
      <c r="G339" s="214">
        <v>45602.971607741507</v>
      </c>
      <c r="H339" s="214">
        <v>2126.4143027992927</v>
      </c>
      <c r="I339" s="214">
        <v>775.150969820966</v>
      </c>
      <c r="J339" s="214">
        <v>42701.406335121254</v>
      </c>
      <c r="K339" s="214">
        <v>111951.36584780509</v>
      </c>
      <c r="L339" s="235">
        <v>40143.019834166618</v>
      </c>
      <c r="M339" s="236"/>
      <c r="N339" s="178" t="s">
        <v>267</v>
      </c>
    </row>
    <row r="340" spans="1:14" s="212" customFormat="1" ht="40.5" customHeight="1">
      <c r="A340" s="148"/>
      <c r="B340" s="11"/>
      <c r="C340" s="174" t="s">
        <v>268</v>
      </c>
      <c r="D340" s="192"/>
      <c r="E340" s="213">
        <v>89553.617641094272</v>
      </c>
      <c r="F340" s="214">
        <v>54234.460627284352</v>
      </c>
      <c r="G340" s="214">
        <v>35319.157013809912</v>
      </c>
      <c r="H340" s="214">
        <v>18886.178395612409</v>
      </c>
      <c r="I340" s="214">
        <v>120.01629804272417</v>
      </c>
      <c r="J340" s="214">
        <v>16312.96232015478</v>
      </c>
      <c r="K340" s="237">
        <v>93310.824201715601</v>
      </c>
      <c r="L340" s="238">
        <v>40298.38521606721</v>
      </c>
      <c r="M340" s="217"/>
      <c r="N340" s="178" t="s">
        <v>269</v>
      </c>
    </row>
    <row r="341" spans="1:14" s="212" customFormat="1" ht="40.5" customHeight="1">
      <c r="A341" s="152"/>
      <c r="B341" s="153"/>
      <c r="C341" s="174" t="s">
        <v>270</v>
      </c>
      <c r="D341" s="192"/>
      <c r="E341" s="213">
        <v>269769.54017028271</v>
      </c>
      <c r="F341" s="214">
        <v>133262.96422884875</v>
      </c>
      <c r="G341" s="214">
        <v>136506.57594143393</v>
      </c>
      <c r="H341" s="214">
        <v>11975.569419456238</v>
      </c>
      <c r="I341" s="214">
        <v>426.85948973290533</v>
      </c>
      <c r="J341" s="214">
        <v>124104.1470322448</v>
      </c>
      <c r="K341" s="237">
        <v>283815.74291663361</v>
      </c>
      <c r="L341" s="238">
        <v>149811.59874370578</v>
      </c>
      <c r="M341" s="236"/>
      <c r="N341" s="178" t="s">
        <v>271</v>
      </c>
    </row>
    <row r="342" spans="1:14" s="212" customFormat="1" ht="40.5" customHeight="1">
      <c r="A342" s="152"/>
      <c r="B342" s="153"/>
      <c r="C342" s="174" t="s">
        <v>272</v>
      </c>
      <c r="D342" s="192"/>
      <c r="E342" s="213">
        <v>192514.2024682952</v>
      </c>
      <c r="F342" s="214">
        <v>44282.326962727668</v>
      </c>
      <c r="G342" s="214">
        <v>148231.87550556753</v>
      </c>
      <c r="H342" s="214">
        <v>41726.472948988594</v>
      </c>
      <c r="I342" s="214">
        <v>5674.4408995170452</v>
      </c>
      <c r="J342" s="214">
        <v>100830.96165706187</v>
      </c>
      <c r="K342" s="237">
        <v>175484.82100197888</v>
      </c>
      <c r="L342" s="238">
        <v>131082.62774861572</v>
      </c>
      <c r="M342" s="236"/>
      <c r="N342" s="178" t="s">
        <v>273</v>
      </c>
    </row>
    <row r="343" spans="1:14" s="212" customFormat="1" ht="40.5" customHeight="1">
      <c r="A343" s="152"/>
      <c r="B343" s="153"/>
      <c r="C343" s="174" t="s">
        <v>274</v>
      </c>
      <c r="D343" s="192"/>
      <c r="E343" s="213">
        <v>109824.22373061976</v>
      </c>
      <c r="F343" s="214">
        <v>44828.94575861581</v>
      </c>
      <c r="G343" s="214">
        <v>64995.27797200394</v>
      </c>
      <c r="H343" s="214">
        <v>8669.6603134290435</v>
      </c>
      <c r="I343" s="214">
        <v>255.70555509536109</v>
      </c>
      <c r="J343" s="214">
        <v>56069.912103479539</v>
      </c>
      <c r="K343" s="239">
        <v>101898.32817265586</v>
      </c>
      <c r="L343" s="240">
        <v>57425.643220475664</v>
      </c>
      <c r="M343" s="236"/>
      <c r="N343" s="178" t="s">
        <v>275</v>
      </c>
    </row>
    <row r="344" spans="1:14" s="212" customFormat="1" ht="40.5" customHeight="1">
      <c r="A344" s="152"/>
      <c r="B344" s="153"/>
      <c r="C344" s="174" t="s">
        <v>276</v>
      </c>
      <c r="D344" s="192"/>
      <c r="E344" s="213">
        <v>756953.29789663269</v>
      </c>
      <c r="F344" s="214">
        <v>197999.45801312511</v>
      </c>
      <c r="G344" s="214">
        <v>558953.83988350746</v>
      </c>
      <c r="H344" s="214">
        <v>256039.97211738251</v>
      </c>
      <c r="I344" s="214">
        <v>53.904861291768867</v>
      </c>
      <c r="J344" s="214">
        <v>302859.9629048332</v>
      </c>
      <c r="K344" s="239">
        <v>687679.50315621984</v>
      </c>
      <c r="L344" s="240">
        <v>501073.54819555907</v>
      </c>
      <c r="M344" s="236"/>
      <c r="N344" s="178" t="s">
        <v>277</v>
      </c>
    </row>
    <row r="345" spans="1:14" s="212" customFormat="1" ht="40.5" customHeight="1">
      <c r="A345" s="152"/>
      <c r="B345" s="153"/>
      <c r="C345" s="174" t="s">
        <v>278</v>
      </c>
      <c r="D345" s="192"/>
      <c r="E345" s="213">
        <v>248392.35093169488</v>
      </c>
      <c r="F345" s="214">
        <v>73407.997101854955</v>
      </c>
      <c r="G345" s="214">
        <v>174984.35382983991</v>
      </c>
      <c r="H345" s="214">
        <v>21177.855306155678</v>
      </c>
      <c r="I345" s="214">
        <v>499.64233486730166</v>
      </c>
      <c r="J345" s="214">
        <v>153306.85618881692</v>
      </c>
      <c r="K345" s="239">
        <v>221991.36874532039</v>
      </c>
      <c r="L345" s="240">
        <v>154104.76848383018</v>
      </c>
      <c r="M345" s="236"/>
      <c r="N345" s="178" t="s">
        <v>279</v>
      </c>
    </row>
    <row r="346" spans="1:14" s="212" customFormat="1" ht="40.5" customHeight="1">
      <c r="A346" s="152"/>
      <c r="B346" s="153"/>
      <c r="C346" s="174" t="s">
        <v>280</v>
      </c>
      <c r="D346" s="192"/>
      <c r="E346" s="213">
        <v>179663.00171734329</v>
      </c>
      <c r="F346" s="214">
        <v>83049.933195247329</v>
      </c>
      <c r="G346" s="214">
        <v>96613.068522095971</v>
      </c>
      <c r="H346" s="214">
        <v>9105.5921352840323</v>
      </c>
      <c r="I346" s="214">
        <v>361.90178483804488</v>
      </c>
      <c r="J346" s="214">
        <v>87145.574601973902</v>
      </c>
      <c r="K346" s="239">
        <v>169131.18052138723</v>
      </c>
      <c r="L346" s="240">
        <v>91604.919182835161</v>
      </c>
      <c r="M346" s="236"/>
      <c r="N346" s="178" t="s">
        <v>281</v>
      </c>
    </row>
    <row r="347" spans="1:14" s="218" customFormat="1" ht="40.5" customHeight="1">
      <c r="A347" s="148"/>
      <c r="B347" s="11"/>
      <c r="C347" s="174" t="s">
        <v>132</v>
      </c>
      <c r="D347" s="192"/>
      <c r="E347" s="213">
        <v>153627.96442936815</v>
      </c>
      <c r="F347" s="214">
        <v>79298.02453183147</v>
      </c>
      <c r="G347" s="214">
        <v>74329.939897536664</v>
      </c>
      <c r="H347" s="214">
        <v>14083.331645117065</v>
      </c>
      <c r="I347" s="214">
        <v>2095.0807068867825</v>
      </c>
      <c r="J347" s="214">
        <v>58151.527545532816</v>
      </c>
      <c r="K347" s="239">
        <v>139669.73578235685</v>
      </c>
      <c r="L347" s="240">
        <v>65763.020012682828</v>
      </c>
      <c r="M347" s="236"/>
      <c r="N347" s="155" t="s">
        <v>133</v>
      </c>
    </row>
    <row r="348" spans="1:14" s="218" customFormat="1" ht="40.5" customHeight="1">
      <c r="A348" s="189"/>
      <c r="B348" s="190"/>
      <c r="C348" s="241" t="s">
        <v>282</v>
      </c>
      <c r="D348" s="242"/>
      <c r="E348" s="243">
        <f t="shared" ref="E348:L348" si="12">SUM(E332:E347)</f>
        <v>5504333.0308735706</v>
      </c>
      <c r="F348" s="244">
        <f t="shared" si="12"/>
        <v>3012519.1782424492</v>
      </c>
      <c r="G348" s="244">
        <f t="shared" si="12"/>
        <v>2491814.8049028232</v>
      </c>
      <c r="H348" s="244">
        <f t="shared" si="12"/>
        <v>574973.17851323157</v>
      </c>
      <c r="I348" s="244">
        <f t="shared" si="12"/>
        <v>27955.860022050361</v>
      </c>
      <c r="J348" s="244">
        <f t="shared" si="12"/>
        <v>1888894.2261233609</v>
      </c>
      <c r="K348" s="244">
        <f t="shared" si="12"/>
        <v>5235177.5296522602</v>
      </c>
      <c r="L348" s="245">
        <f t="shared" si="12"/>
        <v>2255000.9326661769</v>
      </c>
      <c r="M348" s="246"/>
      <c r="N348" s="247" t="s">
        <v>283</v>
      </c>
    </row>
    <row r="349" spans="1:14" hidden="1"/>
    <row r="350" spans="1:14" hidden="1"/>
    <row r="351" spans="1:14" hidden="1"/>
    <row r="352" spans="1:14" hidden="1"/>
    <row r="353" spans="1:14" hidden="1"/>
    <row r="354" spans="1:14" s="203" customFormat="1" ht="22.5" customHeight="1">
      <c r="A354" s="446" t="s">
        <v>485</v>
      </c>
      <c r="B354" s="446"/>
      <c r="C354" s="446"/>
      <c r="D354" s="446"/>
      <c r="E354" s="446"/>
      <c r="F354" s="446"/>
      <c r="G354" s="446"/>
      <c r="H354" s="446"/>
      <c r="I354" s="446" t="s">
        <v>492</v>
      </c>
      <c r="J354" s="446"/>
      <c r="K354" s="446"/>
      <c r="L354" s="446"/>
      <c r="M354" s="446"/>
      <c r="N354" s="446"/>
    </row>
    <row r="356" spans="1:14">
      <c r="A356" s="447" t="s">
        <v>323</v>
      </c>
      <c r="B356" s="447"/>
      <c r="C356" s="447"/>
      <c r="D356" s="207"/>
      <c r="E356" s="206"/>
      <c r="F356" s="206"/>
      <c r="G356" s="206"/>
      <c r="H356" s="206"/>
      <c r="I356" s="206"/>
      <c r="J356" s="206"/>
      <c r="K356" s="206"/>
      <c r="L356" s="208"/>
      <c r="M356" s="206"/>
      <c r="N356" s="208" t="s">
        <v>242</v>
      </c>
    </row>
    <row r="357" spans="1:14" s="209" customFormat="1" ht="31.5" customHeight="1">
      <c r="A357" s="448"/>
      <c r="B357" s="449"/>
      <c r="C357" s="449"/>
      <c r="D357" s="449"/>
      <c r="E357" s="452" t="s">
        <v>243</v>
      </c>
      <c r="F357" s="452" t="s">
        <v>244</v>
      </c>
      <c r="G357" s="452" t="s">
        <v>245</v>
      </c>
      <c r="H357" s="452" t="s">
        <v>246</v>
      </c>
      <c r="I357" s="452" t="s">
        <v>247</v>
      </c>
      <c r="J357" s="452" t="s">
        <v>248</v>
      </c>
      <c r="K357" s="452" t="s">
        <v>249</v>
      </c>
      <c r="L357" s="456"/>
      <c r="M357" s="457"/>
      <c r="N357" s="458"/>
    </row>
    <row r="358" spans="1:14" s="212" customFormat="1" ht="43.5" customHeight="1">
      <c r="A358" s="450"/>
      <c r="B358" s="451"/>
      <c r="C358" s="451"/>
      <c r="D358" s="451"/>
      <c r="E358" s="453"/>
      <c r="F358" s="453"/>
      <c r="G358" s="453"/>
      <c r="H358" s="453"/>
      <c r="I358" s="453"/>
      <c r="J358" s="453"/>
      <c r="K358" s="210" t="s">
        <v>250</v>
      </c>
      <c r="L358" s="211" t="s">
        <v>251</v>
      </c>
      <c r="M358" s="459"/>
      <c r="N358" s="460"/>
    </row>
    <row r="359" spans="1:14" s="218" customFormat="1" ht="40.5" customHeight="1">
      <c r="A359" s="148"/>
      <c r="B359" s="11"/>
      <c r="C359" s="174" t="s">
        <v>252</v>
      </c>
      <c r="D359" s="192"/>
      <c r="E359" s="213">
        <v>633929.25115342741</v>
      </c>
      <c r="F359" s="214">
        <v>287645.50623873016</v>
      </c>
      <c r="G359" s="214">
        <v>346283.74491469725</v>
      </c>
      <c r="H359" s="214">
        <v>59446.4332080573</v>
      </c>
      <c r="I359" s="214">
        <v>9558.7446826019877</v>
      </c>
      <c r="J359" s="214">
        <v>277278.56702403794</v>
      </c>
      <c r="K359" s="20">
        <v>616310.93591950194</v>
      </c>
      <c r="L359" s="216">
        <v>308787.58552161849</v>
      </c>
      <c r="M359" s="217"/>
      <c r="N359" s="178" t="s">
        <v>253</v>
      </c>
    </row>
    <row r="360" spans="1:14" s="212" customFormat="1" ht="40.5" customHeight="1">
      <c r="A360" s="148"/>
      <c r="B360" s="11"/>
      <c r="C360" s="174" t="s">
        <v>254</v>
      </c>
      <c r="D360" s="192"/>
      <c r="E360" s="219">
        <v>28919.698076419565</v>
      </c>
      <c r="F360" s="220">
        <v>11985.961617523355</v>
      </c>
      <c r="G360" s="220">
        <v>16933.736458896212</v>
      </c>
      <c r="H360" s="220">
        <v>3195.2034382677189</v>
      </c>
      <c r="I360" s="220">
        <v>84.933033998295343</v>
      </c>
      <c r="J360" s="220">
        <v>13653.599986630197</v>
      </c>
      <c r="K360" s="150">
        <v>26336.334055674088</v>
      </c>
      <c r="L360" s="166">
        <v>15536.21918678172</v>
      </c>
      <c r="M360" s="221"/>
      <c r="N360" s="178" t="s">
        <v>255</v>
      </c>
    </row>
    <row r="361" spans="1:14" s="212" customFormat="1" ht="40.5" customHeight="1">
      <c r="A361" s="148"/>
      <c r="B361" s="11"/>
      <c r="C361" s="174" t="s">
        <v>256</v>
      </c>
      <c r="D361" s="192"/>
      <c r="E361" s="222">
        <v>2662274.9099060218</v>
      </c>
      <c r="F361" s="223">
        <v>1985927.0858939923</v>
      </c>
      <c r="G361" s="223">
        <v>676348.85370352142</v>
      </c>
      <c r="H361" s="223">
        <v>144692.11960828421</v>
      </c>
      <c r="I361" s="223">
        <v>2160.1819392068514</v>
      </c>
      <c r="J361" s="223">
        <v>529506.30407821399</v>
      </c>
      <c r="K361" s="150">
        <v>2605412.1880350551</v>
      </c>
      <c r="L361" s="166">
        <v>636544.96178018185</v>
      </c>
      <c r="M361" s="224"/>
      <c r="N361" s="178" t="s">
        <v>257</v>
      </c>
    </row>
    <row r="362" spans="1:14" s="212" customFormat="1" ht="40.5" customHeight="1">
      <c r="A362" s="148"/>
      <c r="B362" s="11"/>
      <c r="C362" s="174" t="s">
        <v>258</v>
      </c>
      <c r="D362" s="192"/>
      <c r="E362" s="225">
        <v>68041.251675791558</v>
      </c>
      <c r="F362" s="226">
        <v>42101.854043898253</v>
      </c>
      <c r="G362" s="226">
        <v>25939.397631893295</v>
      </c>
      <c r="H362" s="226">
        <v>12658.010979504739</v>
      </c>
      <c r="I362" s="226">
        <v>47.646291543325134</v>
      </c>
      <c r="J362" s="226">
        <v>13233.740360845231</v>
      </c>
      <c r="K362" s="227">
        <v>54033.955283158437</v>
      </c>
      <c r="L362" s="228">
        <v>18055.470339947529</v>
      </c>
      <c r="M362" s="229"/>
      <c r="N362" s="178" t="s">
        <v>259</v>
      </c>
    </row>
    <row r="363" spans="1:14" s="212" customFormat="1" ht="40.5" customHeight="1">
      <c r="A363" s="148"/>
      <c r="B363" s="11"/>
      <c r="C363" s="174" t="s">
        <v>260</v>
      </c>
      <c r="D363" s="192"/>
      <c r="E363" s="230">
        <v>374853.21631830174</v>
      </c>
      <c r="F363" s="231">
        <v>240886.19165825669</v>
      </c>
      <c r="G363" s="231">
        <v>133967.02466004508</v>
      </c>
      <c r="H363" s="231">
        <v>12006.857810177262</v>
      </c>
      <c r="I363" s="231">
        <v>717.46151987017095</v>
      </c>
      <c r="J363" s="231">
        <v>121242.70532999767</v>
      </c>
      <c r="K363" s="232">
        <v>341446.17412305815</v>
      </c>
      <c r="L363" s="233">
        <v>112454.55700679398</v>
      </c>
      <c r="M363" s="234"/>
      <c r="N363" s="178" t="s">
        <v>261</v>
      </c>
    </row>
    <row r="364" spans="1:14" s="212" customFormat="1" ht="40.5" customHeight="1">
      <c r="A364" s="148"/>
      <c r="B364" s="11"/>
      <c r="C364" s="174" t="s">
        <v>262</v>
      </c>
      <c r="D364" s="192"/>
      <c r="E364" s="213">
        <v>161533.68278173462</v>
      </c>
      <c r="F364" s="214">
        <v>77248.338380465008</v>
      </c>
      <c r="G364" s="214">
        <v>84285.344401269627</v>
      </c>
      <c r="H364" s="214">
        <v>6268.8370878850073</v>
      </c>
      <c r="I364" s="214">
        <v>2628.0271763677201</v>
      </c>
      <c r="J364" s="214">
        <v>75388.480137016915</v>
      </c>
      <c r="K364" s="214">
        <v>155261.27677024994</v>
      </c>
      <c r="L364" s="235">
        <v>85333.067607119912</v>
      </c>
      <c r="M364" s="236"/>
      <c r="N364" s="178" t="s">
        <v>263</v>
      </c>
    </row>
    <row r="365" spans="1:14" s="212" customFormat="1" ht="40.5" customHeight="1">
      <c r="A365" s="148"/>
      <c r="B365" s="11"/>
      <c r="C365" s="174" t="s">
        <v>264</v>
      </c>
      <c r="D365" s="192"/>
      <c r="E365" s="213">
        <v>159647.81265787251</v>
      </c>
      <c r="F365" s="214">
        <v>87284.046493683054</v>
      </c>
      <c r="G365" s="214">
        <v>72363.766164189437</v>
      </c>
      <c r="H365" s="214">
        <v>18938.63051998648</v>
      </c>
      <c r="I365" s="214">
        <v>1000.7237406589561</v>
      </c>
      <c r="J365" s="214">
        <v>52424.411903544009</v>
      </c>
      <c r="K365" s="237">
        <v>146314.30881123105</v>
      </c>
      <c r="L365" s="238">
        <v>65901.227921793616</v>
      </c>
      <c r="M365" s="236"/>
      <c r="N365" s="178" t="s">
        <v>265</v>
      </c>
    </row>
    <row r="366" spans="1:14" s="212" customFormat="1" ht="40.5" customHeight="1">
      <c r="A366" s="148"/>
      <c r="B366" s="11"/>
      <c r="C366" s="174" t="s">
        <v>266</v>
      </c>
      <c r="D366" s="192"/>
      <c r="E366" s="213">
        <v>147423.47004281887</v>
      </c>
      <c r="F366" s="214">
        <v>85857.96587128457</v>
      </c>
      <c r="G366" s="214">
        <v>61565.504171534296</v>
      </c>
      <c r="H366" s="214">
        <v>9182.9629512076135</v>
      </c>
      <c r="I366" s="214">
        <v>925.85012050207797</v>
      </c>
      <c r="J366" s="214">
        <v>51456.691099824602</v>
      </c>
      <c r="K366" s="214">
        <v>131761.74851331292</v>
      </c>
      <c r="L366" s="235">
        <v>54404.027630816774</v>
      </c>
      <c r="M366" s="236"/>
      <c r="N366" s="178" t="s">
        <v>267</v>
      </c>
    </row>
    <row r="367" spans="1:14" s="212" customFormat="1" ht="40.5" customHeight="1">
      <c r="A367" s="148"/>
      <c r="B367" s="11"/>
      <c r="C367" s="174" t="s">
        <v>268</v>
      </c>
      <c r="D367" s="192"/>
      <c r="E367" s="213">
        <v>49264.393036092108</v>
      </c>
      <c r="F367" s="214">
        <v>29242.972633696401</v>
      </c>
      <c r="G367" s="214">
        <v>20021.420402395706</v>
      </c>
      <c r="H367" s="214">
        <v>10747.154262594049</v>
      </c>
      <c r="I367" s="214">
        <v>63.096548612188002</v>
      </c>
      <c r="J367" s="214">
        <v>9211.1695911894658</v>
      </c>
      <c r="K367" s="237">
        <v>52133.900746249848</v>
      </c>
      <c r="L367" s="238">
        <v>23448.156292989592</v>
      </c>
      <c r="M367" s="217"/>
      <c r="N367" s="178" t="s">
        <v>269</v>
      </c>
    </row>
    <row r="368" spans="1:14" s="212" customFormat="1" ht="40.5" customHeight="1">
      <c r="A368" s="152"/>
      <c r="B368" s="153"/>
      <c r="C368" s="174" t="s">
        <v>270</v>
      </c>
      <c r="D368" s="192"/>
      <c r="E368" s="213">
        <v>155363.68592308863</v>
      </c>
      <c r="F368" s="214">
        <v>76735.032654132432</v>
      </c>
      <c r="G368" s="214">
        <v>78628.65326895623</v>
      </c>
      <c r="H368" s="214">
        <v>6915.6555512252326</v>
      </c>
      <c r="I368" s="214">
        <v>245.84931174890195</v>
      </c>
      <c r="J368" s="214">
        <v>71467.14840598208</v>
      </c>
      <c r="K368" s="237">
        <v>163568.52604876782</v>
      </c>
      <c r="L368" s="238">
        <v>86408.481351504306</v>
      </c>
      <c r="M368" s="236"/>
      <c r="N368" s="178" t="s">
        <v>271</v>
      </c>
    </row>
    <row r="369" spans="1:14" s="212" customFormat="1" ht="40.5" customHeight="1">
      <c r="A369" s="152"/>
      <c r="B369" s="153"/>
      <c r="C369" s="174" t="s">
        <v>272</v>
      </c>
      <c r="D369" s="192"/>
      <c r="E369" s="213">
        <v>158066.8917403011</v>
      </c>
      <c r="F369" s="214">
        <v>33505.388894874173</v>
      </c>
      <c r="G369" s="214">
        <v>124561.50284542692</v>
      </c>
      <c r="H369" s="214">
        <v>35523.84707722663</v>
      </c>
      <c r="I369" s="214">
        <v>4661.5131375666606</v>
      </c>
      <c r="J369" s="214">
        <v>84376.142630633636</v>
      </c>
      <c r="K369" s="237">
        <v>143291.09258112521</v>
      </c>
      <c r="L369" s="238">
        <v>109240.01511458342</v>
      </c>
      <c r="M369" s="236"/>
      <c r="N369" s="178" t="s">
        <v>273</v>
      </c>
    </row>
    <row r="370" spans="1:14" s="212" customFormat="1" ht="40.5" customHeight="1">
      <c r="A370" s="152"/>
      <c r="B370" s="153"/>
      <c r="C370" s="174" t="s">
        <v>274</v>
      </c>
      <c r="D370" s="192"/>
      <c r="E370" s="213">
        <v>70915.84113679656</v>
      </c>
      <c r="F370" s="214">
        <v>28325.389051712264</v>
      </c>
      <c r="G370" s="214">
        <v>42590.452085084289</v>
      </c>
      <c r="H370" s="214">
        <v>5601.7550059843306</v>
      </c>
      <c r="I370" s="214">
        <v>170.35192402212789</v>
      </c>
      <c r="J370" s="214">
        <v>36818.345155077834</v>
      </c>
      <c r="K370" s="239">
        <v>65792.656304721095</v>
      </c>
      <c r="L370" s="240">
        <v>37634.800352562786</v>
      </c>
      <c r="M370" s="236"/>
      <c r="N370" s="178" t="s">
        <v>275</v>
      </c>
    </row>
    <row r="371" spans="1:14" s="212" customFormat="1" ht="40.5" customHeight="1">
      <c r="A371" s="152"/>
      <c r="B371" s="153"/>
      <c r="C371" s="174" t="s">
        <v>276</v>
      </c>
      <c r="D371" s="192"/>
      <c r="E371" s="213">
        <v>390199.56167695066</v>
      </c>
      <c r="F371" s="214">
        <v>101168.21599841423</v>
      </c>
      <c r="G371" s="214">
        <v>289031.3456785364</v>
      </c>
      <c r="H371" s="214">
        <v>125305.98477401344</v>
      </c>
      <c r="I371" s="214">
        <v>27.655511462412679</v>
      </c>
      <c r="J371" s="214">
        <v>163697.70539306055</v>
      </c>
      <c r="K371" s="239">
        <v>354231.02196012554</v>
      </c>
      <c r="L371" s="240">
        <v>258734.22850794208</v>
      </c>
      <c r="M371" s="236"/>
      <c r="N371" s="178" t="s">
        <v>277</v>
      </c>
    </row>
    <row r="372" spans="1:14" s="212" customFormat="1" ht="40.5" customHeight="1">
      <c r="A372" s="152"/>
      <c r="B372" s="153"/>
      <c r="C372" s="174" t="s">
        <v>278</v>
      </c>
      <c r="D372" s="192"/>
      <c r="E372" s="213">
        <v>223826.10552428549</v>
      </c>
      <c r="F372" s="214">
        <v>64692.891663993491</v>
      </c>
      <c r="G372" s="214">
        <v>159133.21386029199</v>
      </c>
      <c r="H372" s="214">
        <v>19342.129740598401</v>
      </c>
      <c r="I372" s="214">
        <v>331.47290831979814</v>
      </c>
      <c r="J372" s="214">
        <v>139459.61121137382</v>
      </c>
      <c r="K372" s="239">
        <v>201989.86139070475</v>
      </c>
      <c r="L372" s="240">
        <v>141981.97746016574</v>
      </c>
      <c r="M372" s="236"/>
      <c r="N372" s="178" t="s">
        <v>279</v>
      </c>
    </row>
    <row r="373" spans="1:14" s="212" customFormat="1" ht="40.5" customHeight="1">
      <c r="A373" s="152"/>
      <c r="B373" s="153"/>
      <c r="C373" s="174" t="s">
        <v>280</v>
      </c>
      <c r="D373" s="192"/>
      <c r="E373" s="213">
        <v>122673.32038620347</v>
      </c>
      <c r="F373" s="214">
        <v>56501.596683550029</v>
      </c>
      <c r="G373" s="214">
        <v>66171.723702653428</v>
      </c>
      <c r="H373" s="214">
        <v>6202.1023243974287</v>
      </c>
      <c r="I373" s="214">
        <v>243.11326782510841</v>
      </c>
      <c r="J373" s="214">
        <v>59726.508110430892</v>
      </c>
      <c r="K373" s="239">
        <v>115439.34070354761</v>
      </c>
      <c r="L373" s="240">
        <v>62660.344202192602</v>
      </c>
      <c r="M373" s="236"/>
      <c r="N373" s="178" t="s">
        <v>281</v>
      </c>
    </row>
    <row r="374" spans="1:14" s="218" customFormat="1" ht="40.5" customHeight="1">
      <c r="A374" s="148"/>
      <c r="B374" s="11"/>
      <c r="C374" s="174" t="s">
        <v>132</v>
      </c>
      <c r="D374" s="192"/>
      <c r="E374" s="213">
        <v>154506.60119802601</v>
      </c>
      <c r="F374" s="214">
        <v>81869.428510853992</v>
      </c>
      <c r="G374" s="214">
        <v>72637.172687172002</v>
      </c>
      <c r="H374" s="214">
        <v>14120.090923043657</v>
      </c>
      <c r="I374" s="214">
        <v>2162.2485747244941</v>
      </c>
      <c r="J374" s="214">
        <v>56354.833189403857</v>
      </c>
      <c r="K374" s="239">
        <v>140189.21015115868</v>
      </c>
      <c r="L374" s="240">
        <v>63758.612204278506</v>
      </c>
      <c r="M374" s="236"/>
      <c r="N374" s="155" t="s">
        <v>133</v>
      </c>
    </row>
    <row r="375" spans="1:14" s="218" customFormat="1" ht="40.5" customHeight="1">
      <c r="A375" s="189"/>
      <c r="B375" s="190"/>
      <c r="C375" s="241" t="s">
        <v>282</v>
      </c>
      <c r="D375" s="242"/>
      <c r="E375" s="243">
        <f t="shared" ref="E375:L375" si="13">SUM(E359:E374)</f>
        <v>5561439.6932341317</v>
      </c>
      <c r="F375" s="244">
        <f t="shared" si="13"/>
        <v>3290977.8662890606</v>
      </c>
      <c r="G375" s="244">
        <f t="shared" si="13"/>
        <v>2270462.8566365633</v>
      </c>
      <c r="H375" s="244">
        <f t="shared" si="13"/>
        <v>490147.77526245348</v>
      </c>
      <c r="I375" s="244">
        <f t="shared" si="13"/>
        <v>25028.869689031078</v>
      </c>
      <c r="J375" s="244">
        <f t="shared" si="13"/>
        <v>1755295.9636072628</v>
      </c>
      <c r="K375" s="244">
        <f t="shared" si="13"/>
        <v>5313512.5313976416</v>
      </c>
      <c r="L375" s="245">
        <f t="shared" si="13"/>
        <v>2080883.7324812729</v>
      </c>
      <c r="M375" s="246"/>
      <c r="N375" s="247" t="s">
        <v>283</v>
      </c>
    </row>
    <row r="376" spans="1:14" hidden="1"/>
    <row r="377" spans="1:14" hidden="1"/>
    <row r="378" spans="1:14" hidden="1"/>
    <row r="379" spans="1:14" hidden="1"/>
    <row r="380" spans="1:14" hidden="1"/>
    <row r="381" spans="1:14" s="203" customFormat="1" ht="22.5" customHeight="1">
      <c r="A381" s="446" t="s">
        <v>485</v>
      </c>
      <c r="B381" s="446"/>
      <c r="C381" s="446"/>
      <c r="D381" s="446"/>
      <c r="E381" s="446"/>
      <c r="F381" s="446"/>
      <c r="G381" s="446"/>
      <c r="H381" s="446"/>
      <c r="I381" s="446" t="s">
        <v>492</v>
      </c>
      <c r="J381" s="446"/>
      <c r="K381" s="446"/>
      <c r="L381" s="446"/>
      <c r="M381" s="446"/>
      <c r="N381" s="446"/>
    </row>
    <row r="383" spans="1:14">
      <c r="A383" s="447" t="s">
        <v>324</v>
      </c>
      <c r="B383" s="447"/>
      <c r="C383" s="447"/>
      <c r="D383" s="207"/>
      <c r="E383" s="206"/>
      <c r="F383" s="206"/>
      <c r="G383" s="206"/>
      <c r="H383" s="206"/>
      <c r="I383" s="206"/>
      <c r="J383" s="206"/>
      <c r="K383" s="206"/>
      <c r="L383" s="208"/>
      <c r="M383" s="206"/>
      <c r="N383" s="208" t="s">
        <v>242</v>
      </c>
    </row>
    <row r="384" spans="1:14" s="209" customFormat="1" ht="31.5" customHeight="1">
      <c r="A384" s="448"/>
      <c r="B384" s="449"/>
      <c r="C384" s="449"/>
      <c r="D384" s="449"/>
      <c r="E384" s="452" t="s">
        <v>243</v>
      </c>
      <c r="F384" s="452" t="s">
        <v>244</v>
      </c>
      <c r="G384" s="452" t="s">
        <v>245</v>
      </c>
      <c r="H384" s="452" t="s">
        <v>246</v>
      </c>
      <c r="I384" s="452" t="s">
        <v>247</v>
      </c>
      <c r="J384" s="452" t="s">
        <v>248</v>
      </c>
      <c r="K384" s="452" t="s">
        <v>249</v>
      </c>
      <c r="L384" s="456"/>
      <c r="M384" s="457"/>
      <c r="N384" s="458"/>
    </row>
    <row r="385" spans="1:14" s="212" customFormat="1" ht="43.5" customHeight="1">
      <c r="A385" s="450"/>
      <c r="B385" s="451"/>
      <c r="C385" s="451"/>
      <c r="D385" s="451"/>
      <c r="E385" s="453"/>
      <c r="F385" s="453"/>
      <c r="G385" s="453"/>
      <c r="H385" s="453"/>
      <c r="I385" s="453"/>
      <c r="J385" s="453"/>
      <c r="K385" s="210" t="s">
        <v>250</v>
      </c>
      <c r="L385" s="211" t="s">
        <v>251</v>
      </c>
      <c r="M385" s="459"/>
      <c r="N385" s="460"/>
    </row>
    <row r="386" spans="1:14" s="218" customFormat="1" ht="40.5" customHeight="1">
      <c r="A386" s="148"/>
      <c r="B386" s="11"/>
      <c r="C386" s="174" t="s">
        <v>252</v>
      </c>
      <c r="D386" s="192"/>
      <c r="E386" s="213">
        <v>431723.62166017835</v>
      </c>
      <c r="F386" s="214">
        <v>197887.46697976533</v>
      </c>
      <c r="G386" s="214">
        <v>233836.15468041305</v>
      </c>
      <c r="H386" s="214">
        <v>40162.800611844796</v>
      </c>
      <c r="I386" s="214">
        <v>6509.7535893320837</v>
      </c>
      <c r="J386" s="214">
        <v>187163.60047923613</v>
      </c>
      <c r="K386" s="20">
        <v>421348.16954768257</v>
      </c>
      <c r="L386" s="216">
        <v>234573.97970452567</v>
      </c>
      <c r="M386" s="217"/>
      <c r="N386" s="178" t="s">
        <v>253</v>
      </c>
    </row>
    <row r="387" spans="1:14" s="212" customFormat="1" ht="40.5" customHeight="1">
      <c r="A387" s="148"/>
      <c r="B387" s="11"/>
      <c r="C387" s="174" t="s">
        <v>254</v>
      </c>
      <c r="D387" s="192"/>
      <c r="E387" s="219">
        <v>0</v>
      </c>
      <c r="F387" s="220">
        <v>0</v>
      </c>
      <c r="G387" s="220">
        <v>0</v>
      </c>
      <c r="H387" s="220">
        <v>0</v>
      </c>
      <c r="I387" s="220">
        <v>0</v>
      </c>
      <c r="J387" s="220">
        <v>0</v>
      </c>
      <c r="K387" s="150">
        <v>0</v>
      </c>
      <c r="L387" s="166">
        <v>0</v>
      </c>
      <c r="M387" s="221"/>
      <c r="N387" s="178" t="s">
        <v>255</v>
      </c>
    </row>
    <row r="388" spans="1:14" s="212" customFormat="1" ht="40.5" customHeight="1">
      <c r="A388" s="148"/>
      <c r="B388" s="11"/>
      <c r="C388" s="174" t="s">
        <v>256</v>
      </c>
      <c r="D388" s="192"/>
      <c r="E388" s="222">
        <v>70243.91401318062</v>
      </c>
      <c r="F388" s="223">
        <v>51614.733609123039</v>
      </c>
      <c r="G388" s="223">
        <v>18629.243972387834</v>
      </c>
      <c r="H388" s="223">
        <v>6942.4205268293435</v>
      </c>
      <c r="I388" s="223">
        <v>56.755372231529044</v>
      </c>
      <c r="J388" s="223">
        <v>11630.269805843636</v>
      </c>
      <c r="K388" s="150">
        <v>85283.2058629362</v>
      </c>
      <c r="L388" s="166">
        <v>26526.084819478951</v>
      </c>
      <c r="M388" s="224"/>
      <c r="N388" s="178" t="s">
        <v>257</v>
      </c>
    </row>
    <row r="389" spans="1:14" s="212" customFormat="1" ht="40.5" customHeight="1">
      <c r="A389" s="148"/>
      <c r="B389" s="11"/>
      <c r="C389" s="174" t="s">
        <v>258</v>
      </c>
      <c r="D389" s="192"/>
      <c r="E389" s="225">
        <v>2128088.209235556</v>
      </c>
      <c r="F389" s="226">
        <v>1344546.666974602</v>
      </c>
      <c r="G389" s="226">
        <v>783541.54226095381</v>
      </c>
      <c r="H389" s="226">
        <v>372218.75557709613</v>
      </c>
      <c r="I389" s="226">
        <v>1533.4825115691986</v>
      </c>
      <c r="J389" s="226">
        <v>409789.30417228857</v>
      </c>
      <c r="K389" s="227">
        <v>1669919.019322494</v>
      </c>
      <c r="L389" s="228">
        <v>513098.02611209854</v>
      </c>
      <c r="M389" s="229"/>
      <c r="N389" s="178" t="s">
        <v>259</v>
      </c>
    </row>
    <row r="390" spans="1:14" s="212" customFormat="1" ht="40.5" customHeight="1">
      <c r="A390" s="148"/>
      <c r="B390" s="11"/>
      <c r="C390" s="174" t="s">
        <v>260</v>
      </c>
      <c r="D390" s="192"/>
      <c r="E390" s="230">
        <v>753446.12488822057</v>
      </c>
      <c r="F390" s="231">
        <v>479937.99170500349</v>
      </c>
      <c r="G390" s="231">
        <v>273508.1331832172</v>
      </c>
      <c r="H390" s="231">
        <v>23465.472962538639</v>
      </c>
      <c r="I390" s="231">
        <v>1394.1579152287586</v>
      </c>
      <c r="J390" s="231">
        <v>248648.50230544983</v>
      </c>
      <c r="K390" s="232">
        <v>693802.57639279298</v>
      </c>
      <c r="L390" s="233">
        <v>230085.99493309617</v>
      </c>
      <c r="M390" s="234"/>
      <c r="N390" s="178" t="s">
        <v>261</v>
      </c>
    </row>
    <row r="391" spans="1:14" s="212" customFormat="1" ht="40.5" customHeight="1">
      <c r="A391" s="148"/>
      <c r="B391" s="11"/>
      <c r="C391" s="174" t="s">
        <v>262</v>
      </c>
      <c r="D391" s="192"/>
      <c r="E391" s="213">
        <v>118519.81324783528</v>
      </c>
      <c r="F391" s="214">
        <v>56079.743169347457</v>
      </c>
      <c r="G391" s="214">
        <v>62440.070078487814</v>
      </c>
      <c r="H391" s="214">
        <v>4673.2360660889462</v>
      </c>
      <c r="I391" s="214">
        <v>1928.2232555022442</v>
      </c>
      <c r="J391" s="214">
        <v>55838.610756896625</v>
      </c>
      <c r="K391" s="214">
        <v>113917.64901166857</v>
      </c>
      <c r="L391" s="235">
        <v>63147.983655804826</v>
      </c>
      <c r="M391" s="236"/>
      <c r="N391" s="178" t="s">
        <v>263</v>
      </c>
    </row>
    <row r="392" spans="1:14" s="212" customFormat="1" ht="40.5" customHeight="1">
      <c r="A392" s="148"/>
      <c r="B392" s="11"/>
      <c r="C392" s="174" t="s">
        <v>264</v>
      </c>
      <c r="D392" s="192"/>
      <c r="E392" s="213">
        <v>169202.79578852182</v>
      </c>
      <c r="F392" s="214">
        <v>120493.64454687602</v>
      </c>
      <c r="G392" s="214">
        <v>48709.151241645763</v>
      </c>
      <c r="H392" s="214">
        <v>18926.833390660133</v>
      </c>
      <c r="I392" s="214">
        <v>1060.5434396291439</v>
      </c>
      <c r="J392" s="214">
        <v>28721.774411356484</v>
      </c>
      <c r="K392" s="237">
        <v>179243.02137014206</v>
      </c>
      <c r="L392" s="238">
        <v>47685.011679809628</v>
      </c>
      <c r="M392" s="236"/>
      <c r="N392" s="178" t="s">
        <v>265</v>
      </c>
    </row>
    <row r="393" spans="1:14" s="212" customFormat="1" ht="40.5" customHeight="1">
      <c r="A393" s="148"/>
      <c r="B393" s="11"/>
      <c r="C393" s="174" t="s">
        <v>266</v>
      </c>
      <c r="D393" s="192"/>
      <c r="E393" s="213">
        <v>128765.86134346281</v>
      </c>
      <c r="F393" s="214">
        <v>74585.644200456198</v>
      </c>
      <c r="G393" s="214">
        <v>54180.217143006608</v>
      </c>
      <c r="H393" s="214">
        <v>8400.9396739433269</v>
      </c>
      <c r="I393" s="214">
        <v>808.68012202600971</v>
      </c>
      <c r="J393" s="214">
        <v>44970.59734703727</v>
      </c>
      <c r="K393" s="214">
        <v>114974.94913724938</v>
      </c>
      <c r="L393" s="235">
        <v>47888.431029248677</v>
      </c>
      <c r="M393" s="236"/>
      <c r="N393" s="178" t="s">
        <v>267</v>
      </c>
    </row>
    <row r="394" spans="1:14" s="212" customFormat="1" ht="40.5" customHeight="1">
      <c r="A394" s="148"/>
      <c r="B394" s="11"/>
      <c r="C394" s="174" t="s">
        <v>268</v>
      </c>
      <c r="D394" s="192"/>
      <c r="E394" s="213">
        <v>37098.559449006789</v>
      </c>
      <c r="F394" s="214">
        <v>22184.197062993284</v>
      </c>
      <c r="G394" s="214">
        <v>14914.362386013499</v>
      </c>
      <c r="H394" s="214">
        <v>8120.5532035014567</v>
      </c>
      <c r="I394" s="214">
        <v>48.501678604011822</v>
      </c>
      <c r="J394" s="214">
        <v>6745.3075039080304</v>
      </c>
      <c r="K394" s="237">
        <v>39278.942234401024</v>
      </c>
      <c r="L394" s="238">
        <v>17516.657389229218</v>
      </c>
      <c r="M394" s="217"/>
      <c r="N394" s="178" t="s">
        <v>269</v>
      </c>
    </row>
    <row r="395" spans="1:14" s="212" customFormat="1" ht="40.5" customHeight="1">
      <c r="A395" s="152"/>
      <c r="B395" s="153"/>
      <c r="C395" s="174" t="s">
        <v>270</v>
      </c>
      <c r="D395" s="192"/>
      <c r="E395" s="213">
        <v>103576.02984162606</v>
      </c>
      <c r="F395" s="214">
        <v>48025.852189466023</v>
      </c>
      <c r="G395" s="214">
        <v>55550.177652160026</v>
      </c>
      <c r="H395" s="214">
        <v>5225.2004080476836</v>
      </c>
      <c r="I395" s="214">
        <v>164.1462104946462</v>
      </c>
      <c r="J395" s="214">
        <v>50160.831033617702</v>
      </c>
      <c r="K395" s="237">
        <v>111518.57514399494</v>
      </c>
      <c r="L395" s="238">
        <v>63118.511412951564</v>
      </c>
      <c r="M395" s="236"/>
      <c r="N395" s="178" t="s">
        <v>271</v>
      </c>
    </row>
    <row r="396" spans="1:14" s="212" customFormat="1" ht="40.5" customHeight="1">
      <c r="A396" s="152"/>
      <c r="B396" s="153"/>
      <c r="C396" s="174" t="s">
        <v>272</v>
      </c>
      <c r="D396" s="192"/>
      <c r="E396" s="213">
        <v>132592.0168516266</v>
      </c>
      <c r="F396" s="214">
        <v>29154.720813352313</v>
      </c>
      <c r="G396" s="214">
        <v>103437.2960382743</v>
      </c>
      <c r="H396" s="214">
        <v>30846.524955732973</v>
      </c>
      <c r="I396" s="214">
        <v>3902.0359957008159</v>
      </c>
      <c r="J396" s="214">
        <v>68688.735086840519</v>
      </c>
      <c r="K396" s="237">
        <v>120835.24323084959</v>
      </c>
      <c r="L396" s="238">
        <v>91383.093888542237</v>
      </c>
      <c r="M396" s="236"/>
      <c r="N396" s="178" t="s">
        <v>273</v>
      </c>
    </row>
    <row r="397" spans="1:14" s="212" customFormat="1" ht="40.5" customHeight="1">
      <c r="A397" s="152"/>
      <c r="B397" s="153"/>
      <c r="C397" s="174" t="s">
        <v>274</v>
      </c>
      <c r="D397" s="192"/>
      <c r="E397" s="213">
        <v>107875.26777790397</v>
      </c>
      <c r="F397" s="214">
        <v>39327.502156894043</v>
      </c>
      <c r="G397" s="214">
        <v>68547.765621009952</v>
      </c>
      <c r="H397" s="214">
        <v>8155.1687548822092</v>
      </c>
      <c r="I397" s="214">
        <v>305.54643265919674</v>
      </c>
      <c r="J397" s="214">
        <v>60087.050433468547</v>
      </c>
      <c r="K397" s="239">
        <v>100597.80046693036</v>
      </c>
      <c r="L397" s="240">
        <v>61088.810377803988</v>
      </c>
      <c r="M397" s="236"/>
      <c r="N397" s="178" t="s">
        <v>275</v>
      </c>
    </row>
    <row r="398" spans="1:14" s="212" customFormat="1" ht="40.5" customHeight="1">
      <c r="A398" s="152"/>
      <c r="B398" s="153"/>
      <c r="C398" s="174" t="s">
        <v>276</v>
      </c>
      <c r="D398" s="192"/>
      <c r="E398" s="213">
        <v>305163.17187927355</v>
      </c>
      <c r="F398" s="214">
        <v>79350.925186284512</v>
      </c>
      <c r="G398" s="214">
        <v>225812.24669298902</v>
      </c>
      <c r="H398" s="214">
        <v>99711.465889604719</v>
      </c>
      <c r="I398" s="214">
        <v>21.662328350669902</v>
      </c>
      <c r="J398" s="214">
        <v>126079.11847503361</v>
      </c>
      <c r="K398" s="239">
        <v>277099.66627487756</v>
      </c>
      <c r="L398" s="240">
        <v>202235.95145265033</v>
      </c>
      <c r="M398" s="236"/>
      <c r="N398" s="178" t="s">
        <v>277</v>
      </c>
    </row>
    <row r="399" spans="1:14" s="212" customFormat="1" ht="40.5" customHeight="1">
      <c r="A399" s="152"/>
      <c r="B399" s="153"/>
      <c r="C399" s="174" t="s">
        <v>278</v>
      </c>
      <c r="D399" s="192"/>
      <c r="E399" s="213">
        <v>137774.38317070829</v>
      </c>
      <c r="F399" s="214">
        <v>39787.595506170524</v>
      </c>
      <c r="G399" s="214">
        <v>97986.787664537755</v>
      </c>
      <c r="H399" s="214">
        <v>11984.119821809742</v>
      </c>
      <c r="I399" s="214">
        <v>231.80883799073297</v>
      </c>
      <c r="J399" s="214">
        <v>85770.859004737285</v>
      </c>
      <c r="K399" s="239">
        <v>122475.90157416464</v>
      </c>
      <c r="L399" s="240">
        <v>85822.585197734981</v>
      </c>
      <c r="M399" s="236"/>
      <c r="N399" s="178" t="s">
        <v>279</v>
      </c>
    </row>
    <row r="400" spans="1:14" s="212" customFormat="1" ht="40.5" customHeight="1">
      <c r="A400" s="152"/>
      <c r="B400" s="153"/>
      <c r="C400" s="174" t="s">
        <v>280</v>
      </c>
      <c r="D400" s="192"/>
      <c r="E400" s="213">
        <v>74353.678159557036</v>
      </c>
      <c r="F400" s="214">
        <v>34138.844206655813</v>
      </c>
      <c r="G400" s="214">
        <v>40214.83395290123</v>
      </c>
      <c r="H400" s="214">
        <v>3751.203067785551</v>
      </c>
      <c r="I400" s="214">
        <v>145.25826951100487</v>
      </c>
      <c r="J400" s="214">
        <v>36318.372615604676</v>
      </c>
      <c r="K400" s="239">
        <v>69946.57137490905</v>
      </c>
      <c r="L400" s="240">
        <v>38038.346161543974</v>
      </c>
      <c r="M400" s="236"/>
      <c r="N400" s="178" t="s">
        <v>281</v>
      </c>
    </row>
    <row r="401" spans="1:14" s="218" customFormat="1" ht="40.5" customHeight="1">
      <c r="A401" s="148"/>
      <c r="B401" s="11"/>
      <c r="C401" s="174" t="s">
        <v>132</v>
      </c>
      <c r="D401" s="192"/>
      <c r="E401" s="213">
        <v>97697.554508537782</v>
      </c>
      <c r="F401" s="214">
        <v>48833.601965435009</v>
      </c>
      <c r="G401" s="214">
        <v>48863.952543102772</v>
      </c>
      <c r="H401" s="214">
        <v>8611.4784449192757</v>
      </c>
      <c r="I401" s="214">
        <v>1182.7655622571542</v>
      </c>
      <c r="J401" s="214">
        <v>39069.708535926344</v>
      </c>
      <c r="K401" s="239">
        <v>88955.260234657704</v>
      </c>
      <c r="L401" s="240">
        <v>43459.832583169191</v>
      </c>
      <c r="M401" s="236"/>
      <c r="N401" s="155" t="s">
        <v>133</v>
      </c>
    </row>
    <row r="402" spans="1:14" s="218" customFormat="1" ht="40.5" customHeight="1">
      <c r="A402" s="189"/>
      <c r="B402" s="190"/>
      <c r="C402" s="241" t="s">
        <v>282</v>
      </c>
      <c r="D402" s="242"/>
      <c r="E402" s="243">
        <f t="shared" ref="E402:L402" si="14">SUM(E386:E401)</f>
        <v>4796121.0018151961</v>
      </c>
      <c r="F402" s="244">
        <f t="shared" si="14"/>
        <v>2665949.1302724248</v>
      </c>
      <c r="G402" s="244">
        <f t="shared" si="14"/>
        <v>2130171.9351111003</v>
      </c>
      <c r="H402" s="244">
        <f t="shared" si="14"/>
        <v>651196.17335528496</v>
      </c>
      <c r="I402" s="244">
        <f t="shared" si="14"/>
        <v>19293.321521087197</v>
      </c>
      <c r="J402" s="244">
        <f t="shared" si="14"/>
        <v>1459682.6419672456</v>
      </c>
      <c r="K402" s="244">
        <f t="shared" si="14"/>
        <v>4209196.5511797518</v>
      </c>
      <c r="L402" s="245">
        <f t="shared" si="14"/>
        <v>1765669.3003976878</v>
      </c>
      <c r="M402" s="246"/>
      <c r="N402" s="247" t="s">
        <v>283</v>
      </c>
    </row>
    <row r="403" spans="1:14" hidden="1"/>
    <row r="404" spans="1:14" hidden="1"/>
    <row r="405" spans="1:14" hidden="1"/>
    <row r="406" spans="1:14" hidden="1"/>
    <row r="407" spans="1:14" hidden="1"/>
  </sheetData>
  <mergeCells count="180">
    <mergeCell ref="I384:I385"/>
    <mergeCell ref="J384:J385"/>
    <mergeCell ref="K384:L384"/>
    <mergeCell ref="M384:N385"/>
    <mergeCell ref="A383:C383"/>
    <mergeCell ref="A384:D385"/>
    <mergeCell ref="E384:E385"/>
    <mergeCell ref="F384:F385"/>
    <mergeCell ref="G384:G385"/>
    <mergeCell ref="H384:H385"/>
    <mergeCell ref="I357:I358"/>
    <mergeCell ref="J357:J358"/>
    <mergeCell ref="K357:L357"/>
    <mergeCell ref="M357:N358"/>
    <mergeCell ref="A381:H381"/>
    <mergeCell ref="I381:N381"/>
    <mergeCell ref="A356:C356"/>
    <mergeCell ref="A357:D358"/>
    <mergeCell ref="E357:E358"/>
    <mergeCell ref="F357:F358"/>
    <mergeCell ref="G357:G358"/>
    <mergeCell ref="H357:H358"/>
    <mergeCell ref="I330:I331"/>
    <mergeCell ref="J330:J331"/>
    <mergeCell ref="K330:L330"/>
    <mergeCell ref="M330:N331"/>
    <mergeCell ref="A354:H354"/>
    <mergeCell ref="I354:N354"/>
    <mergeCell ref="A329:C329"/>
    <mergeCell ref="A330:D331"/>
    <mergeCell ref="E330:E331"/>
    <mergeCell ref="F330:F331"/>
    <mergeCell ref="G330:G331"/>
    <mergeCell ref="H330:H331"/>
    <mergeCell ref="I303:I304"/>
    <mergeCell ref="J303:J304"/>
    <mergeCell ref="K303:L303"/>
    <mergeCell ref="M303:N304"/>
    <mergeCell ref="A327:H327"/>
    <mergeCell ref="I327:N327"/>
    <mergeCell ref="A302:C302"/>
    <mergeCell ref="A303:D304"/>
    <mergeCell ref="E303:E304"/>
    <mergeCell ref="F303:F304"/>
    <mergeCell ref="G303:G304"/>
    <mergeCell ref="H303:H304"/>
    <mergeCell ref="I276:I277"/>
    <mergeCell ref="J276:J277"/>
    <mergeCell ref="K276:L276"/>
    <mergeCell ref="M276:N277"/>
    <mergeCell ref="A300:H300"/>
    <mergeCell ref="I300:N300"/>
    <mergeCell ref="A275:C275"/>
    <mergeCell ref="A276:D277"/>
    <mergeCell ref="E276:E277"/>
    <mergeCell ref="F276:F277"/>
    <mergeCell ref="G276:G277"/>
    <mergeCell ref="H276:H277"/>
    <mergeCell ref="I249:I250"/>
    <mergeCell ref="J249:J250"/>
    <mergeCell ref="K249:L249"/>
    <mergeCell ref="M249:N250"/>
    <mergeCell ref="A273:H273"/>
    <mergeCell ref="I273:N273"/>
    <mergeCell ref="A248:C248"/>
    <mergeCell ref="A249:D250"/>
    <mergeCell ref="E249:E250"/>
    <mergeCell ref="F249:F250"/>
    <mergeCell ref="G249:G250"/>
    <mergeCell ref="H249:H250"/>
    <mergeCell ref="I217:I218"/>
    <mergeCell ref="J217:J218"/>
    <mergeCell ref="K217:L217"/>
    <mergeCell ref="M217:N218"/>
    <mergeCell ref="A246:H246"/>
    <mergeCell ref="I246:N246"/>
    <mergeCell ref="A216:C216"/>
    <mergeCell ref="A217:D218"/>
    <mergeCell ref="E217:E218"/>
    <mergeCell ref="F217:F218"/>
    <mergeCell ref="G217:G218"/>
    <mergeCell ref="H217:H218"/>
    <mergeCell ref="I191:I192"/>
    <mergeCell ref="J191:J192"/>
    <mergeCell ref="K191:L191"/>
    <mergeCell ref="M191:N192"/>
    <mergeCell ref="A214:H214"/>
    <mergeCell ref="I214:N214"/>
    <mergeCell ref="A190:C190"/>
    <mergeCell ref="A191:D192"/>
    <mergeCell ref="E191:E192"/>
    <mergeCell ref="F191:F192"/>
    <mergeCell ref="G191:G192"/>
    <mergeCell ref="H191:H192"/>
    <mergeCell ref="I165:I166"/>
    <mergeCell ref="J165:J166"/>
    <mergeCell ref="K165:L165"/>
    <mergeCell ref="M165:N166"/>
    <mergeCell ref="A188:H188"/>
    <mergeCell ref="I188:N188"/>
    <mergeCell ref="A164:C164"/>
    <mergeCell ref="A165:D166"/>
    <mergeCell ref="E165:E166"/>
    <mergeCell ref="F165:F166"/>
    <mergeCell ref="G165:G166"/>
    <mergeCell ref="H165:H166"/>
    <mergeCell ref="I139:I140"/>
    <mergeCell ref="J139:J140"/>
    <mergeCell ref="K139:L139"/>
    <mergeCell ref="M139:N140"/>
    <mergeCell ref="A162:H162"/>
    <mergeCell ref="I162:N162"/>
    <mergeCell ref="A138:C138"/>
    <mergeCell ref="A139:D140"/>
    <mergeCell ref="E139:E140"/>
    <mergeCell ref="F139:F140"/>
    <mergeCell ref="G139:G140"/>
    <mergeCell ref="H139:H140"/>
    <mergeCell ref="I112:I113"/>
    <mergeCell ref="J112:J113"/>
    <mergeCell ref="K112:L112"/>
    <mergeCell ref="M112:N113"/>
    <mergeCell ref="A136:H136"/>
    <mergeCell ref="I136:N136"/>
    <mergeCell ref="A111:C111"/>
    <mergeCell ref="A112:D113"/>
    <mergeCell ref="E112:E113"/>
    <mergeCell ref="F112:F113"/>
    <mergeCell ref="G112:G113"/>
    <mergeCell ref="H112:H113"/>
    <mergeCell ref="I85:I86"/>
    <mergeCell ref="J85:J86"/>
    <mergeCell ref="K85:L85"/>
    <mergeCell ref="M85:N86"/>
    <mergeCell ref="A109:H109"/>
    <mergeCell ref="I109:N109"/>
    <mergeCell ref="A84:C84"/>
    <mergeCell ref="A85:D86"/>
    <mergeCell ref="E85:E86"/>
    <mergeCell ref="F85:F86"/>
    <mergeCell ref="G85:G86"/>
    <mergeCell ref="H85:H86"/>
    <mergeCell ref="I58:I59"/>
    <mergeCell ref="J58:J59"/>
    <mergeCell ref="K58:L58"/>
    <mergeCell ref="M58:N59"/>
    <mergeCell ref="A82:H82"/>
    <mergeCell ref="I82:N82"/>
    <mergeCell ref="A57:C57"/>
    <mergeCell ref="A58:D59"/>
    <mergeCell ref="E58:E59"/>
    <mergeCell ref="F58:F59"/>
    <mergeCell ref="G58:G59"/>
    <mergeCell ref="H58:H59"/>
    <mergeCell ref="I31:I32"/>
    <mergeCell ref="J31:J32"/>
    <mergeCell ref="K31:L31"/>
    <mergeCell ref="M31:N32"/>
    <mergeCell ref="A55:H55"/>
    <mergeCell ref="I55:N55"/>
    <mergeCell ref="K4:L4"/>
    <mergeCell ref="M4:N5"/>
    <mergeCell ref="A28:H28"/>
    <mergeCell ref="I28:N28"/>
    <mergeCell ref="A30:C30"/>
    <mergeCell ref="A31:D32"/>
    <mergeCell ref="E31:E32"/>
    <mergeCell ref="F31:F32"/>
    <mergeCell ref="G31:G32"/>
    <mergeCell ref="H31:H32"/>
    <mergeCell ref="A1:H1"/>
    <mergeCell ref="I1:N1"/>
    <mergeCell ref="A3:C3"/>
    <mergeCell ref="A4:D5"/>
    <mergeCell ref="E4:E5"/>
    <mergeCell ref="F4:F5"/>
    <mergeCell ref="G4:G5"/>
    <mergeCell ref="H4:H5"/>
    <mergeCell ref="I4:I5"/>
    <mergeCell ref="J4:J5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87" pageOrder="overThenDown" orientation="portrait" r:id="rId1"/>
  <headerFooter>
    <oddFooter>&amp;C&amp;P</oddFooter>
  </headerFooter>
  <rowBreaks count="12" manualBreakCount="12">
    <brk id="76" max="16383" man="1"/>
    <brk id="103" max="16383" man="1"/>
    <brk id="130" max="16383" man="1"/>
    <brk id="161" max="16383" man="1"/>
    <brk id="187" max="16383" man="1"/>
    <brk id="209" max="16383" man="1"/>
    <brk id="245" max="16383" man="1"/>
    <brk id="267" max="16383" man="1"/>
    <brk id="299" max="16383" man="1"/>
    <brk id="321" max="16383" man="1"/>
    <brk id="353" max="16383" man="1"/>
    <brk id="380" max="16383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590"/>
  <sheetViews>
    <sheetView showGridLines="0" view="pageBreakPreview" topLeftCell="B1" zoomScale="85" zoomScaleNormal="70" zoomScaleSheetLayoutView="85" workbookViewId="0">
      <selection activeCell="E1" sqref="E1"/>
    </sheetView>
  </sheetViews>
  <sheetFormatPr defaultRowHeight="16.5"/>
  <cols>
    <col min="1" max="1" width="0.88671875" style="270" hidden="1" customWidth="1"/>
    <col min="2" max="2" width="0.6640625" style="334" customWidth="1"/>
    <col min="3" max="4" width="1.77734375" style="334" customWidth="1"/>
    <col min="5" max="5" width="17.5546875" style="270" customWidth="1"/>
    <col min="6" max="6" width="1.77734375" style="270" customWidth="1"/>
    <col min="7" max="7" width="0.88671875" style="335" hidden="1" customWidth="1"/>
    <col min="8" max="12" width="12.109375" style="270" customWidth="1"/>
    <col min="13" max="13" width="2.6640625" style="270" customWidth="1"/>
    <col min="14" max="257" width="8.88671875" style="270"/>
    <col min="258" max="258" width="0" style="270" hidden="1" customWidth="1"/>
    <col min="259" max="259" width="0.6640625" style="270" customWidth="1"/>
    <col min="260" max="261" width="1.77734375" style="270" customWidth="1"/>
    <col min="262" max="262" width="17.5546875" style="270" customWidth="1"/>
    <col min="263" max="263" width="1.77734375" style="270" customWidth="1"/>
    <col min="264" max="264" width="0" style="270" hidden="1" customWidth="1"/>
    <col min="265" max="268" width="18" style="270" customWidth="1"/>
    <col min="269" max="269" width="0.88671875" style="270" customWidth="1"/>
    <col min="270" max="513" width="8.88671875" style="270"/>
    <col min="514" max="514" width="0" style="270" hidden="1" customWidth="1"/>
    <col min="515" max="515" width="0.6640625" style="270" customWidth="1"/>
    <col min="516" max="517" width="1.77734375" style="270" customWidth="1"/>
    <col min="518" max="518" width="17.5546875" style="270" customWidth="1"/>
    <col min="519" max="519" width="1.77734375" style="270" customWidth="1"/>
    <col min="520" max="520" width="0" style="270" hidden="1" customWidth="1"/>
    <col min="521" max="524" width="18" style="270" customWidth="1"/>
    <col min="525" max="525" width="0.88671875" style="270" customWidth="1"/>
    <col min="526" max="769" width="8.88671875" style="270"/>
    <col min="770" max="770" width="0" style="270" hidden="1" customWidth="1"/>
    <col min="771" max="771" width="0.6640625" style="270" customWidth="1"/>
    <col min="772" max="773" width="1.77734375" style="270" customWidth="1"/>
    <col min="774" max="774" width="17.5546875" style="270" customWidth="1"/>
    <col min="775" max="775" width="1.77734375" style="270" customWidth="1"/>
    <col min="776" max="776" width="0" style="270" hidden="1" customWidth="1"/>
    <col min="777" max="780" width="18" style="270" customWidth="1"/>
    <col min="781" max="781" width="0.88671875" style="270" customWidth="1"/>
    <col min="782" max="1025" width="8.88671875" style="270"/>
    <col min="1026" max="1026" width="0" style="270" hidden="1" customWidth="1"/>
    <col min="1027" max="1027" width="0.6640625" style="270" customWidth="1"/>
    <col min="1028" max="1029" width="1.77734375" style="270" customWidth="1"/>
    <col min="1030" max="1030" width="17.5546875" style="270" customWidth="1"/>
    <col min="1031" max="1031" width="1.77734375" style="270" customWidth="1"/>
    <col min="1032" max="1032" width="0" style="270" hidden="1" customWidth="1"/>
    <col min="1033" max="1036" width="18" style="270" customWidth="1"/>
    <col min="1037" max="1037" width="0.88671875" style="270" customWidth="1"/>
    <col min="1038" max="1281" width="8.88671875" style="270"/>
    <col min="1282" max="1282" width="0" style="270" hidden="1" customWidth="1"/>
    <col min="1283" max="1283" width="0.6640625" style="270" customWidth="1"/>
    <col min="1284" max="1285" width="1.77734375" style="270" customWidth="1"/>
    <col min="1286" max="1286" width="17.5546875" style="270" customWidth="1"/>
    <col min="1287" max="1287" width="1.77734375" style="270" customWidth="1"/>
    <col min="1288" max="1288" width="0" style="270" hidden="1" customWidth="1"/>
    <col min="1289" max="1292" width="18" style="270" customWidth="1"/>
    <col min="1293" max="1293" width="0.88671875" style="270" customWidth="1"/>
    <col min="1294" max="1537" width="8.88671875" style="270"/>
    <col min="1538" max="1538" width="0" style="270" hidden="1" customWidth="1"/>
    <col min="1539" max="1539" width="0.6640625" style="270" customWidth="1"/>
    <col min="1540" max="1541" width="1.77734375" style="270" customWidth="1"/>
    <col min="1542" max="1542" width="17.5546875" style="270" customWidth="1"/>
    <col min="1543" max="1543" width="1.77734375" style="270" customWidth="1"/>
    <col min="1544" max="1544" width="0" style="270" hidden="1" customWidth="1"/>
    <col min="1545" max="1548" width="18" style="270" customWidth="1"/>
    <col min="1549" max="1549" width="0.88671875" style="270" customWidth="1"/>
    <col min="1550" max="1793" width="8.88671875" style="270"/>
    <col min="1794" max="1794" width="0" style="270" hidden="1" customWidth="1"/>
    <col min="1795" max="1795" width="0.6640625" style="270" customWidth="1"/>
    <col min="1796" max="1797" width="1.77734375" style="270" customWidth="1"/>
    <col min="1798" max="1798" width="17.5546875" style="270" customWidth="1"/>
    <col min="1799" max="1799" width="1.77734375" style="270" customWidth="1"/>
    <col min="1800" max="1800" width="0" style="270" hidden="1" customWidth="1"/>
    <col min="1801" max="1804" width="18" style="270" customWidth="1"/>
    <col min="1805" max="1805" width="0.88671875" style="270" customWidth="1"/>
    <col min="1806" max="2049" width="8.88671875" style="270"/>
    <col min="2050" max="2050" width="0" style="270" hidden="1" customWidth="1"/>
    <col min="2051" max="2051" width="0.6640625" style="270" customWidth="1"/>
    <col min="2052" max="2053" width="1.77734375" style="270" customWidth="1"/>
    <col min="2054" max="2054" width="17.5546875" style="270" customWidth="1"/>
    <col min="2055" max="2055" width="1.77734375" style="270" customWidth="1"/>
    <col min="2056" max="2056" width="0" style="270" hidden="1" customWidth="1"/>
    <col min="2057" max="2060" width="18" style="270" customWidth="1"/>
    <col min="2061" max="2061" width="0.88671875" style="270" customWidth="1"/>
    <col min="2062" max="2305" width="8.88671875" style="270"/>
    <col min="2306" max="2306" width="0" style="270" hidden="1" customWidth="1"/>
    <col min="2307" max="2307" width="0.6640625" style="270" customWidth="1"/>
    <col min="2308" max="2309" width="1.77734375" style="270" customWidth="1"/>
    <col min="2310" max="2310" width="17.5546875" style="270" customWidth="1"/>
    <col min="2311" max="2311" width="1.77734375" style="270" customWidth="1"/>
    <col min="2312" max="2312" width="0" style="270" hidden="1" customWidth="1"/>
    <col min="2313" max="2316" width="18" style="270" customWidth="1"/>
    <col min="2317" max="2317" width="0.88671875" style="270" customWidth="1"/>
    <col min="2318" max="2561" width="8.88671875" style="270"/>
    <col min="2562" max="2562" width="0" style="270" hidden="1" customWidth="1"/>
    <col min="2563" max="2563" width="0.6640625" style="270" customWidth="1"/>
    <col min="2564" max="2565" width="1.77734375" style="270" customWidth="1"/>
    <col min="2566" max="2566" width="17.5546875" style="270" customWidth="1"/>
    <col min="2567" max="2567" width="1.77734375" style="270" customWidth="1"/>
    <col min="2568" max="2568" width="0" style="270" hidden="1" customWidth="1"/>
    <col min="2569" max="2572" width="18" style="270" customWidth="1"/>
    <col min="2573" max="2573" width="0.88671875" style="270" customWidth="1"/>
    <col min="2574" max="2817" width="8.88671875" style="270"/>
    <col min="2818" max="2818" width="0" style="270" hidden="1" customWidth="1"/>
    <col min="2819" max="2819" width="0.6640625" style="270" customWidth="1"/>
    <col min="2820" max="2821" width="1.77734375" style="270" customWidth="1"/>
    <col min="2822" max="2822" width="17.5546875" style="270" customWidth="1"/>
    <col min="2823" max="2823" width="1.77734375" style="270" customWidth="1"/>
    <col min="2824" max="2824" width="0" style="270" hidden="1" customWidth="1"/>
    <col min="2825" max="2828" width="18" style="270" customWidth="1"/>
    <col min="2829" max="2829" width="0.88671875" style="270" customWidth="1"/>
    <col min="2830" max="3073" width="8.88671875" style="270"/>
    <col min="3074" max="3074" width="0" style="270" hidden="1" customWidth="1"/>
    <col min="3075" max="3075" width="0.6640625" style="270" customWidth="1"/>
    <col min="3076" max="3077" width="1.77734375" style="270" customWidth="1"/>
    <col min="3078" max="3078" width="17.5546875" style="270" customWidth="1"/>
    <col min="3079" max="3079" width="1.77734375" style="270" customWidth="1"/>
    <col min="3080" max="3080" width="0" style="270" hidden="1" customWidth="1"/>
    <col min="3081" max="3084" width="18" style="270" customWidth="1"/>
    <col min="3085" max="3085" width="0.88671875" style="270" customWidth="1"/>
    <col min="3086" max="3329" width="8.88671875" style="270"/>
    <col min="3330" max="3330" width="0" style="270" hidden="1" customWidth="1"/>
    <col min="3331" max="3331" width="0.6640625" style="270" customWidth="1"/>
    <col min="3332" max="3333" width="1.77734375" style="270" customWidth="1"/>
    <col min="3334" max="3334" width="17.5546875" style="270" customWidth="1"/>
    <col min="3335" max="3335" width="1.77734375" style="270" customWidth="1"/>
    <col min="3336" max="3336" width="0" style="270" hidden="1" customWidth="1"/>
    <col min="3337" max="3340" width="18" style="270" customWidth="1"/>
    <col min="3341" max="3341" width="0.88671875" style="270" customWidth="1"/>
    <col min="3342" max="3585" width="8.88671875" style="270"/>
    <col min="3586" max="3586" width="0" style="270" hidden="1" customWidth="1"/>
    <col min="3587" max="3587" width="0.6640625" style="270" customWidth="1"/>
    <col min="3588" max="3589" width="1.77734375" style="270" customWidth="1"/>
    <col min="3590" max="3590" width="17.5546875" style="270" customWidth="1"/>
    <col min="3591" max="3591" width="1.77734375" style="270" customWidth="1"/>
    <col min="3592" max="3592" width="0" style="270" hidden="1" customWidth="1"/>
    <col min="3593" max="3596" width="18" style="270" customWidth="1"/>
    <col min="3597" max="3597" width="0.88671875" style="270" customWidth="1"/>
    <col min="3598" max="3841" width="8.88671875" style="270"/>
    <col min="3842" max="3842" width="0" style="270" hidden="1" customWidth="1"/>
    <col min="3843" max="3843" width="0.6640625" style="270" customWidth="1"/>
    <col min="3844" max="3845" width="1.77734375" style="270" customWidth="1"/>
    <col min="3846" max="3846" width="17.5546875" style="270" customWidth="1"/>
    <col min="3847" max="3847" width="1.77734375" style="270" customWidth="1"/>
    <col min="3848" max="3848" width="0" style="270" hidden="1" customWidth="1"/>
    <col min="3849" max="3852" width="18" style="270" customWidth="1"/>
    <col min="3853" max="3853" width="0.88671875" style="270" customWidth="1"/>
    <col min="3854" max="4097" width="8.88671875" style="270"/>
    <col min="4098" max="4098" width="0" style="270" hidden="1" customWidth="1"/>
    <col min="4099" max="4099" width="0.6640625" style="270" customWidth="1"/>
    <col min="4100" max="4101" width="1.77734375" style="270" customWidth="1"/>
    <col min="4102" max="4102" width="17.5546875" style="270" customWidth="1"/>
    <col min="4103" max="4103" width="1.77734375" style="270" customWidth="1"/>
    <col min="4104" max="4104" width="0" style="270" hidden="1" customWidth="1"/>
    <col min="4105" max="4108" width="18" style="270" customWidth="1"/>
    <col min="4109" max="4109" width="0.88671875" style="270" customWidth="1"/>
    <col min="4110" max="4353" width="8.88671875" style="270"/>
    <col min="4354" max="4354" width="0" style="270" hidden="1" customWidth="1"/>
    <col min="4355" max="4355" width="0.6640625" style="270" customWidth="1"/>
    <col min="4356" max="4357" width="1.77734375" style="270" customWidth="1"/>
    <col min="4358" max="4358" width="17.5546875" style="270" customWidth="1"/>
    <col min="4359" max="4359" width="1.77734375" style="270" customWidth="1"/>
    <col min="4360" max="4360" width="0" style="270" hidden="1" customWidth="1"/>
    <col min="4361" max="4364" width="18" style="270" customWidth="1"/>
    <col min="4365" max="4365" width="0.88671875" style="270" customWidth="1"/>
    <col min="4366" max="4609" width="8.88671875" style="270"/>
    <col min="4610" max="4610" width="0" style="270" hidden="1" customWidth="1"/>
    <col min="4611" max="4611" width="0.6640625" style="270" customWidth="1"/>
    <col min="4612" max="4613" width="1.77734375" style="270" customWidth="1"/>
    <col min="4614" max="4614" width="17.5546875" style="270" customWidth="1"/>
    <col min="4615" max="4615" width="1.77734375" style="270" customWidth="1"/>
    <col min="4616" max="4616" width="0" style="270" hidden="1" customWidth="1"/>
    <col min="4617" max="4620" width="18" style="270" customWidth="1"/>
    <col min="4621" max="4621" width="0.88671875" style="270" customWidth="1"/>
    <col min="4622" max="4865" width="8.88671875" style="270"/>
    <col min="4866" max="4866" width="0" style="270" hidden="1" customWidth="1"/>
    <col min="4867" max="4867" width="0.6640625" style="270" customWidth="1"/>
    <col min="4868" max="4869" width="1.77734375" style="270" customWidth="1"/>
    <col min="4870" max="4870" width="17.5546875" style="270" customWidth="1"/>
    <col min="4871" max="4871" width="1.77734375" style="270" customWidth="1"/>
    <col min="4872" max="4872" width="0" style="270" hidden="1" customWidth="1"/>
    <col min="4873" max="4876" width="18" style="270" customWidth="1"/>
    <col min="4877" max="4877" width="0.88671875" style="270" customWidth="1"/>
    <col min="4878" max="5121" width="8.88671875" style="270"/>
    <col min="5122" max="5122" width="0" style="270" hidden="1" customWidth="1"/>
    <col min="5123" max="5123" width="0.6640625" style="270" customWidth="1"/>
    <col min="5124" max="5125" width="1.77734375" style="270" customWidth="1"/>
    <col min="5126" max="5126" width="17.5546875" style="270" customWidth="1"/>
    <col min="5127" max="5127" width="1.77734375" style="270" customWidth="1"/>
    <col min="5128" max="5128" width="0" style="270" hidden="1" customWidth="1"/>
    <col min="5129" max="5132" width="18" style="270" customWidth="1"/>
    <col min="5133" max="5133" width="0.88671875" style="270" customWidth="1"/>
    <col min="5134" max="5377" width="8.88671875" style="270"/>
    <col min="5378" max="5378" width="0" style="270" hidden="1" customWidth="1"/>
    <col min="5379" max="5379" width="0.6640625" style="270" customWidth="1"/>
    <col min="5380" max="5381" width="1.77734375" style="270" customWidth="1"/>
    <col min="5382" max="5382" width="17.5546875" style="270" customWidth="1"/>
    <col min="5383" max="5383" width="1.77734375" style="270" customWidth="1"/>
    <col min="5384" max="5384" width="0" style="270" hidden="1" customWidth="1"/>
    <col min="5385" max="5388" width="18" style="270" customWidth="1"/>
    <col min="5389" max="5389" width="0.88671875" style="270" customWidth="1"/>
    <col min="5390" max="5633" width="8.88671875" style="270"/>
    <col min="5634" max="5634" width="0" style="270" hidden="1" customWidth="1"/>
    <col min="5635" max="5635" width="0.6640625" style="270" customWidth="1"/>
    <col min="5636" max="5637" width="1.77734375" style="270" customWidth="1"/>
    <col min="5638" max="5638" width="17.5546875" style="270" customWidth="1"/>
    <col min="5639" max="5639" width="1.77734375" style="270" customWidth="1"/>
    <col min="5640" max="5640" width="0" style="270" hidden="1" customWidth="1"/>
    <col min="5641" max="5644" width="18" style="270" customWidth="1"/>
    <col min="5645" max="5645" width="0.88671875" style="270" customWidth="1"/>
    <col min="5646" max="5889" width="8.88671875" style="270"/>
    <col min="5890" max="5890" width="0" style="270" hidden="1" customWidth="1"/>
    <col min="5891" max="5891" width="0.6640625" style="270" customWidth="1"/>
    <col min="5892" max="5893" width="1.77734375" style="270" customWidth="1"/>
    <col min="5894" max="5894" width="17.5546875" style="270" customWidth="1"/>
    <col min="5895" max="5895" width="1.77734375" style="270" customWidth="1"/>
    <col min="5896" max="5896" width="0" style="270" hidden="1" customWidth="1"/>
    <col min="5897" max="5900" width="18" style="270" customWidth="1"/>
    <col min="5901" max="5901" width="0.88671875" style="270" customWidth="1"/>
    <col min="5902" max="6145" width="8.88671875" style="270"/>
    <col min="6146" max="6146" width="0" style="270" hidden="1" customWidth="1"/>
    <col min="6147" max="6147" width="0.6640625" style="270" customWidth="1"/>
    <col min="6148" max="6149" width="1.77734375" style="270" customWidth="1"/>
    <col min="6150" max="6150" width="17.5546875" style="270" customWidth="1"/>
    <col min="6151" max="6151" width="1.77734375" style="270" customWidth="1"/>
    <col min="6152" max="6152" width="0" style="270" hidden="1" customWidth="1"/>
    <col min="6153" max="6156" width="18" style="270" customWidth="1"/>
    <col min="6157" max="6157" width="0.88671875" style="270" customWidth="1"/>
    <col min="6158" max="6401" width="8.88671875" style="270"/>
    <col min="6402" max="6402" width="0" style="270" hidden="1" customWidth="1"/>
    <col min="6403" max="6403" width="0.6640625" style="270" customWidth="1"/>
    <col min="6404" max="6405" width="1.77734375" style="270" customWidth="1"/>
    <col min="6406" max="6406" width="17.5546875" style="270" customWidth="1"/>
    <col min="6407" max="6407" width="1.77734375" style="270" customWidth="1"/>
    <col min="6408" max="6408" width="0" style="270" hidden="1" customWidth="1"/>
    <col min="6409" max="6412" width="18" style="270" customWidth="1"/>
    <col min="6413" max="6413" width="0.88671875" style="270" customWidth="1"/>
    <col min="6414" max="6657" width="8.88671875" style="270"/>
    <col min="6658" max="6658" width="0" style="270" hidden="1" customWidth="1"/>
    <col min="6659" max="6659" width="0.6640625" style="270" customWidth="1"/>
    <col min="6660" max="6661" width="1.77734375" style="270" customWidth="1"/>
    <col min="6662" max="6662" width="17.5546875" style="270" customWidth="1"/>
    <col min="6663" max="6663" width="1.77734375" style="270" customWidth="1"/>
    <col min="6664" max="6664" width="0" style="270" hidden="1" customWidth="1"/>
    <col min="6665" max="6668" width="18" style="270" customWidth="1"/>
    <col min="6669" max="6669" width="0.88671875" style="270" customWidth="1"/>
    <col min="6670" max="6913" width="8.88671875" style="270"/>
    <col min="6914" max="6914" width="0" style="270" hidden="1" customWidth="1"/>
    <col min="6915" max="6915" width="0.6640625" style="270" customWidth="1"/>
    <col min="6916" max="6917" width="1.77734375" style="270" customWidth="1"/>
    <col min="6918" max="6918" width="17.5546875" style="270" customWidth="1"/>
    <col min="6919" max="6919" width="1.77734375" style="270" customWidth="1"/>
    <col min="6920" max="6920" width="0" style="270" hidden="1" customWidth="1"/>
    <col min="6921" max="6924" width="18" style="270" customWidth="1"/>
    <col min="6925" max="6925" width="0.88671875" style="270" customWidth="1"/>
    <col min="6926" max="7169" width="8.88671875" style="270"/>
    <col min="7170" max="7170" width="0" style="270" hidden="1" customWidth="1"/>
    <col min="7171" max="7171" width="0.6640625" style="270" customWidth="1"/>
    <col min="7172" max="7173" width="1.77734375" style="270" customWidth="1"/>
    <col min="7174" max="7174" width="17.5546875" style="270" customWidth="1"/>
    <col min="7175" max="7175" width="1.77734375" style="270" customWidth="1"/>
    <col min="7176" max="7176" width="0" style="270" hidden="1" customWidth="1"/>
    <col min="7177" max="7180" width="18" style="270" customWidth="1"/>
    <col min="7181" max="7181" width="0.88671875" style="270" customWidth="1"/>
    <col min="7182" max="7425" width="8.88671875" style="270"/>
    <col min="7426" max="7426" width="0" style="270" hidden="1" customWidth="1"/>
    <col min="7427" max="7427" width="0.6640625" style="270" customWidth="1"/>
    <col min="7428" max="7429" width="1.77734375" style="270" customWidth="1"/>
    <col min="7430" max="7430" width="17.5546875" style="270" customWidth="1"/>
    <col min="7431" max="7431" width="1.77734375" style="270" customWidth="1"/>
    <col min="7432" max="7432" width="0" style="270" hidden="1" customWidth="1"/>
    <col min="7433" max="7436" width="18" style="270" customWidth="1"/>
    <col min="7437" max="7437" width="0.88671875" style="270" customWidth="1"/>
    <col min="7438" max="7681" width="8.88671875" style="270"/>
    <col min="7682" max="7682" width="0" style="270" hidden="1" customWidth="1"/>
    <col min="7683" max="7683" width="0.6640625" style="270" customWidth="1"/>
    <col min="7684" max="7685" width="1.77734375" style="270" customWidth="1"/>
    <col min="7686" max="7686" width="17.5546875" style="270" customWidth="1"/>
    <col min="7687" max="7687" width="1.77734375" style="270" customWidth="1"/>
    <col min="7688" max="7688" width="0" style="270" hidden="1" customWidth="1"/>
    <col min="7689" max="7692" width="18" style="270" customWidth="1"/>
    <col min="7693" max="7693" width="0.88671875" style="270" customWidth="1"/>
    <col min="7694" max="7937" width="8.88671875" style="270"/>
    <col min="7938" max="7938" width="0" style="270" hidden="1" customWidth="1"/>
    <col min="7939" max="7939" width="0.6640625" style="270" customWidth="1"/>
    <col min="7940" max="7941" width="1.77734375" style="270" customWidth="1"/>
    <col min="7942" max="7942" width="17.5546875" style="270" customWidth="1"/>
    <col min="7943" max="7943" width="1.77734375" style="270" customWidth="1"/>
    <col min="7944" max="7944" width="0" style="270" hidden="1" customWidth="1"/>
    <col min="7945" max="7948" width="18" style="270" customWidth="1"/>
    <col min="7949" max="7949" width="0.88671875" style="270" customWidth="1"/>
    <col min="7950" max="8193" width="8.88671875" style="270"/>
    <col min="8194" max="8194" width="0" style="270" hidden="1" customWidth="1"/>
    <col min="8195" max="8195" width="0.6640625" style="270" customWidth="1"/>
    <col min="8196" max="8197" width="1.77734375" style="270" customWidth="1"/>
    <col min="8198" max="8198" width="17.5546875" style="270" customWidth="1"/>
    <col min="8199" max="8199" width="1.77734375" style="270" customWidth="1"/>
    <col min="8200" max="8200" width="0" style="270" hidden="1" customWidth="1"/>
    <col min="8201" max="8204" width="18" style="270" customWidth="1"/>
    <col min="8205" max="8205" width="0.88671875" style="270" customWidth="1"/>
    <col min="8206" max="8449" width="8.88671875" style="270"/>
    <col min="8450" max="8450" width="0" style="270" hidden="1" customWidth="1"/>
    <col min="8451" max="8451" width="0.6640625" style="270" customWidth="1"/>
    <col min="8452" max="8453" width="1.77734375" style="270" customWidth="1"/>
    <col min="8454" max="8454" width="17.5546875" style="270" customWidth="1"/>
    <col min="8455" max="8455" width="1.77734375" style="270" customWidth="1"/>
    <col min="8456" max="8456" width="0" style="270" hidden="1" customWidth="1"/>
    <col min="8457" max="8460" width="18" style="270" customWidth="1"/>
    <col min="8461" max="8461" width="0.88671875" style="270" customWidth="1"/>
    <col min="8462" max="8705" width="8.88671875" style="270"/>
    <col min="8706" max="8706" width="0" style="270" hidden="1" customWidth="1"/>
    <col min="8707" max="8707" width="0.6640625" style="270" customWidth="1"/>
    <col min="8708" max="8709" width="1.77734375" style="270" customWidth="1"/>
    <col min="8710" max="8710" width="17.5546875" style="270" customWidth="1"/>
    <col min="8711" max="8711" width="1.77734375" style="270" customWidth="1"/>
    <col min="8712" max="8712" width="0" style="270" hidden="1" customWidth="1"/>
    <col min="8713" max="8716" width="18" style="270" customWidth="1"/>
    <col min="8717" max="8717" width="0.88671875" style="270" customWidth="1"/>
    <col min="8718" max="8961" width="8.88671875" style="270"/>
    <col min="8962" max="8962" width="0" style="270" hidden="1" customWidth="1"/>
    <col min="8963" max="8963" width="0.6640625" style="270" customWidth="1"/>
    <col min="8964" max="8965" width="1.77734375" style="270" customWidth="1"/>
    <col min="8966" max="8966" width="17.5546875" style="270" customWidth="1"/>
    <col min="8967" max="8967" width="1.77734375" style="270" customWidth="1"/>
    <col min="8968" max="8968" width="0" style="270" hidden="1" customWidth="1"/>
    <col min="8969" max="8972" width="18" style="270" customWidth="1"/>
    <col min="8973" max="8973" width="0.88671875" style="270" customWidth="1"/>
    <col min="8974" max="9217" width="8.88671875" style="270"/>
    <col min="9218" max="9218" width="0" style="270" hidden="1" customWidth="1"/>
    <col min="9219" max="9219" width="0.6640625" style="270" customWidth="1"/>
    <col min="9220" max="9221" width="1.77734375" style="270" customWidth="1"/>
    <col min="9222" max="9222" width="17.5546875" style="270" customWidth="1"/>
    <col min="9223" max="9223" width="1.77734375" style="270" customWidth="1"/>
    <col min="9224" max="9224" width="0" style="270" hidden="1" customWidth="1"/>
    <col min="9225" max="9228" width="18" style="270" customWidth="1"/>
    <col min="9229" max="9229" width="0.88671875" style="270" customWidth="1"/>
    <col min="9230" max="9473" width="8.88671875" style="270"/>
    <col min="9474" max="9474" width="0" style="270" hidden="1" customWidth="1"/>
    <col min="9475" max="9475" width="0.6640625" style="270" customWidth="1"/>
    <col min="9476" max="9477" width="1.77734375" style="270" customWidth="1"/>
    <col min="9478" max="9478" width="17.5546875" style="270" customWidth="1"/>
    <col min="9479" max="9479" width="1.77734375" style="270" customWidth="1"/>
    <col min="9480" max="9480" width="0" style="270" hidden="1" customWidth="1"/>
    <col min="9481" max="9484" width="18" style="270" customWidth="1"/>
    <col min="9485" max="9485" width="0.88671875" style="270" customWidth="1"/>
    <col min="9486" max="9729" width="8.88671875" style="270"/>
    <col min="9730" max="9730" width="0" style="270" hidden="1" customWidth="1"/>
    <col min="9731" max="9731" width="0.6640625" style="270" customWidth="1"/>
    <col min="9732" max="9733" width="1.77734375" style="270" customWidth="1"/>
    <col min="9734" max="9734" width="17.5546875" style="270" customWidth="1"/>
    <col min="9735" max="9735" width="1.77734375" style="270" customWidth="1"/>
    <col min="9736" max="9736" width="0" style="270" hidden="1" customWidth="1"/>
    <col min="9737" max="9740" width="18" style="270" customWidth="1"/>
    <col min="9741" max="9741" width="0.88671875" style="270" customWidth="1"/>
    <col min="9742" max="9985" width="8.88671875" style="270"/>
    <col min="9986" max="9986" width="0" style="270" hidden="1" customWidth="1"/>
    <col min="9987" max="9987" width="0.6640625" style="270" customWidth="1"/>
    <col min="9988" max="9989" width="1.77734375" style="270" customWidth="1"/>
    <col min="9990" max="9990" width="17.5546875" style="270" customWidth="1"/>
    <col min="9991" max="9991" width="1.77734375" style="270" customWidth="1"/>
    <col min="9992" max="9992" width="0" style="270" hidden="1" customWidth="1"/>
    <col min="9993" max="9996" width="18" style="270" customWidth="1"/>
    <col min="9997" max="9997" width="0.88671875" style="270" customWidth="1"/>
    <col min="9998" max="10241" width="8.88671875" style="270"/>
    <col min="10242" max="10242" width="0" style="270" hidden="1" customWidth="1"/>
    <col min="10243" max="10243" width="0.6640625" style="270" customWidth="1"/>
    <col min="10244" max="10245" width="1.77734375" style="270" customWidth="1"/>
    <col min="10246" max="10246" width="17.5546875" style="270" customWidth="1"/>
    <col min="10247" max="10247" width="1.77734375" style="270" customWidth="1"/>
    <col min="10248" max="10248" width="0" style="270" hidden="1" customWidth="1"/>
    <col min="10249" max="10252" width="18" style="270" customWidth="1"/>
    <col min="10253" max="10253" width="0.88671875" style="270" customWidth="1"/>
    <col min="10254" max="10497" width="8.88671875" style="270"/>
    <col min="10498" max="10498" width="0" style="270" hidden="1" customWidth="1"/>
    <col min="10499" max="10499" width="0.6640625" style="270" customWidth="1"/>
    <col min="10500" max="10501" width="1.77734375" style="270" customWidth="1"/>
    <col min="10502" max="10502" width="17.5546875" style="270" customWidth="1"/>
    <col min="10503" max="10503" width="1.77734375" style="270" customWidth="1"/>
    <col min="10504" max="10504" width="0" style="270" hidden="1" customWidth="1"/>
    <col min="10505" max="10508" width="18" style="270" customWidth="1"/>
    <col min="10509" max="10509" width="0.88671875" style="270" customWidth="1"/>
    <col min="10510" max="10753" width="8.88671875" style="270"/>
    <col min="10754" max="10754" width="0" style="270" hidden="1" customWidth="1"/>
    <col min="10755" max="10755" width="0.6640625" style="270" customWidth="1"/>
    <col min="10756" max="10757" width="1.77734375" style="270" customWidth="1"/>
    <col min="10758" max="10758" width="17.5546875" style="270" customWidth="1"/>
    <col min="10759" max="10759" width="1.77734375" style="270" customWidth="1"/>
    <col min="10760" max="10760" width="0" style="270" hidden="1" customWidth="1"/>
    <col min="10761" max="10764" width="18" style="270" customWidth="1"/>
    <col min="10765" max="10765" width="0.88671875" style="270" customWidth="1"/>
    <col min="10766" max="11009" width="8.88671875" style="270"/>
    <col min="11010" max="11010" width="0" style="270" hidden="1" customWidth="1"/>
    <col min="11011" max="11011" width="0.6640625" style="270" customWidth="1"/>
    <col min="11012" max="11013" width="1.77734375" style="270" customWidth="1"/>
    <col min="11014" max="11014" width="17.5546875" style="270" customWidth="1"/>
    <col min="11015" max="11015" width="1.77734375" style="270" customWidth="1"/>
    <col min="11016" max="11016" width="0" style="270" hidden="1" customWidth="1"/>
    <col min="11017" max="11020" width="18" style="270" customWidth="1"/>
    <col min="11021" max="11021" width="0.88671875" style="270" customWidth="1"/>
    <col min="11022" max="11265" width="8.88671875" style="270"/>
    <col min="11266" max="11266" width="0" style="270" hidden="1" customWidth="1"/>
    <col min="11267" max="11267" width="0.6640625" style="270" customWidth="1"/>
    <col min="11268" max="11269" width="1.77734375" style="270" customWidth="1"/>
    <col min="11270" max="11270" width="17.5546875" style="270" customWidth="1"/>
    <col min="11271" max="11271" width="1.77734375" style="270" customWidth="1"/>
    <col min="11272" max="11272" width="0" style="270" hidden="1" customWidth="1"/>
    <col min="11273" max="11276" width="18" style="270" customWidth="1"/>
    <col min="11277" max="11277" width="0.88671875" style="270" customWidth="1"/>
    <col min="11278" max="11521" width="8.88671875" style="270"/>
    <col min="11522" max="11522" width="0" style="270" hidden="1" customWidth="1"/>
    <col min="11523" max="11523" width="0.6640625" style="270" customWidth="1"/>
    <col min="11524" max="11525" width="1.77734375" style="270" customWidth="1"/>
    <col min="11526" max="11526" width="17.5546875" style="270" customWidth="1"/>
    <col min="11527" max="11527" width="1.77734375" style="270" customWidth="1"/>
    <col min="11528" max="11528" width="0" style="270" hidden="1" customWidth="1"/>
    <col min="11529" max="11532" width="18" style="270" customWidth="1"/>
    <col min="11533" max="11533" width="0.88671875" style="270" customWidth="1"/>
    <col min="11534" max="11777" width="8.88671875" style="270"/>
    <col min="11778" max="11778" width="0" style="270" hidden="1" customWidth="1"/>
    <col min="11779" max="11779" width="0.6640625" style="270" customWidth="1"/>
    <col min="11780" max="11781" width="1.77734375" style="270" customWidth="1"/>
    <col min="11782" max="11782" width="17.5546875" style="270" customWidth="1"/>
    <col min="11783" max="11783" width="1.77734375" style="270" customWidth="1"/>
    <col min="11784" max="11784" width="0" style="270" hidden="1" customWidth="1"/>
    <col min="11785" max="11788" width="18" style="270" customWidth="1"/>
    <col min="11789" max="11789" width="0.88671875" style="270" customWidth="1"/>
    <col min="11790" max="12033" width="8.88671875" style="270"/>
    <col min="12034" max="12034" width="0" style="270" hidden="1" customWidth="1"/>
    <col min="12035" max="12035" width="0.6640625" style="270" customWidth="1"/>
    <col min="12036" max="12037" width="1.77734375" style="270" customWidth="1"/>
    <col min="12038" max="12038" width="17.5546875" style="270" customWidth="1"/>
    <col min="12039" max="12039" width="1.77734375" style="270" customWidth="1"/>
    <col min="12040" max="12040" width="0" style="270" hidden="1" customWidth="1"/>
    <col min="12041" max="12044" width="18" style="270" customWidth="1"/>
    <col min="12045" max="12045" width="0.88671875" style="270" customWidth="1"/>
    <col min="12046" max="12289" width="8.88671875" style="270"/>
    <col min="12290" max="12290" width="0" style="270" hidden="1" customWidth="1"/>
    <col min="12291" max="12291" width="0.6640625" style="270" customWidth="1"/>
    <col min="12292" max="12293" width="1.77734375" style="270" customWidth="1"/>
    <col min="12294" max="12294" width="17.5546875" style="270" customWidth="1"/>
    <col min="12295" max="12295" width="1.77734375" style="270" customWidth="1"/>
    <col min="12296" max="12296" width="0" style="270" hidden="1" customWidth="1"/>
    <col min="12297" max="12300" width="18" style="270" customWidth="1"/>
    <col min="12301" max="12301" width="0.88671875" style="270" customWidth="1"/>
    <col min="12302" max="12545" width="8.88671875" style="270"/>
    <col min="12546" max="12546" width="0" style="270" hidden="1" customWidth="1"/>
    <col min="12547" max="12547" width="0.6640625" style="270" customWidth="1"/>
    <col min="12548" max="12549" width="1.77734375" style="270" customWidth="1"/>
    <col min="12550" max="12550" width="17.5546875" style="270" customWidth="1"/>
    <col min="12551" max="12551" width="1.77734375" style="270" customWidth="1"/>
    <col min="12552" max="12552" width="0" style="270" hidden="1" customWidth="1"/>
    <col min="12553" max="12556" width="18" style="270" customWidth="1"/>
    <col min="12557" max="12557" width="0.88671875" style="270" customWidth="1"/>
    <col min="12558" max="12801" width="8.88671875" style="270"/>
    <col min="12802" max="12802" width="0" style="270" hidden="1" customWidth="1"/>
    <col min="12803" max="12803" width="0.6640625" style="270" customWidth="1"/>
    <col min="12804" max="12805" width="1.77734375" style="270" customWidth="1"/>
    <col min="12806" max="12806" width="17.5546875" style="270" customWidth="1"/>
    <col min="12807" max="12807" width="1.77734375" style="270" customWidth="1"/>
    <col min="12808" max="12808" width="0" style="270" hidden="1" customWidth="1"/>
    <col min="12809" max="12812" width="18" style="270" customWidth="1"/>
    <col min="12813" max="12813" width="0.88671875" style="270" customWidth="1"/>
    <col min="12814" max="13057" width="8.88671875" style="270"/>
    <col min="13058" max="13058" width="0" style="270" hidden="1" customWidth="1"/>
    <col min="13059" max="13059" width="0.6640625" style="270" customWidth="1"/>
    <col min="13060" max="13061" width="1.77734375" style="270" customWidth="1"/>
    <col min="13062" max="13062" width="17.5546875" style="270" customWidth="1"/>
    <col min="13063" max="13063" width="1.77734375" style="270" customWidth="1"/>
    <col min="13064" max="13064" width="0" style="270" hidden="1" customWidth="1"/>
    <col min="13065" max="13068" width="18" style="270" customWidth="1"/>
    <col min="13069" max="13069" width="0.88671875" style="270" customWidth="1"/>
    <col min="13070" max="13313" width="8.88671875" style="270"/>
    <col min="13314" max="13314" width="0" style="270" hidden="1" customWidth="1"/>
    <col min="13315" max="13315" width="0.6640625" style="270" customWidth="1"/>
    <col min="13316" max="13317" width="1.77734375" style="270" customWidth="1"/>
    <col min="13318" max="13318" width="17.5546875" style="270" customWidth="1"/>
    <col min="13319" max="13319" width="1.77734375" style="270" customWidth="1"/>
    <col min="13320" max="13320" width="0" style="270" hidden="1" customWidth="1"/>
    <col min="13321" max="13324" width="18" style="270" customWidth="1"/>
    <col min="13325" max="13325" width="0.88671875" style="270" customWidth="1"/>
    <col min="13326" max="13569" width="8.88671875" style="270"/>
    <col min="13570" max="13570" width="0" style="270" hidden="1" customWidth="1"/>
    <col min="13571" max="13571" width="0.6640625" style="270" customWidth="1"/>
    <col min="13572" max="13573" width="1.77734375" style="270" customWidth="1"/>
    <col min="13574" max="13574" width="17.5546875" style="270" customWidth="1"/>
    <col min="13575" max="13575" width="1.77734375" style="270" customWidth="1"/>
    <col min="13576" max="13576" width="0" style="270" hidden="1" customWidth="1"/>
    <col min="13577" max="13580" width="18" style="270" customWidth="1"/>
    <col min="13581" max="13581" width="0.88671875" style="270" customWidth="1"/>
    <col min="13582" max="13825" width="8.88671875" style="270"/>
    <col min="13826" max="13826" width="0" style="270" hidden="1" customWidth="1"/>
    <col min="13827" max="13827" width="0.6640625" style="270" customWidth="1"/>
    <col min="13828" max="13829" width="1.77734375" style="270" customWidth="1"/>
    <col min="13830" max="13830" width="17.5546875" style="270" customWidth="1"/>
    <col min="13831" max="13831" width="1.77734375" style="270" customWidth="1"/>
    <col min="13832" max="13832" width="0" style="270" hidden="1" customWidth="1"/>
    <col min="13833" max="13836" width="18" style="270" customWidth="1"/>
    <col min="13837" max="13837" width="0.88671875" style="270" customWidth="1"/>
    <col min="13838" max="14081" width="8.88671875" style="270"/>
    <col min="14082" max="14082" width="0" style="270" hidden="1" customWidth="1"/>
    <col min="14083" max="14083" width="0.6640625" style="270" customWidth="1"/>
    <col min="14084" max="14085" width="1.77734375" style="270" customWidth="1"/>
    <col min="14086" max="14086" width="17.5546875" style="270" customWidth="1"/>
    <col min="14087" max="14087" width="1.77734375" style="270" customWidth="1"/>
    <col min="14088" max="14088" width="0" style="270" hidden="1" customWidth="1"/>
    <col min="14089" max="14092" width="18" style="270" customWidth="1"/>
    <col min="14093" max="14093" width="0.88671875" style="270" customWidth="1"/>
    <col min="14094" max="14337" width="8.88671875" style="270"/>
    <col min="14338" max="14338" width="0" style="270" hidden="1" customWidth="1"/>
    <col min="14339" max="14339" width="0.6640625" style="270" customWidth="1"/>
    <col min="14340" max="14341" width="1.77734375" style="270" customWidth="1"/>
    <col min="14342" max="14342" width="17.5546875" style="270" customWidth="1"/>
    <col min="14343" max="14343" width="1.77734375" style="270" customWidth="1"/>
    <col min="14344" max="14344" width="0" style="270" hidden="1" customWidth="1"/>
    <col min="14345" max="14348" width="18" style="270" customWidth="1"/>
    <col min="14349" max="14349" width="0.88671875" style="270" customWidth="1"/>
    <col min="14350" max="14593" width="8.88671875" style="270"/>
    <col min="14594" max="14594" width="0" style="270" hidden="1" customWidth="1"/>
    <col min="14595" max="14595" width="0.6640625" style="270" customWidth="1"/>
    <col min="14596" max="14597" width="1.77734375" style="270" customWidth="1"/>
    <col min="14598" max="14598" width="17.5546875" style="270" customWidth="1"/>
    <col min="14599" max="14599" width="1.77734375" style="270" customWidth="1"/>
    <col min="14600" max="14600" width="0" style="270" hidden="1" customWidth="1"/>
    <col min="14601" max="14604" width="18" style="270" customWidth="1"/>
    <col min="14605" max="14605" width="0.88671875" style="270" customWidth="1"/>
    <col min="14606" max="14849" width="8.88671875" style="270"/>
    <col min="14850" max="14850" width="0" style="270" hidden="1" customWidth="1"/>
    <col min="14851" max="14851" width="0.6640625" style="270" customWidth="1"/>
    <col min="14852" max="14853" width="1.77734375" style="270" customWidth="1"/>
    <col min="14854" max="14854" width="17.5546875" style="270" customWidth="1"/>
    <col min="14855" max="14855" width="1.77734375" style="270" customWidth="1"/>
    <col min="14856" max="14856" width="0" style="270" hidden="1" customWidth="1"/>
    <col min="14857" max="14860" width="18" style="270" customWidth="1"/>
    <col min="14861" max="14861" width="0.88671875" style="270" customWidth="1"/>
    <col min="14862" max="15105" width="8.88671875" style="270"/>
    <col min="15106" max="15106" width="0" style="270" hidden="1" customWidth="1"/>
    <col min="15107" max="15107" width="0.6640625" style="270" customWidth="1"/>
    <col min="15108" max="15109" width="1.77734375" style="270" customWidth="1"/>
    <col min="15110" max="15110" width="17.5546875" style="270" customWidth="1"/>
    <col min="15111" max="15111" width="1.77734375" style="270" customWidth="1"/>
    <col min="15112" max="15112" width="0" style="270" hidden="1" customWidth="1"/>
    <col min="15113" max="15116" width="18" style="270" customWidth="1"/>
    <col min="15117" max="15117" width="0.88671875" style="270" customWidth="1"/>
    <col min="15118" max="15361" width="8.88671875" style="270"/>
    <col min="15362" max="15362" width="0" style="270" hidden="1" customWidth="1"/>
    <col min="15363" max="15363" width="0.6640625" style="270" customWidth="1"/>
    <col min="15364" max="15365" width="1.77734375" style="270" customWidth="1"/>
    <col min="15366" max="15366" width="17.5546875" style="270" customWidth="1"/>
    <col min="15367" max="15367" width="1.77734375" style="270" customWidth="1"/>
    <col min="15368" max="15368" width="0" style="270" hidden="1" customWidth="1"/>
    <col min="15369" max="15372" width="18" style="270" customWidth="1"/>
    <col min="15373" max="15373" width="0.88671875" style="270" customWidth="1"/>
    <col min="15374" max="15617" width="8.88671875" style="270"/>
    <col min="15618" max="15618" width="0" style="270" hidden="1" customWidth="1"/>
    <col min="15619" max="15619" width="0.6640625" style="270" customWidth="1"/>
    <col min="15620" max="15621" width="1.77734375" style="270" customWidth="1"/>
    <col min="15622" max="15622" width="17.5546875" style="270" customWidth="1"/>
    <col min="15623" max="15623" width="1.77734375" style="270" customWidth="1"/>
    <col min="15624" max="15624" width="0" style="270" hidden="1" customWidth="1"/>
    <col min="15625" max="15628" width="18" style="270" customWidth="1"/>
    <col min="15629" max="15629" width="0.88671875" style="270" customWidth="1"/>
    <col min="15630" max="15873" width="8.88671875" style="270"/>
    <col min="15874" max="15874" width="0" style="270" hidden="1" customWidth="1"/>
    <col min="15875" max="15875" width="0.6640625" style="270" customWidth="1"/>
    <col min="15876" max="15877" width="1.77734375" style="270" customWidth="1"/>
    <col min="15878" max="15878" width="17.5546875" style="270" customWidth="1"/>
    <col min="15879" max="15879" width="1.77734375" style="270" customWidth="1"/>
    <col min="15880" max="15880" width="0" style="270" hidden="1" customWidth="1"/>
    <col min="15881" max="15884" width="18" style="270" customWidth="1"/>
    <col min="15885" max="15885" width="0.88671875" style="270" customWidth="1"/>
    <col min="15886" max="16129" width="8.88671875" style="270"/>
    <col min="16130" max="16130" width="0" style="270" hidden="1" customWidth="1"/>
    <col min="16131" max="16131" width="0.6640625" style="270" customWidth="1"/>
    <col min="16132" max="16133" width="1.77734375" style="270" customWidth="1"/>
    <col min="16134" max="16134" width="17.5546875" style="270" customWidth="1"/>
    <col min="16135" max="16135" width="1.77734375" style="270" customWidth="1"/>
    <col min="16136" max="16136" width="0" style="270" hidden="1" customWidth="1"/>
    <col min="16137" max="16140" width="18" style="270" customWidth="1"/>
    <col min="16141" max="16141" width="0.88671875" style="270" customWidth="1"/>
    <col min="16142" max="16384" width="8.88671875" style="270"/>
  </cols>
  <sheetData>
    <row r="1" spans="2:15" ht="39.950000000000003" customHeight="1">
      <c r="B1" s="267" t="s">
        <v>327</v>
      </c>
      <c r="C1" s="268"/>
      <c r="D1" s="268"/>
      <c r="E1" s="268"/>
      <c r="F1" s="268"/>
      <c r="G1" s="269"/>
      <c r="H1" s="268"/>
      <c r="I1" s="268"/>
      <c r="J1" s="268"/>
      <c r="K1" s="268"/>
      <c r="L1" s="268"/>
    </row>
    <row r="2" spans="2:15" ht="20.100000000000001" customHeight="1">
      <c r="B2" s="271" t="s">
        <v>328</v>
      </c>
      <c r="C2" s="272"/>
      <c r="D2" s="272"/>
      <c r="E2" s="268"/>
      <c r="F2" s="268"/>
      <c r="G2" s="269"/>
      <c r="H2" s="268"/>
      <c r="I2" s="268"/>
      <c r="J2" s="268"/>
      <c r="K2" s="268"/>
      <c r="L2" s="268"/>
    </row>
    <row r="3" spans="2:15" ht="30" customHeight="1">
      <c r="B3" s="273"/>
      <c r="C3" s="273"/>
      <c r="D3" s="273"/>
      <c r="E3" s="273"/>
      <c r="F3" s="273"/>
      <c r="G3" s="274"/>
      <c r="H3" s="273"/>
      <c r="I3" s="273"/>
      <c r="J3" s="273"/>
      <c r="K3" s="273"/>
      <c r="L3" s="273"/>
    </row>
    <row r="4" spans="2:15" ht="20.100000000000001" customHeight="1">
      <c r="B4" s="275" t="s">
        <v>329</v>
      </c>
      <c r="C4" s="275"/>
      <c r="D4" s="275"/>
      <c r="E4" s="276"/>
      <c r="F4" s="276"/>
      <c r="G4" s="276"/>
      <c r="H4" s="276"/>
      <c r="I4" s="276"/>
      <c r="J4" s="277" t="s">
        <v>330</v>
      </c>
      <c r="K4" s="277" t="s">
        <v>330</v>
      </c>
      <c r="L4" s="277"/>
      <c r="M4" s="278"/>
      <c r="N4" s="253"/>
      <c r="O4" s="253"/>
    </row>
    <row r="5" spans="2:15" s="285" customFormat="1" ht="37.5" customHeight="1">
      <c r="B5" s="279"/>
      <c r="C5" s="279"/>
      <c r="D5" s="279"/>
      <c r="E5" s="279"/>
      <c r="F5" s="280"/>
      <c r="G5" s="281"/>
      <c r="H5" s="282">
        <v>2010</v>
      </c>
      <c r="I5" s="283">
        <v>2011</v>
      </c>
      <c r="J5" s="283">
        <v>2012</v>
      </c>
      <c r="K5" s="283">
        <v>2013</v>
      </c>
      <c r="L5" s="283">
        <v>2014</v>
      </c>
      <c r="M5" s="284"/>
    </row>
    <row r="6" spans="2:15" s="284" customFormat="1" ht="9.9499999999999993" customHeight="1">
      <c r="F6" s="286"/>
      <c r="G6" s="287"/>
      <c r="J6" s="288"/>
      <c r="K6" s="288"/>
      <c r="L6" s="288"/>
    </row>
    <row r="7" spans="2:15" s="290" customFormat="1" ht="30" customHeight="1">
      <c r="B7" s="462" t="s">
        <v>331</v>
      </c>
      <c r="C7" s="462"/>
      <c r="D7" s="462"/>
      <c r="E7" s="462"/>
      <c r="F7" s="258"/>
      <c r="G7" s="259"/>
      <c r="H7" s="289">
        <f>표1!B5</f>
        <v>20876406.351173788</v>
      </c>
      <c r="I7" s="289">
        <f>표1!C5</f>
        <v>22674291.256275639</v>
      </c>
      <c r="J7" s="289">
        <f>표1!D5</f>
        <v>23431426.116256777</v>
      </c>
      <c r="K7" s="289">
        <f>표1!E5</f>
        <v>25150436.141323436</v>
      </c>
      <c r="L7" s="289">
        <f>표1!G5</f>
        <v>25413223.721334208</v>
      </c>
      <c r="N7" s="291"/>
    </row>
    <row r="8" spans="2:15" s="290" customFormat="1" ht="30" customHeight="1">
      <c r="B8" s="292"/>
      <c r="C8" s="292"/>
      <c r="D8" s="292"/>
      <c r="E8" s="293" t="s">
        <v>332</v>
      </c>
      <c r="F8" s="258"/>
      <c r="G8" s="259"/>
      <c r="H8" s="256">
        <f>표1!I5</f>
        <v>25.101845727911275</v>
      </c>
      <c r="I8" s="256">
        <f>표1!J5</f>
        <v>24.695255924388643</v>
      </c>
      <c r="J8" s="256">
        <f>표1!K5</f>
        <v>25.934925656834846</v>
      </c>
      <c r="K8" s="256">
        <f>표1!L5</f>
        <v>26.628522022934085</v>
      </c>
      <c r="L8" s="256">
        <f>표1!M5</f>
        <v>25.732655265492742</v>
      </c>
      <c r="N8" s="256"/>
    </row>
    <row r="9" spans="2:15" s="290" customFormat="1" ht="5.0999999999999996" customHeight="1">
      <c r="B9" s="294"/>
      <c r="C9" s="294"/>
      <c r="D9" s="294"/>
      <c r="E9" s="294"/>
      <c r="F9" s="295"/>
      <c r="G9" s="296"/>
      <c r="H9" s="297"/>
      <c r="I9" s="297"/>
      <c r="J9" s="297"/>
      <c r="K9" s="297"/>
      <c r="L9" s="297"/>
    </row>
    <row r="10" spans="2:15" s="290" customFormat="1" ht="5.0999999999999996" customHeight="1">
      <c r="B10" s="298"/>
      <c r="C10" s="298"/>
      <c r="D10" s="298"/>
      <c r="E10" s="298"/>
      <c r="F10" s="299"/>
      <c r="G10" s="300"/>
      <c r="H10" s="301"/>
      <c r="I10" s="301"/>
      <c r="J10" s="301"/>
      <c r="K10" s="301"/>
      <c r="L10" s="301"/>
    </row>
    <row r="11" spans="2:15" s="306" customFormat="1" ht="30" customHeight="1">
      <c r="B11" s="302"/>
      <c r="C11" s="461" t="s">
        <v>333</v>
      </c>
      <c r="D11" s="461"/>
      <c r="E11" s="461"/>
      <c r="F11" s="303"/>
      <c r="G11" s="304"/>
      <c r="H11" s="305">
        <f>표2!G5</f>
        <v>0</v>
      </c>
      <c r="I11" s="253">
        <f>표2!H5</f>
        <v>6.6995929441968043</v>
      </c>
      <c r="J11" s="253">
        <f>표2!I5</f>
        <v>0.71146518013508619</v>
      </c>
      <c r="K11" s="253">
        <f>표2!J5</f>
        <v>9.6228558894405243</v>
      </c>
      <c r="L11" s="253">
        <f>표2!K5</f>
        <v>11.501716812142652</v>
      </c>
    </row>
    <row r="12" spans="2:15" s="290" customFormat="1" ht="30" customHeight="1">
      <c r="B12" s="292"/>
      <c r="C12" s="293"/>
      <c r="D12" s="293"/>
      <c r="E12" s="257" t="s">
        <v>334</v>
      </c>
      <c r="F12" s="258"/>
      <c r="G12" s="259"/>
      <c r="H12" s="252">
        <f>표2!B5</f>
        <v>20876406.351173788</v>
      </c>
      <c r="I12" s="252">
        <f>표2!C5</f>
        <v>22275040.598078869</v>
      </c>
      <c r="J12" s="252">
        <f>표2!D5</f>
        <v>22464396.018744618</v>
      </c>
      <c r="K12" s="252">
        <f>표2!E5</f>
        <v>24334264.003777258</v>
      </c>
      <c r="L12" s="252">
        <f>표2!F5</f>
        <v>23650522.075395606</v>
      </c>
    </row>
    <row r="13" spans="2:15" s="290" customFormat="1" ht="30" customHeight="1">
      <c r="B13" s="292"/>
      <c r="C13" s="293"/>
      <c r="D13" s="461" t="s">
        <v>335</v>
      </c>
      <c r="E13" s="461"/>
      <c r="F13" s="258"/>
      <c r="G13" s="259"/>
      <c r="H13" s="305">
        <f>'표4-2,3'!K6</f>
        <v>0</v>
      </c>
      <c r="I13" s="253">
        <f>'표4-2,3'!L6</f>
        <v>-16.955015983177358</v>
      </c>
      <c r="J13" s="253">
        <f>'표4-2,3'!M6</f>
        <v>-1.4007154987647361</v>
      </c>
      <c r="K13" s="253">
        <f>'표4-2,3'!N6</f>
        <v>-13.359808743191829</v>
      </c>
      <c r="L13" s="253">
        <f>'표4-2,3'!O6</f>
        <v>6.619386554328309</v>
      </c>
    </row>
    <row r="14" spans="2:15" s="290" customFormat="1" ht="30" customHeight="1">
      <c r="B14" s="292"/>
      <c r="C14" s="293"/>
      <c r="D14" s="461" t="s">
        <v>336</v>
      </c>
      <c r="E14" s="461"/>
      <c r="F14" s="258"/>
      <c r="G14" s="259"/>
      <c r="H14" s="305">
        <v>0</v>
      </c>
      <c r="I14" s="253">
        <v>15.090096837234226</v>
      </c>
      <c r="J14" s="253">
        <v>0.67907826680121997</v>
      </c>
      <c r="K14" s="253">
        <v>10.444575066996553</v>
      </c>
      <c r="L14" s="253">
        <v>-7.2193624122633988</v>
      </c>
    </row>
    <row r="15" spans="2:15" s="290" customFormat="1" ht="30" customHeight="1">
      <c r="B15" s="292"/>
      <c r="C15" s="293"/>
      <c r="D15" s="293"/>
      <c r="E15" s="257" t="s">
        <v>337</v>
      </c>
      <c r="F15" s="258"/>
      <c r="G15" s="259"/>
      <c r="H15" s="305">
        <f>'표4-2,3'!K8</f>
        <v>0</v>
      </c>
      <c r="I15" s="254">
        <f>'표4-2,3'!L8</f>
        <v>15.11445583326492</v>
      </c>
      <c r="J15" s="254">
        <f>'표4-2,3'!M8</f>
        <v>0.6770810229858597</v>
      </c>
      <c r="K15" s="254">
        <f>'표4-2,3'!N8</f>
        <v>10.402900254305798</v>
      </c>
      <c r="L15" s="254">
        <f>'표4-2,3'!O8</f>
        <v>-7.2586492248014212</v>
      </c>
    </row>
    <row r="16" spans="2:15" s="290" customFormat="1" ht="30" customHeight="1">
      <c r="B16" s="292"/>
      <c r="C16" s="293"/>
      <c r="D16" s="461" t="s">
        <v>258</v>
      </c>
      <c r="E16" s="461"/>
      <c r="F16" s="258"/>
      <c r="G16" s="259"/>
      <c r="H16" s="305">
        <f>'표4-2,3'!K9</f>
        <v>0</v>
      </c>
      <c r="I16" s="253">
        <f>'표4-2,3'!L9</f>
        <v>8.6033735555733788</v>
      </c>
      <c r="J16" s="253">
        <f>'표4-2,3'!M9</f>
        <v>-9.1832779263923801</v>
      </c>
      <c r="K16" s="253">
        <f>'표4-2,3'!N9</f>
        <v>0.76239382942243028</v>
      </c>
      <c r="L16" s="253">
        <f>'표4-2,3'!O9</f>
        <v>0.61954312955296931</v>
      </c>
    </row>
    <row r="17" spans="2:13" s="290" customFormat="1" ht="30" customHeight="1">
      <c r="B17" s="292"/>
      <c r="C17" s="293"/>
      <c r="D17" s="461" t="s">
        <v>338</v>
      </c>
      <c r="E17" s="461"/>
      <c r="F17" s="258"/>
      <c r="G17" s="259"/>
      <c r="H17" s="305">
        <f>'표4-2,3'!K10</f>
        <v>0</v>
      </c>
      <c r="I17" s="253">
        <f>'표4-2,3'!L10</f>
        <v>-29.492169418902265</v>
      </c>
      <c r="J17" s="253">
        <f>'표4-2,3'!M10</f>
        <v>25.522063416750672</v>
      </c>
      <c r="K17" s="253">
        <f>'표4-2,3'!N10</f>
        <v>10.016208894995396</v>
      </c>
      <c r="L17" s="253">
        <f>'표4-2,3'!O10</f>
        <v>-2.5360271600357143</v>
      </c>
    </row>
    <row r="18" spans="2:13" s="290" customFormat="1" ht="30" customHeight="1">
      <c r="B18" s="292"/>
      <c r="C18" s="293"/>
      <c r="D18" s="461" t="s">
        <v>339</v>
      </c>
      <c r="E18" s="461"/>
      <c r="F18" s="307" t="s">
        <v>340</v>
      </c>
      <c r="G18" s="308"/>
      <c r="H18" s="305">
        <f>[1]표2!F12</f>
        <v>0</v>
      </c>
      <c r="I18" s="253">
        <v>1.25048487080864</v>
      </c>
      <c r="J18" s="253">
        <v>-4.1969800057865427</v>
      </c>
      <c r="K18" s="253">
        <v>7.2057743005499315</v>
      </c>
      <c r="L18" s="253">
        <v>1.833391749604836</v>
      </c>
    </row>
    <row r="19" spans="2:13" s="290" customFormat="1" ht="5.0999999999999996" customHeight="1">
      <c r="B19" s="294"/>
      <c r="C19" s="294"/>
      <c r="D19" s="294"/>
      <c r="E19" s="294"/>
      <c r="F19" s="295"/>
      <c r="G19" s="296"/>
      <c r="H19" s="309"/>
      <c r="I19" s="309"/>
      <c r="J19" s="309"/>
      <c r="K19" s="309"/>
      <c r="L19" s="309"/>
    </row>
    <row r="20" spans="2:13" s="290" customFormat="1" ht="5.0999999999999996" customHeight="1">
      <c r="B20" s="298"/>
      <c r="C20" s="298"/>
      <c r="D20" s="298"/>
      <c r="E20" s="298"/>
      <c r="F20" s="299"/>
      <c r="G20" s="300"/>
      <c r="H20" s="301"/>
      <c r="I20" s="301"/>
      <c r="J20" s="301"/>
      <c r="K20" s="301"/>
      <c r="L20" s="301"/>
    </row>
    <row r="21" spans="2:13" s="290" customFormat="1" ht="30" customHeight="1">
      <c r="B21" s="292"/>
      <c r="C21" s="461" t="s">
        <v>341</v>
      </c>
      <c r="D21" s="461"/>
      <c r="E21" s="461"/>
      <c r="F21" s="258"/>
      <c r="G21" s="259"/>
      <c r="H21" s="289"/>
      <c r="I21" s="289"/>
      <c r="J21" s="289"/>
      <c r="K21" s="289"/>
      <c r="L21" s="289"/>
    </row>
    <row r="22" spans="2:13" s="290" customFormat="1" ht="30" customHeight="1">
      <c r="B22" s="292"/>
      <c r="C22" s="292"/>
      <c r="D22" s="461" t="s">
        <v>342</v>
      </c>
      <c r="E22" s="461"/>
      <c r="F22" s="258"/>
      <c r="G22" s="259"/>
      <c r="H22" s="253">
        <f>'표4-2,3'!F6</f>
        <v>1.94461397349985</v>
      </c>
      <c r="I22" s="253">
        <f>'표4-2,3'!G6</f>
        <v>1.5981053896615887</v>
      </c>
      <c r="J22" s="253">
        <f>'표4-2,3'!H6</f>
        <v>1.5086235368228089</v>
      </c>
      <c r="K22" s="253">
        <f>'표4-2,3'!I6</f>
        <v>1.1913011006989123</v>
      </c>
      <c r="L22" s="253">
        <f>'표4-2,3'!J6</f>
        <v>1.4198362967110383</v>
      </c>
    </row>
    <row r="23" spans="2:13" s="290" customFormat="1" ht="30" customHeight="1">
      <c r="B23" s="292"/>
      <c r="C23" s="292"/>
      <c r="D23" s="461" t="s">
        <v>343</v>
      </c>
      <c r="E23" s="461"/>
      <c r="F23" s="258"/>
      <c r="G23" s="259"/>
      <c r="H23" s="253">
        <f>'표4-2,3'!F7+'표4-2,3'!F8</f>
        <v>55.195582310836024</v>
      </c>
      <c r="I23" s="253">
        <f>'표4-2,3'!G7+'표4-2,3'!G8</f>
        <v>58.923684863998311</v>
      </c>
      <c r="J23" s="253">
        <f>'표4-2,3'!H7+'표4-2,3'!H8</f>
        <v>60.210996499350742</v>
      </c>
      <c r="K23" s="253">
        <f>'표4-2,3'!I7+'표4-2,3'!I8</f>
        <v>59.654082496782557</v>
      </c>
      <c r="L23" s="253">
        <f>'표4-2,3'!J7+'표4-2,3'!J8</f>
        <v>58.196817555562028</v>
      </c>
    </row>
    <row r="24" spans="2:13" s="290" customFormat="1" ht="30" customHeight="1">
      <c r="B24" s="292"/>
      <c r="C24" s="292"/>
      <c r="D24" s="293"/>
      <c r="E24" s="257" t="s">
        <v>344</v>
      </c>
      <c r="F24" s="258"/>
      <c r="G24" s="259"/>
      <c r="H24" s="254">
        <f>'표4-2,3'!F8</f>
        <v>55.175832979969684</v>
      </c>
      <c r="I24" s="254">
        <f>'표4-2,3'!G8</f>
        <v>58.914978781824779</v>
      </c>
      <c r="J24" s="254">
        <f>'표4-2,3'!H8</f>
        <v>60.201196288537282</v>
      </c>
      <c r="K24" s="254">
        <f>'표4-2,3'!I8</f>
        <v>59.621518172610713</v>
      </c>
      <c r="L24" s="254">
        <f>'표4-2,3'!J8</f>
        <v>58.140002391907075</v>
      </c>
    </row>
    <row r="25" spans="2:13" s="290" customFormat="1" ht="30" customHeight="1">
      <c r="B25" s="292"/>
      <c r="C25" s="292"/>
      <c r="D25" s="461" t="s">
        <v>258</v>
      </c>
      <c r="E25" s="461"/>
      <c r="F25" s="258"/>
      <c r="G25" s="259"/>
      <c r="H25" s="253">
        <f>'표4-2,3'!F9</f>
        <v>0.96929303768722463</v>
      </c>
      <c r="I25" s="253">
        <f>'표4-2,3'!G9</f>
        <v>0.82264986440619381</v>
      </c>
      <c r="J25" s="253">
        <f>'표4-2,3'!H9</f>
        <v>0.74625014445915627</v>
      </c>
      <c r="K25" s="253">
        <f>'표4-2,3'!I9</f>
        <v>0.86742761710265626</v>
      </c>
      <c r="L25" s="253">
        <f>'표4-2,3'!J9</f>
        <v>1.1105208927130616</v>
      </c>
    </row>
    <row r="26" spans="2:13" s="290" customFormat="1" ht="30" customHeight="1">
      <c r="B26" s="292"/>
      <c r="C26" s="292"/>
      <c r="D26" s="461" t="s">
        <v>345</v>
      </c>
      <c r="E26" s="461"/>
      <c r="F26" s="258"/>
      <c r="G26" s="259"/>
      <c r="H26" s="253">
        <f>'표4-2,3'!F10</f>
        <v>3.5972399536472413</v>
      </c>
      <c r="I26" s="253">
        <f>'표4-2,3'!G10</f>
        <v>2.4312152142709542</v>
      </c>
      <c r="J26" s="253">
        <f>'표4-2,3'!H10</f>
        <v>3.0989190652119607</v>
      </c>
      <c r="K26" s="253">
        <f>'표4-2,3'!I10</f>
        <v>3.3408511899422622</v>
      </c>
      <c r="L26" s="253">
        <f>'표4-2,3'!J10</f>
        <v>3.3712023801493887</v>
      </c>
    </row>
    <row r="27" spans="2:13" s="290" customFormat="1" ht="30" customHeight="1">
      <c r="B27" s="292"/>
      <c r="C27" s="292"/>
      <c r="D27" s="461" t="s">
        <v>346</v>
      </c>
      <c r="E27" s="461"/>
      <c r="F27" s="307" t="s">
        <v>347</v>
      </c>
      <c r="G27" s="308"/>
      <c r="H27" s="253">
        <f>100-H22-H23-H25-H26</f>
        <v>38.293270724329659</v>
      </c>
      <c r="I27" s="253">
        <f t="shared" ref="I27:L27" si="0">100-I22-I23-I25-I26</f>
        <v>36.224344667662955</v>
      </c>
      <c r="J27" s="253">
        <f t="shared" si="0"/>
        <v>34.435210754155335</v>
      </c>
      <c r="K27" s="253">
        <f t="shared" si="0"/>
        <v>34.946337595473615</v>
      </c>
      <c r="L27" s="253">
        <f t="shared" si="0"/>
        <v>35.901622874864479</v>
      </c>
      <c r="M27" s="253"/>
    </row>
    <row r="28" spans="2:13" s="290" customFormat="1" ht="5.0999999999999996" customHeight="1">
      <c r="B28" s="294"/>
      <c r="C28" s="294"/>
      <c r="D28" s="310"/>
      <c r="E28" s="310"/>
      <c r="F28" s="311"/>
      <c r="G28" s="312"/>
      <c r="H28" s="309"/>
      <c r="I28" s="309"/>
      <c r="J28" s="309"/>
      <c r="K28" s="309"/>
      <c r="L28" s="309"/>
    </row>
    <row r="29" spans="2:13" s="290" customFormat="1" ht="5.0999999999999996" customHeight="1">
      <c r="B29" s="298"/>
      <c r="C29" s="298"/>
      <c r="D29" s="313"/>
      <c r="E29" s="313"/>
      <c r="F29" s="314"/>
      <c r="G29" s="315"/>
      <c r="H29" s="301"/>
      <c r="I29" s="301"/>
      <c r="J29" s="301"/>
      <c r="K29" s="301"/>
      <c r="L29" s="301"/>
    </row>
    <row r="30" spans="2:13" s="290" customFormat="1" ht="30" customHeight="1">
      <c r="B30" s="461" t="s">
        <v>348</v>
      </c>
      <c r="C30" s="461"/>
      <c r="D30" s="461"/>
      <c r="E30" s="461"/>
      <c r="F30" s="316" t="s">
        <v>349</v>
      </c>
      <c r="G30" s="259"/>
      <c r="H30" s="255">
        <v>547517</v>
      </c>
      <c r="I30" s="255">
        <v>561118</v>
      </c>
      <c r="J30" s="255">
        <v>573297</v>
      </c>
      <c r="K30" s="255">
        <v>583073.5</v>
      </c>
      <c r="L30" s="255">
        <v>591142</v>
      </c>
    </row>
    <row r="31" spans="2:13" s="290" customFormat="1" ht="30" customHeight="1">
      <c r="B31" s="292"/>
      <c r="D31" s="292"/>
      <c r="E31" s="293" t="s">
        <v>350</v>
      </c>
      <c r="F31" s="258"/>
      <c r="G31" s="259"/>
      <c r="H31" s="256">
        <v>26.721546219274838</v>
      </c>
      <c r="I31" s="256">
        <v>27.060395408609235</v>
      </c>
      <c r="J31" s="256">
        <v>28.565171832889135</v>
      </c>
      <c r="K31" s="256">
        <v>28.802023889823175</v>
      </c>
      <c r="L31" s="256">
        <v>28.96137891637953</v>
      </c>
    </row>
    <row r="32" spans="2:13" s="290" customFormat="1" ht="5.0999999999999996" customHeight="1">
      <c r="B32" s="277"/>
      <c r="C32" s="277"/>
      <c r="D32" s="277"/>
      <c r="E32" s="310"/>
      <c r="F32" s="295"/>
      <c r="G32" s="296"/>
      <c r="H32" s="309"/>
      <c r="I32" s="309"/>
      <c r="J32" s="309"/>
      <c r="K32" s="309"/>
      <c r="L32" s="309"/>
    </row>
    <row r="33" spans="2:13" s="317" customFormat="1" ht="33" customHeight="1">
      <c r="B33" s="463" t="s">
        <v>351</v>
      </c>
      <c r="C33" s="463"/>
      <c r="D33" s="463"/>
      <c r="E33" s="463"/>
      <c r="F33" s="463"/>
      <c r="G33" s="463"/>
      <c r="H33" s="463"/>
      <c r="I33" s="463"/>
      <c r="J33" s="464"/>
      <c r="K33" s="464"/>
      <c r="L33" s="464"/>
    </row>
    <row r="34" spans="2:13" s="317" customFormat="1" ht="15" customHeight="1">
      <c r="B34" s="318" t="s">
        <v>484</v>
      </c>
      <c r="C34" s="318"/>
      <c r="D34" s="319"/>
      <c r="E34" s="320"/>
      <c r="F34" s="321"/>
      <c r="G34" s="321"/>
      <c r="H34" s="322"/>
      <c r="I34" s="322"/>
      <c r="J34" s="322"/>
      <c r="K34" s="322"/>
      <c r="L34" s="322"/>
    </row>
    <row r="35" spans="2:13" ht="39.950000000000003" customHeight="1">
      <c r="B35" s="267" t="s">
        <v>352</v>
      </c>
      <c r="C35" s="268"/>
      <c r="D35" s="268"/>
      <c r="E35" s="268"/>
      <c r="F35" s="268"/>
      <c r="G35" s="269"/>
      <c r="H35" s="268"/>
      <c r="I35" s="268"/>
      <c r="J35" s="268"/>
      <c r="K35" s="268"/>
      <c r="L35" s="268"/>
    </row>
    <row r="36" spans="2:13" ht="20.100000000000001" customHeight="1">
      <c r="B36" s="271" t="s">
        <v>353</v>
      </c>
      <c r="C36" s="272"/>
      <c r="D36" s="272"/>
      <c r="E36" s="268"/>
      <c r="F36" s="268"/>
      <c r="G36" s="269"/>
      <c r="H36" s="268"/>
      <c r="I36" s="268"/>
      <c r="J36" s="268"/>
      <c r="K36" s="268"/>
      <c r="L36" s="268"/>
    </row>
    <row r="37" spans="2:13" ht="30" customHeight="1">
      <c r="B37" s="273"/>
      <c r="C37" s="273"/>
      <c r="D37" s="273"/>
      <c r="E37" s="273"/>
      <c r="F37" s="273"/>
      <c r="G37" s="274"/>
      <c r="H37" s="273"/>
      <c r="I37" s="273"/>
      <c r="J37" s="273"/>
      <c r="K37" s="273"/>
      <c r="L37" s="273"/>
    </row>
    <row r="38" spans="2:13" ht="20.100000000000001" customHeight="1">
      <c r="B38" s="275" t="s">
        <v>354</v>
      </c>
      <c r="C38" s="275"/>
      <c r="D38" s="275"/>
      <c r="E38" s="276"/>
      <c r="F38" s="276"/>
      <c r="G38" s="276"/>
      <c r="H38" s="276"/>
      <c r="I38" s="276"/>
      <c r="J38" s="277" t="s">
        <v>355</v>
      </c>
      <c r="K38" s="277" t="s">
        <v>355</v>
      </c>
      <c r="L38" s="277"/>
      <c r="M38" s="278"/>
    </row>
    <row r="39" spans="2:13" s="285" customFormat="1" ht="38.25" customHeight="1">
      <c r="B39" s="279"/>
      <c r="C39" s="279"/>
      <c r="D39" s="279"/>
      <c r="E39" s="279"/>
      <c r="F39" s="280"/>
      <c r="G39" s="281"/>
      <c r="H39" s="282">
        <v>2010</v>
      </c>
      <c r="I39" s="283">
        <v>2011</v>
      </c>
      <c r="J39" s="283">
        <v>2012</v>
      </c>
      <c r="K39" s="283">
        <v>2013</v>
      </c>
      <c r="L39" s="283">
        <v>2014</v>
      </c>
      <c r="M39" s="284"/>
    </row>
    <row r="40" spans="2:13" s="284" customFormat="1" ht="9.9499999999999993" customHeight="1">
      <c r="F40" s="286"/>
      <c r="G40" s="287"/>
      <c r="J40" s="288"/>
      <c r="K40" s="288"/>
      <c r="L40" s="288"/>
    </row>
    <row r="41" spans="2:13" s="290" customFormat="1" ht="30" customHeight="1">
      <c r="B41" s="462" t="s">
        <v>356</v>
      </c>
      <c r="C41" s="462"/>
      <c r="D41" s="462"/>
      <c r="E41" s="462"/>
      <c r="F41" s="258"/>
      <c r="G41" s="259"/>
      <c r="H41" s="289">
        <f>표1!B6</f>
        <v>2935518.0557865673</v>
      </c>
      <c r="I41" s="289">
        <f>표1!C6</f>
        <v>3170597.8469190774</v>
      </c>
      <c r="J41" s="289">
        <f>표1!D6</f>
        <v>2860130.6562842154</v>
      </c>
      <c r="K41" s="289">
        <f>표1!E6</f>
        <v>3156205.7370821154</v>
      </c>
      <c r="L41" s="289">
        <f>표1!G6</f>
        <v>3172570.6167170415</v>
      </c>
    </row>
    <row r="42" spans="2:13" s="290" customFormat="1" ht="30" customHeight="1">
      <c r="B42" s="292"/>
      <c r="C42" s="292"/>
      <c r="D42" s="292"/>
      <c r="E42" s="293" t="s">
        <v>357</v>
      </c>
      <c r="F42" s="258"/>
      <c r="G42" s="259"/>
      <c r="H42" s="256">
        <f>표1!I6</f>
        <v>3.5296746062671538</v>
      </c>
      <c r="I42" s="256">
        <f>표1!J6</f>
        <v>3.4531939445433042</v>
      </c>
      <c r="J42" s="256">
        <f>표1!K6</f>
        <v>3.1657175099598831</v>
      </c>
      <c r="K42" s="256">
        <f>표1!L6</f>
        <v>3.3416952893596816</v>
      </c>
      <c r="L42" s="256">
        <f>표1!M6</f>
        <v>3.2124482466534268</v>
      </c>
    </row>
    <row r="43" spans="2:13" s="290" customFormat="1" ht="5.0999999999999996" customHeight="1">
      <c r="B43" s="294"/>
      <c r="C43" s="294"/>
      <c r="D43" s="294"/>
      <c r="E43" s="294"/>
      <c r="F43" s="295"/>
      <c r="G43" s="296"/>
      <c r="H43" s="297"/>
      <c r="I43" s="297"/>
      <c r="J43" s="297"/>
      <c r="K43" s="297"/>
      <c r="L43" s="297"/>
    </row>
    <row r="44" spans="2:13" s="290" customFormat="1" ht="5.0999999999999996" customHeight="1">
      <c r="B44" s="298"/>
      <c r="C44" s="298"/>
      <c r="D44" s="298"/>
      <c r="E44" s="298"/>
      <c r="F44" s="299"/>
      <c r="G44" s="300"/>
      <c r="H44" s="301"/>
      <c r="I44" s="301"/>
      <c r="J44" s="301"/>
      <c r="K44" s="301"/>
      <c r="L44" s="301"/>
    </row>
    <row r="45" spans="2:13" s="306" customFormat="1" ht="30" customHeight="1">
      <c r="B45" s="302"/>
      <c r="C45" s="461" t="s">
        <v>358</v>
      </c>
      <c r="D45" s="461"/>
      <c r="E45" s="461"/>
      <c r="F45" s="303"/>
      <c r="G45" s="304"/>
      <c r="H45" s="323">
        <f>표2!G6</f>
        <v>0</v>
      </c>
      <c r="I45" s="253">
        <f>표2!H6</f>
        <v>4.1767056378587482</v>
      </c>
      <c r="J45" s="253">
        <f>표2!I6</f>
        <v>-10.872310648951238</v>
      </c>
      <c r="K45" s="253">
        <f>표2!J6</f>
        <v>8.6120425698867376</v>
      </c>
      <c r="L45" s="253">
        <f>표2!K6</f>
        <v>2.0810904723081802</v>
      </c>
    </row>
    <row r="46" spans="2:13" s="290" customFormat="1" ht="30" customHeight="1">
      <c r="B46" s="292"/>
      <c r="C46" s="293"/>
      <c r="D46" s="293"/>
      <c r="E46" s="257" t="s">
        <v>359</v>
      </c>
      <c r="F46" s="258"/>
      <c r="G46" s="259"/>
      <c r="H46" s="252">
        <f>표2!B6</f>
        <v>2935518.0557865673</v>
      </c>
      <c r="I46" s="252">
        <f>표2!C6</f>
        <v>3058126.0039229672</v>
      </c>
      <c r="J46" s="252">
        <f>표2!D6</f>
        <v>2719502.4557066564</v>
      </c>
      <c r="K46" s="252">
        <f>표2!E6</f>
        <v>2952730.7994882469</v>
      </c>
      <c r="L46" s="252">
        <f>표2!F6</f>
        <v>2922370.5999197802</v>
      </c>
    </row>
    <row r="47" spans="2:13" s="290" customFormat="1" ht="30" customHeight="1">
      <c r="B47" s="292"/>
      <c r="C47" s="293"/>
      <c r="D47" s="461" t="s">
        <v>335</v>
      </c>
      <c r="E47" s="461"/>
      <c r="F47" s="258"/>
      <c r="G47" s="259"/>
      <c r="H47" s="323">
        <f>'표4-2,3'!K28</f>
        <v>0</v>
      </c>
      <c r="I47" s="253">
        <f>'표4-2,3'!L28</f>
        <v>14.466920990624043</v>
      </c>
      <c r="J47" s="253">
        <f>'표4-2,3'!M28</f>
        <v>-4.4376479873770416</v>
      </c>
      <c r="K47" s="253">
        <f>'표4-2,3'!N28</f>
        <v>-24.611446396538593</v>
      </c>
      <c r="L47" s="253">
        <f>'표4-2,3'!O28</f>
        <v>23.911533966584816</v>
      </c>
    </row>
    <row r="48" spans="2:13" s="290" customFormat="1" ht="30" customHeight="1">
      <c r="B48" s="292"/>
      <c r="C48" s="293"/>
      <c r="D48" s="461" t="s">
        <v>486</v>
      </c>
      <c r="E48" s="461"/>
      <c r="F48" s="258"/>
      <c r="G48" s="259"/>
      <c r="H48" s="323">
        <f>[1]표2!F42</f>
        <v>0</v>
      </c>
      <c r="I48" s="253">
        <v>1.6886126913531265</v>
      </c>
      <c r="J48" s="253">
        <v>-14.178526026392452</v>
      </c>
      <c r="K48" s="253">
        <v>32.409247369939209</v>
      </c>
      <c r="L48" s="253">
        <v>1.0402897221974019</v>
      </c>
    </row>
    <row r="49" spans="2:13" s="290" customFormat="1" ht="30" customHeight="1">
      <c r="B49" s="292"/>
      <c r="C49" s="293"/>
      <c r="D49" s="293"/>
      <c r="E49" s="257" t="s">
        <v>487</v>
      </c>
      <c r="F49" s="258"/>
      <c r="G49" s="259"/>
      <c r="H49" s="323">
        <f>'표4-2,3'!K30</f>
        <v>0</v>
      </c>
      <c r="I49" s="254">
        <f>'표4-2,3'!L30</f>
        <v>3.5320696732945307</v>
      </c>
      <c r="J49" s="254">
        <f>'표4-2,3'!M30</f>
        <v>-12.920538202372706</v>
      </c>
      <c r="K49" s="254">
        <f>'표4-2,3'!N30</f>
        <v>32.081938376726995</v>
      </c>
      <c r="L49" s="254">
        <f>'표4-2,3'!O30</f>
        <v>0.6344815285188552</v>
      </c>
    </row>
    <row r="50" spans="2:13" s="290" customFormat="1" ht="30" customHeight="1">
      <c r="B50" s="292"/>
      <c r="C50" s="293"/>
      <c r="D50" s="461" t="s">
        <v>258</v>
      </c>
      <c r="E50" s="461"/>
      <c r="F50" s="258"/>
      <c r="G50" s="259"/>
      <c r="H50" s="323">
        <f>'표4-2,3'!K31</f>
        <v>0</v>
      </c>
      <c r="I50" s="253">
        <f>'표4-2,3'!L31</f>
        <v>10.697370908440023</v>
      </c>
      <c r="J50" s="253">
        <f>'표4-2,3'!M31</f>
        <v>-3.2132273952049402</v>
      </c>
      <c r="K50" s="253">
        <f>'표4-2,3'!N31</f>
        <v>-38.735153544484831</v>
      </c>
      <c r="L50" s="253">
        <f>'표4-2,3'!O31</f>
        <v>2.3933847815635225</v>
      </c>
    </row>
    <row r="51" spans="2:13" s="290" customFormat="1" ht="30" customHeight="1">
      <c r="B51" s="292"/>
      <c r="C51" s="293"/>
      <c r="D51" s="461" t="s">
        <v>488</v>
      </c>
      <c r="E51" s="461"/>
      <c r="F51" s="258"/>
      <c r="G51" s="259"/>
      <c r="H51" s="323">
        <f>'표4-2,3'!K32</f>
        <v>0</v>
      </c>
      <c r="I51" s="253">
        <f>'표4-2,3'!L32</f>
        <v>35.581795664778113</v>
      </c>
      <c r="J51" s="253">
        <f>'표4-2,3'!M32</f>
        <v>-32.833984086702053</v>
      </c>
      <c r="K51" s="253">
        <f>'표4-2,3'!N32</f>
        <v>-28.985405430440647</v>
      </c>
      <c r="L51" s="253">
        <f>'표4-2,3'!O32</f>
        <v>-22.217146029961448</v>
      </c>
      <c r="M51" s="253"/>
    </row>
    <row r="52" spans="2:13" s="290" customFormat="1" ht="30" customHeight="1">
      <c r="B52" s="292"/>
      <c r="C52" s="293"/>
      <c r="D52" s="461" t="s">
        <v>478</v>
      </c>
      <c r="E52" s="461"/>
      <c r="F52" s="307" t="s">
        <v>479</v>
      </c>
      <c r="G52" s="308"/>
      <c r="H52" s="323">
        <f>[1]표2!F46</f>
        <v>0</v>
      </c>
      <c r="I52" s="253">
        <v>-1.1286258519573444</v>
      </c>
      <c r="J52" s="253">
        <v>-7.6885902443981067</v>
      </c>
      <c r="K52" s="253">
        <v>14.13071827072763</v>
      </c>
      <c r="L52" s="253">
        <v>-3.9173848187273457</v>
      </c>
    </row>
    <row r="53" spans="2:13" s="290" customFormat="1" ht="5.0999999999999996" customHeight="1">
      <c r="B53" s="294"/>
      <c r="C53" s="294"/>
      <c r="D53" s="294"/>
      <c r="E53" s="294"/>
      <c r="F53" s="295"/>
      <c r="G53" s="296"/>
      <c r="H53" s="309"/>
      <c r="I53" s="309"/>
      <c r="J53" s="309"/>
      <c r="K53" s="309"/>
      <c r="L53" s="309"/>
    </row>
    <row r="54" spans="2:13" s="290" customFormat="1" ht="5.0999999999999996" customHeight="1">
      <c r="B54" s="298"/>
      <c r="C54" s="298"/>
      <c r="D54" s="298"/>
      <c r="E54" s="298"/>
      <c r="F54" s="299"/>
      <c r="G54" s="300"/>
      <c r="H54" s="301"/>
      <c r="I54" s="301"/>
      <c r="J54" s="301"/>
      <c r="K54" s="301"/>
      <c r="L54" s="301"/>
    </row>
    <row r="55" spans="2:13" s="290" customFormat="1" ht="30" customHeight="1">
      <c r="B55" s="292"/>
      <c r="C55" s="461" t="s">
        <v>360</v>
      </c>
      <c r="D55" s="461"/>
      <c r="E55" s="461"/>
      <c r="F55" s="258"/>
      <c r="G55" s="259"/>
      <c r="H55" s="289"/>
      <c r="I55" s="289"/>
      <c r="J55" s="289"/>
      <c r="K55" s="289"/>
      <c r="L55" s="289"/>
    </row>
    <row r="56" spans="2:13" s="290" customFormat="1" ht="30" customHeight="1">
      <c r="B56" s="292"/>
      <c r="C56" s="292"/>
      <c r="D56" s="461" t="s">
        <v>335</v>
      </c>
      <c r="E56" s="461"/>
      <c r="F56" s="258"/>
      <c r="G56" s="259"/>
      <c r="H56" s="253">
        <f>'표4-2,3'!F28</f>
        <v>8.6314362402048417</v>
      </c>
      <c r="I56" s="253">
        <f>'표4-2,3'!G28</f>
        <v>9.9362012228962175</v>
      </c>
      <c r="J56" s="253">
        <f>'표4-2,3'!H28</f>
        <v>10.636923661080184</v>
      </c>
      <c r="K56" s="253">
        <f>'표4-2,3'!I28</f>
        <v>6.9006754885705552</v>
      </c>
      <c r="L56" s="253">
        <f>'표4-2,3'!J28</f>
        <v>9.1781605412503069</v>
      </c>
    </row>
    <row r="57" spans="2:13" s="290" customFormat="1" ht="30" customHeight="1">
      <c r="B57" s="292"/>
      <c r="C57" s="292"/>
      <c r="D57" s="461" t="s">
        <v>336</v>
      </c>
      <c r="E57" s="461"/>
      <c r="F57" s="258"/>
      <c r="G57" s="259"/>
      <c r="H57" s="253">
        <f>'표4-2,3'!F29+'표4-2,3'!F30</f>
        <v>20.229936200374638</v>
      </c>
      <c r="I57" s="253">
        <f>'표4-2,3'!G29+'표4-2,3'!G30</f>
        <v>20.09526892653933</v>
      </c>
      <c r="J57" s="253">
        <f>'표4-2,3'!H29+'표4-2,3'!H30</f>
        <v>19.058328915245013</v>
      </c>
      <c r="K57" s="253">
        <f>'표4-2,3'!I29+'표4-2,3'!I30</f>
        <v>22.918220352081001</v>
      </c>
      <c r="L57" s="253">
        <f>'표4-2,3'!J29+'표4-2,3'!J30</f>
        <v>22.892087594227117</v>
      </c>
    </row>
    <row r="58" spans="2:13" s="290" customFormat="1" ht="30" customHeight="1">
      <c r="B58" s="292"/>
      <c r="C58" s="292"/>
      <c r="D58" s="293"/>
      <c r="E58" s="257" t="s">
        <v>361</v>
      </c>
      <c r="F58" s="258"/>
      <c r="G58" s="259"/>
      <c r="H58" s="254">
        <f>'표4-2,3'!F30</f>
        <v>19.582682050586179</v>
      </c>
      <c r="I58" s="254">
        <f>'표4-2,3'!G30</f>
        <v>19.811512387675617</v>
      </c>
      <c r="J58" s="254">
        <f>'표4-2,3'!H30</f>
        <v>19.058328915244598</v>
      </c>
      <c r="K58" s="254">
        <f>'표4-2,3'!I30</f>
        <v>22.863489575464371</v>
      </c>
      <c r="L58" s="254">
        <f>'표4-2,3'!J30</f>
        <v>22.73818778461758</v>
      </c>
    </row>
    <row r="59" spans="2:13" s="290" customFormat="1" ht="30" customHeight="1">
      <c r="B59" s="292"/>
      <c r="C59" s="292"/>
      <c r="D59" s="461" t="s">
        <v>258</v>
      </c>
      <c r="E59" s="461"/>
      <c r="F59" s="258"/>
      <c r="G59" s="259"/>
      <c r="H59" s="253">
        <f>'표4-2,3'!F31</f>
        <v>1.2029619656934631</v>
      </c>
      <c r="I59" s="253">
        <f>'표4-2,3'!G31</f>
        <v>1.1059651013838254</v>
      </c>
      <c r="J59" s="253">
        <f>'표4-2,3'!H31</f>
        <v>1.2091807779168902</v>
      </c>
      <c r="K59" s="253">
        <f>'표4-2,3'!I31</f>
        <v>0.79112455476061294</v>
      </c>
      <c r="L59" s="253">
        <f>'표4-2,3'!J31</f>
        <v>1.0523047452154184</v>
      </c>
    </row>
    <row r="60" spans="2:13" s="290" customFormat="1" ht="30" customHeight="1">
      <c r="B60" s="292"/>
      <c r="C60" s="292"/>
      <c r="D60" s="461" t="s">
        <v>362</v>
      </c>
      <c r="E60" s="461"/>
      <c r="F60" s="258"/>
      <c r="G60" s="259"/>
      <c r="H60" s="253">
        <f>'표4-2,3'!F32</f>
        <v>7.5248957008459936</v>
      </c>
      <c r="I60" s="253">
        <f>'표4-2,3'!G32</f>
        <v>9.9715547122489578</v>
      </c>
      <c r="J60" s="253">
        <f>'표4-2,3'!H32</f>
        <v>7.709065119555496</v>
      </c>
      <c r="K60" s="253">
        <f>'표4-2,3'!I32</f>
        <v>5.1654060602150267</v>
      </c>
      <c r="L60" s="253">
        <f>'표4-2,3'!J32</f>
        <v>4.1661503411286782</v>
      </c>
    </row>
    <row r="61" spans="2:13" s="290" customFormat="1" ht="30" customHeight="1">
      <c r="B61" s="292"/>
      <c r="C61" s="292"/>
      <c r="D61" s="461" t="s">
        <v>363</v>
      </c>
      <c r="E61" s="461"/>
      <c r="F61" s="307" t="s">
        <v>364</v>
      </c>
      <c r="G61" s="308"/>
      <c r="H61" s="253">
        <f>100-H56-H57-H59-H60</f>
        <v>62.410769892881071</v>
      </c>
      <c r="I61" s="253">
        <f t="shared" ref="I61:L61" si="1">100-I56-I57-I59-I60</f>
        <v>58.891010036931661</v>
      </c>
      <c r="J61" s="253">
        <f t="shared" si="1"/>
        <v>61.386501526202416</v>
      </c>
      <c r="K61" s="253">
        <f t="shared" si="1"/>
        <v>64.224573544372817</v>
      </c>
      <c r="L61" s="253">
        <f t="shared" si="1"/>
        <v>62.711296778178472</v>
      </c>
    </row>
    <row r="62" spans="2:13" s="290" customFormat="1" ht="5.0999999999999996" customHeight="1">
      <c r="B62" s="294"/>
      <c r="C62" s="294"/>
      <c r="D62" s="310"/>
      <c r="E62" s="310"/>
      <c r="F62" s="311"/>
      <c r="G62" s="312"/>
      <c r="H62" s="309"/>
      <c r="I62" s="309"/>
      <c r="J62" s="309"/>
      <c r="K62" s="309"/>
      <c r="L62" s="309"/>
    </row>
    <row r="63" spans="2:13" s="290" customFormat="1" ht="5.0999999999999996" customHeight="1">
      <c r="B63" s="298"/>
      <c r="C63" s="298"/>
      <c r="D63" s="313"/>
      <c r="E63" s="313"/>
      <c r="F63" s="314"/>
      <c r="G63" s="315"/>
      <c r="H63" s="301"/>
      <c r="I63" s="301"/>
      <c r="J63" s="301"/>
      <c r="K63" s="301"/>
      <c r="L63" s="301"/>
    </row>
    <row r="64" spans="2:13" s="290" customFormat="1" ht="30" customHeight="1">
      <c r="B64" s="461" t="s">
        <v>365</v>
      </c>
      <c r="C64" s="461"/>
      <c r="D64" s="461"/>
      <c r="E64" s="461"/>
      <c r="F64" s="316" t="s">
        <v>366</v>
      </c>
      <c r="G64" s="259"/>
      <c r="H64" s="255">
        <v>124041.5</v>
      </c>
      <c r="I64" s="255">
        <v>123847.5</v>
      </c>
      <c r="J64" s="255">
        <v>117214.5</v>
      </c>
      <c r="K64" s="255">
        <v>115923.5</v>
      </c>
      <c r="L64" s="255">
        <v>114095.5</v>
      </c>
    </row>
    <row r="65" spans="2:13" s="290" customFormat="1" ht="30" customHeight="1">
      <c r="B65" s="292"/>
      <c r="D65" s="292"/>
      <c r="E65" s="293" t="s">
        <v>357</v>
      </c>
      <c r="F65" s="258"/>
      <c r="G65" s="259"/>
      <c r="H65" s="256">
        <v>6.0538406576566199</v>
      </c>
      <c r="I65" s="256">
        <v>5.9726515997842373</v>
      </c>
      <c r="J65" s="256">
        <v>5.8403451157186996</v>
      </c>
      <c r="K65" s="256">
        <v>5.7262616400709634</v>
      </c>
      <c r="L65" s="256">
        <v>5.589795697402284</v>
      </c>
    </row>
    <row r="66" spans="2:13" s="290" customFormat="1" ht="5.0999999999999996" customHeight="1">
      <c r="B66" s="277"/>
      <c r="C66" s="277"/>
      <c r="D66" s="277"/>
      <c r="E66" s="310"/>
      <c r="F66" s="295"/>
      <c r="G66" s="296"/>
      <c r="H66" s="309"/>
      <c r="I66" s="309"/>
      <c r="J66" s="309"/>
      <c r="K66" s="309"/>
      <c r="L66" s="309"/>
    </row>
    <row r="67" spans="2:13" s="317" customFormat="1" ht="33" customHeight="1">
      <c r="B67" s="463" t="s">
        <v>351</v>
      </c>
      <c r="C67" s="463"/>
      <c r="D67" s="463"/>
      <c r="E67" s="463"/>
      <c r="F67" s="463"/>
      <c r="G67" s="463"/>
      <c r="H67" s="463"/>
      <c r="I67" s="463"/>
      <c r="J67" s="465"/>
      <c r="K67" s="465"/>
      <c r="L67" s="465"/>
    </row>
    <row r="68" spans="2:13" s="317" customFormat="1" ht="15" customHeight="1">
      <c r="B68" s="318" t="s">
        <v>483</v>
      </c>
      <c r="C68" s="318"/>
      <c r="D68" s="319"/>
      <c r="E68" s="320"/>
      <c r="F68" s="321"/>
      <c r="G68" s="321"/>
      <c r="H68" s="322"/>
      <c r="I68" s="322"/>
      <c r="J68" s="322"/>
      <c r="K68" s="322"/>
      <c r="L68" s="322"/>
    </row>
    <row r="69" spans="2:13" s="317" customFormat="1" ht="15" customHeight="1">
      <c r="B69" s="318"/>
      <c r="C69" s="318"/>
      <c r="D69" s="319"/>
      <c r="E69" s="320"/>
      <c r="F69" s="321"/>
      <c r="G69" s="321"/>
      <c r="H69" s="322"/>
      <c r="I69" s="322"/>
      <c r="J69" s="322"/>
      <c r="K69" s="322"/>
      <c r="L69" s="322"/>
    </row>
    <row r="70" spans="2:13" ht="39.950000000000003" customHeight="1">
      <c r="B70" s="267" t="s">
        <v>367</v>
      </c>
      <c r="C70" s="268"/>
      <c r="D70" s="268"/>
      <c r="E70" s="268"/>
      <c r="F70" s="268"/>
      <c r="G70" s="269"/>
      <c r="H70" s="268"/>
      <c r="I70" s="268"/>
      <c r="J70" s="268"/>
      <c r="K70" s="268"/>
      <c r="L70" s="268"/>
    </row>
    <row r="71" spans="2:13" ht="20.100000000000001" customHeight="1">
      <c r="B71" s="271" t="s">
        <v>368</v>
      </c>
      <c r="C71" s="272"/>
      <c r="D71" s="272"/>
      <c r="E71" s="268"/>
      <c r="F71" s="268"/>
      <c r="G71" s="269"/>
      <c r="H71" s="268"/>
      <c r="I71" s="268"/>
      <c r="J71" s="268"/>
      <c r="K71" s="268"/>
      <c r="L71" s="268"/>
    </row>
    <row r="72" spans="2:13" ht="30" customHeight="1">
      <c r="B72" s="273"/>
      <c r="C72" s="273"/>
      <c r="D72" s="273"/>
      <c r="E72" s="273"/>
      <c r="F72" s="273"/>
      <c r="G72" s="274"/>
      <c r="H72" s="273"/>
      <c r="I72" s="273"/>
      <c r="J72" s="273"/>
      <c r="K72" s="273"/>
      <c r="L72" s="273"/>
    </row>
    <row r="73" spans="2:13" ht="20.100000000000001" customHeight="1">
      <c r="B73" s="275" t="s">
        <v>369</v>
      </c>
      <c r="C73" s="275"/>
      <c r="D73" s="275"/>
      <c r="E73" s="276"/>
      <c r="F73" s="276"/>
      <c r="G73" s="276"/>
      <c r="H73" s="276"/>
      <c r="I73" s="276"/>
      <c r="J73" s="277" t="s">
        <v>370</v>
      </c>
      <c r="K73" s="277" t="s">
        <v>370</v>
      </c>
      <c r="L73" s="277"/>
      <c r="M73" s="278"/>
    </row>
    <row r="74" spans="2:13" s="285" customFormat="1" ht="38.25" customHeight="1">
      <c r="B74" s="279"/>
      <c r="C74" s="279"/>
      <c r="D74" s="279"/>
      <c r="E74" s="279"/>
      <c r="F74" s="280"/>
      <c r="G74" s="281"/>
      <c r="H74" s="282">
        <v>2010</v>
      </c>
      <c r="I74" s="283">
        <v>2011</v>
      </c>
      <c r="J74" s="283">
        <v>2012</v>
      </c>
      <c r="K74" s="283">
        <v>2013</v>
      </c>
      <c r="L74" s="283">
        <v>2014</v>
      </c>
      <c r="M74" s="284"/>
    </row>
    <row r="75" spans="2:13" s="284" customFormat="1" ht="9.9499999999999993" customHeight="1">
      <c r="F75" s="286"/>
      <c r="G75" s="287"/>
      <c r="J75" s="288"/>
      <c r="K75" s="288"/>
      <c r="L75" s="288"/>
    </row>
    <row r="76" spans="2:13" s="290" customFormat="1" ht="30" customHeight="1">
      <c r="B76" s="462" t="s">
        <v>371</v>
      </c>
      <c r="C76" s="462"/>
      <c r="D76" s="462"/>
      <c r="E76" s="462"/>
      <c r="F76" s="258"/>
      <c r="G76" s="259"/>
      <c r="H76" s="289">
        <f>표1!B7</f>
        <v>2613475.5602148371</v>
      </c>
      <c r="I76" s="289">
        <f>표1!C7</f>
        <v>2513799.5447189491</v>
      </c>
      <c r="J76" s="289">
        <f>표1!D7</f>
        <v>2442952.9568275306</v>
      </c>
      <c r="K76" s="289">
        <f>표1!E7</f>
        <v>2949547.5681481776</v>
      </c>
      <c r="L76" s="289">
        <f>표1!G7</f>
        <v>3736176.901024953</v>
      </c>
    </row>
    <row r="77" spans="2:13" s="290" customFormat="1" ht="30" customHeight="1">
      <c r="B77" s="292"/>
      <c r="C77" s="292"/>
      <c r="D77" s="292"/>
      <c r="E77" s="293" t="s">
        <v>357</v>
      </c>
      <c r="F77" s="258"/>
      <c r="G77" s="259"/>
      <c r="H77" s="256">
        <f>표1!I7</f>
        <v>3.1424498652992914</v>
      </c>
      <c r="I77" s="256">
        <f>표1!J7</f>
        <v>2.7378550622729745</v>
      </c>
      <c r="J77" s="256">
        <f>표1!K7</f>
        <v>2.7039670143896655</v>
      </c>
      <c r="K77" s="256">
        <f>표1!L7</f>
        <v>3.1228918629795368</v>
      </c>
      <c r="L77" s="256">
        <f>표1!M7</f>
        <v>3.7831387807860772</v>
      </c>
    </row>
    <row r="78" spans="2:13" s="290" customFormat="1" ht="5.0999999999999996" customHeight="1">
      <c r="B78" s="294"/>
      <c r="C78" s="294"/>
      <c r="D78" s="294"/>
      <c r="E78" s="294"/>
      <c r="F78" s="295"/>
      <c r="G78" s="296"/>
      <c r="H78" s="297"/>
      <c r="I78" s="297"/>
      <c r="J78" s="297"/>
      <c r="K78" s="297"/>
      <c r="L78" s="297"/>
    </row>
    <row r="79" spans="2:13" s="290" customFormat="1" ht="5.0999999999999996" customHeight="1">
      <c r="B79" s="298"/>
      <c r="C79" s="298"/>
      <c r="D79" s="298"/>
      <c r="E79" s="298"/>
      <c r="F79" s="299"/>
      <c r="G79" s="300"/>
      <c r="H79" s="301"/>
      <c r="I79" s="301"/>
      <c r="J79" s="301"/>
      <c r="K79" s="301"/>
      <c r="L79" s="301"/>
    </row>
    <row r="80" spans="2:13" s="306" customFormat="1" ht="30" customHeight="1">
      <c r="B80" s="302"/>
      <c r="C80" s="461" t="s">
        <v>358</v>
      </c>
      <c r="D80" s="461"/>
      <c r="E80" s="461"/>
      <c r="F80" s="303"/>
      <c r="G80" s="304"/>
      <c r="H80" s="323">
        <f>표2!G7</f>
        <v>0</v>
      </c>
      <c r="I80" s="253">
        <f>표2!H7</f>
        <v>-2.9339937633519244</v>
      </c>
      <c r="J80" s="253">
        <f>표2!I7</f>
        <v>-5.1550556995768924</v>
      </c>
      <c r="K80" s="253">
        <f>표2!J7</f>
        <v>11.74964119876601</v>
      </c>
      <c r="L80" s="253">
        <f>표2!K7</f>
        <v>18.673254215943555</v>
      </c>
      <c r="M80" s="323"/>
    </row>
    <row r="81" spans="2:13" s="290" customFormat="1" ht="30" customHeight="1">
      <c r="B81" s="292"/>
      <c r="C81" s="293"/>
      <c r="D81" s="293"/>
      <c r="E81" s="257" t="s">
        <v>359</v>
      </c>
      <c r="F81" s="258"/>
      <c r="G81" s="259"/>
      <c r="H81" s="252">
        <f>표2!B7</f>
        <v>2613475.5602148371</v>
      </c>
      <c r="I81" s="252">
        <f>표2!C7</f>
        <v>2536796.3502714047</v>
      </c>
      <c r="J81" s="252">
        <f>표2!D7</f>
        <v>2393253.5579979075</v>
      </c>
      <c r="K81" s="252">
        <f>표2!E7</f>
        <v>2663061.8242253754</v>
      </c>
      <c r="L81" s="252">
        <f>표2!F7</f>
        <v>3154841.6637822553</v>
      </c>
      <c r="M81" s="252"/>
    </row>
    <row r="82" spans="2:13" s="290" customFormat="1" ht="30" customHeight="1">
      <c r="B82" s="292"/>
      <c r="C82" s="293"/>
      <c r="D82" s="461" t="s">
        <v>335</v>
      </c>
      <c r="E82" s="461"/>
      <c r="F82" s="258"/>
      <c r="G82" s="259"/>
      <c r="H82" s="323">
        <f>'표4-2,3'!K50</f>
        <v>0</v>
      </c>
      <c r="I82" s="253">
        <f>'표4-2,3'!L50</f>
        <v>-3.0533050639902517</v>
      </c>
      <c r="J82" s="253">
        <f>'표4-2,3'!M50</f>
        <v>-8.1717117240102244</v>
      </c>
      <c r="K82" s="253">
        <f>'표4-2,3'!N50</f>
        <v>17.108932641391988</v>
      </c>
      <c r="L82" s="253">
        <f>'표4-2,3'!O50</f>
        <v>11.76834004456472</v>
      </c>
    </row>
    <row r="83" spans="2:13" s="290" customFormat="1" ht="30" customHeight="1">
      <c r="B83" s="292"/>
      <c r="C83" s="293"/>
      <c r="D83" s="461" t="s">
        <v>486</v>
      </c>
      <c r="E83" s="461"/>
      <c r="F83" s="258"/>
      <c r="G83" s="259"/>
      <c r="H83" s="323">
        <f>[1]표2!F77</f>
        <v>0</v>
      </c>
      <c r="I83" s="253">
        <v>-9.7676847330152743</v>
      </c>
      <c r="J83" s="253">
        <v>-2.0492218587512645</v>
      </c>
      <c r="K83" s="253">
        <v>29.437202402657082</v>
      </c>
      <c r="L83" s="253">
        <v>0.7135297611312883</v>
      </c>
    </row>
    <row r="84" spans="2:13" s="290" customFormat="1" ht="30" customHeight="1">
      <c r="B84" s="292"/>
      <c r="C84" s="293"/>
      <c r="D84" s="293"/>
      <c r="E84" s="257" t="s">
        <v>487</v>
      </c>
      <c r="F84" s="258"/>
      <c r="G84" s="259"/>
      <c r="H84" s="323">
        <f>'표4-2,3'!K52</f>
        <v>0</v>
      </c>
      <c r="I84" s="254">
        <f>'표4-2,3'!L52</f>
        <v>-10.062396188533693</v>
      </c>
      <c r="J84" s="254">
        <f>'표4-2,3'!M52</f>
        <v>-0.93033645674627619</v>
      </c>
      <c r="K84" s="254">
        <f>'표4-2,3'!N52</f>
        <v>29.247303206684677</v>
      </c>
      <c r="L84" s="254">
        <f>'표4-2,3'!O52</f>
        <v>-1.2427111028108628</v>
      </c>
    </row>
    <row r="85" spans="2:13" s="290" customFormat="1" ht="30" customHeight="1">
      <c r="B85" s="292"/>
      <c r="C85" s="293"/>
      <c r="D85" s="461" t="s">
        <v>258</v>
      </c>
      <c r="E85" s="461"/>
      <c r="F85" s="258"/>
      <c r="G85" s="259"/>
      <c r="H85" s="323">
        <f>'표4-2,3'!K53</f>
        <v>0</v>
      </c>
      <c r="I85" s="253">
        <f>'표4-2,3'!L53</f>
        <v>-12.985050878093455</v>
      </c>
      <c r="J85" s="253">
        <f>'표4-2,3'!M53</f>
        <v>-13.46630165835014</v>
      </c>
      <c r="K85" s="253">
        <f>'표4-2,3'!N53</f>
        <v>-0.40564616994306701</v>
      </c>
      <c r="L85" s="253">
        <f>'표4-2,3'!O53</f>
        <v>5.7718691064501675</v>
      </c>
    </row>
    <row r="86" spans="2:13" s="290" customFormat="1" ht="30" customHeight="1">
      <c r="B86" s="292"/>
      <c r="C86" s="293"/>
      <c r="D86" s="461" t="s">
        <v>488</v>
      </c>
      <c r="E86" s="461"/>
      <c r="F86" s="258"/>
      <c r="G86" s="259"/>
      <c r="H86" s="323">
        <f>'표4-2,3'!K54</f>
        <v>0</v>
      </c>
      <c r="I86" s="253">
        <f>'표4-2,3'!L54</f>
        <v>33.512356112551835</v>
      </c>
      <c r="J86" s="253">
        <f>'표4-2,3'!M54</f>
        <v>-3.4669990722019399</v>
      </c>
      <c r="K86" s="253">
        <f>'표4-2,3'!N54</f>
        <v>29.706762304684776</v>
      </c>
      <c r="L86" s="253">
        <f>'표4-2,3'!O54</f>
        <v>208.40217203533879</v>
      </c>
    </row>
    <row r="87" spans="2:13" s="290" customFormat="1" ht="30" customHeight="1">
      <c r="B87" s="292"/>
      <c r="C87" s="293"/>
      <c r="D87" s="461" t="s">
        <v>478</v>
      </c>
      <c r="E87" s="461"/>
      <c r="F87" s="307" t="s">
        <v>479</v>
      </c>
      <c r="G87" s="308"/>
      <c r="H87" s="323">
        <f>[1]표2!F81</f>
        <v>0</v>
      </c>
      <c r="I87" s="253">
        <v>2.437844930598474</v>
      </c>
      <c r="J87" s="253">
        <v>-3.0099025906059436</v>
      </c>
      <c r="K87" s="253">
        <v>11.468503525018473</v>
      </c>
      <c r="L87" s="253">
        <v>3.5969493130519172</v>
      </c>
    </row>
    <row r="88" spans="2:13" s="290" customFormat="1" ht="5.0999999999999996" customHeight="1">
      <c r="B88" s="294"/>
      <c r="C88" s="294"/>
      <c r="D88" s="294"/>
      <c r="E88" s="294"/>
      <c r="F88" s="295"/>
      <c r="G88" s="296"/>
      <c r="H88" s="309"/>
      <c r="I88" s="309"/>
      <c r="J88" s="309"/>
      <c r="K88" s="309"/>
      <c r="L88" s="309"/>
    </row>
    <row r="89" spans="2:13" s="290" customFormat="1" ht="5.0999999999999996" customHeight="1">
      <c r="B89" s="298"/>
      <c r="C89" s="298"/>
      <c r="D89" s="298"/>
      <c r="E89" s="298"/>
      <c r="F89" s="299"/>
      <c r="G89" s="300"/>
      <c r="H89" s="301"/>
      <c r="I89" s="301"/>
      <c r="J89" s="301"/>
      <c r="K89" s="301"/>
      <c r="L89" s="301"/>
    </row>
    <row r="90" spans="2:13" s="290" customFormat="1" ht="30" customHeight="1">
      <c r="B90" s="292"/>
      <c r="C90" s="461" t="s">
        <v>372</v>
      </c>
      <c r="D90" s="461"/>
      <c r="E90" s="461"/>
      <c r="F90" s="258"/>
      <c r="G90" s="259"/>
      <c r="H90" s="289"/>
      <c r="I90" s="289"/>
      <c r="J90" s="289"/>
      <c r="K90" s="289"/>
      <c r="L90" s="289"/>
    </row>
    <row r="91" spans="2:13" s="290" customFormat="1" ht="30" customHeight="1">
      <c r="B91" s="292"/>
      <c r="C91" s="292"/>
      <c r="D91" s="461" t="s">
        <v>373</v>
      </c>
      <c r="E91" s="461"/>
      <c r="F91" s="258"/>
      <c r="G91" s="259"/>
      <c r="H91" s="253">
        <f>'표4-2,3'!F50</f>
        <v>8.4413637098995498</v>
      </c>
      <c r="I91" s="253">
        <f>'표4-2,3'!G50</f>
        <v>9.4442526539432592</v>
      </c>
      <c r="J91" s="253">
        <f>'표4-2,3'!H50</f>
        <v>9.007682467893547</v>
      </c>
      <c r="K91" s="253">
        <f>'표4-2,3'!I50</f>
        <v>8.0005504470121469</v>
      </c>
      <c r="L91" s="253">
        <f>'표4-2,3'!J50</f>
        <v>7.6592956180154212</v>
      </c>
      <c r="M91" s="253"/>
    </row>
    <row r="92" spans="2:13" s="290" customFormat="1" ht="30" customHeight="1">
      <c r="B92" s="292"/>
      <c r="C92" s="292"/>
      <c r="D92" s="461" t="s">
        <v>374</v>
      </c>
      <c r="E92" s="461"/>
      <c r="F92" s="258"/>
      <c r="G92" s="259"/>
      <c r="H92" s="253">
        <f>'표4-2,3'!F51+'표4-2,3'!F52</f>
        <v>12.875425726214836</v>
      </c>
      <c r="I92" s="253">
        <f>'표4-2,3'!G51+'표4-2,3'!G52</f>
        <v>14.3309272871993</v>
      </c>
      <c r="J92" s="253">
        <f>'표4-2,3'!H51+'표4-2,3'!H52</f>
        <v>15.082544308259052</v>
      </c>
      <c r="K92" s="253">
        <f>'표4-2,3'!I51+'표4-2,3'!I52</f>
        <v>16.974609899162083</v>
      </c>
      <c r="L92" s="253">
        <f>'표4-2,3'!J51+'표4-2,3'!J52</f>
        <v>11.941195760369132</v>
      </c>
      <c r="M92" s="253"/>
    </row>
    <row r="93" spans="2:13" s="290" customFormat="1" ht="30" customHeight="1">
      <c r="B93" s="292"/>
      <c r="C93" s="292"/>
      <c r="D93" s="293"/>
      <c r="E93" s="257" t="s">
        <v>337</v>
      </c>
      <c r="F93" s="258"/>
      <c r="G93" s="259"/>
      <c r="H93" s="254">
        <f>'표4-2,3'!F52</f>
        <v>12.388559927103996</v>
      </c>
      <c r="I93" s="254">
        <f>'표4-2,3'!G52</f>
        <v>13.818949819492135</v>
      </c>
      <c r="J93" s="254">
        <f>'표4-2,3'!H52</f>
        <v>14.698908580671768</v>
      </c>
      <c r="K93" s="254">
        <f>'표4-2,3'!I52</f>
        <v>16.552738213969953</v>
      </c>
      <c r="L93" s="254">
        <f>'표4-2,3'!J52</f>
        <v>11.365496811760247</v>
      </c>
      <c r="M93" s="254"/>
    </row>
    <row r="94" spans="2:13" s="290" customFormat="1" ht="30" customHeight="1">
      <c r="B94" s="292"/>
      <c r="C94" s="292"/>
      <c r="D94" s="461" t="s">
        <v>258</v>
      </c>
      <c r="E94" s="461"/>
      <c r="F94" s="258"/>
      <c r="G94" s="259"/>
      <c r="H94" s="253">
        <f>'표4-2,3'!F53</f>
        <v>30.505704396049065</v>
      </c>
      <c r="I94" s="253">
        <f>'표4-2,3'!G53</f>
        <v>22.091003865178198</v>
      </c>
      <c r="J94" s="253">
        <f>'표4-2,3'!H53</f>
        <v>20.531809379807697</v>
      </c>
      <c r="K94" s="253">
        <f>'표4-2,3'!I53</f>
        <v>22.378978528687</v>
      </c>
      <c r="L94" s="253">
        <f>'표4-2,3'!J53</f>
        <v>26.065949738968857</v>
      </c>
      <c r="M94" s="253"/>
    </row>
    <row r="95" spans="2:13" s="290" customFormat="1" ht="30" customHeight="1">
      <c r="B95" s="292"/>
      <c r="C95" s="292"/>
      <c r="D95" s="461" t="s">
        <v>338</v>
      </c>
      <c r="E95" s="461"/>
      <c r="F95" s="258"/>
      <c r="G95" s="259"/>
      <c r="H95" s="253">
        <f>'표4-2,3'!F54</f>
        <v>3.4223019702214614</v>
      </c>
      <c r="I95" s="253">
        <f>'표4-2,3'!G54</f>
        <v>5.0314072610453486</v>
      </c>
      <c r="J95" s="253">
        <f>'표4-2,3'!H54</f>
        <v>5.2299505353442663</v>
      </c>
      <c r="K95" s="253">
        <f>'표4-2,3'!I54</f>
        <v>5.8456240345219763</v>
      </c>
      <c r="L95" s="253">
        <f>'표4-2,3'!J54</f>
        <v>14.850303834779332</v>
      </c>
      <c r="M95" s="253"/>
    </row>
    <row r="96" spans="2:13" s="290" customFormat="1" ht="30" customHeight="1">
      <c r="B96" s="292"/>
      <c r="C96" s="292"/>
      <c r="D96" s="461" t="s">
        <v>339</v>
      </c>
      <c r="E96" s="461"/>
      <c r="F96" s="307" t="s">
        <v>340</v>
      </c>
      <c r="G96" s="308"/>
      <c r="H96" s="253">
        <f>100-H91-H92-H94-H95</f>
        <v>44.755204197615079</v>
      </c>
      <c r="I96" s="253">
        <f t="shared" ref="I96:L96" si="2">100-I91-I92-I94-I95</f>
        <v>49.102408932633892</v>
      </c>
      <c r="J96" s="253">
        <f t="shared" si="2"/>
        <v>50.148013308695432</v>
      </c>
      <c r="K96" s="253">
        <f t="shared" si="2"/>
        <v>46.800237090616804</v>
      </c>
      <c r="L96" s="253">
        <f t="shared" si="2"/>
        <v>39.483255047867267</v>
      </c>
      <c r="M96" s="253"/>
    </row>
    <row r="97" spans="2:13" s="290" customFormat="1" ht="5.0999999999999996" customHeight="1">
      <c r="B97" s="294"/>
      <c r="C97" s="294"/>
      <c r="D97" s="310"/>
      <c r="E97" s="310"/>
      <c r="F97" s="311"/>
      <c r="G97" s="312"/>
      <c r="H97" s="309"/>
      <c r="I97" s="309"/>
      <c r="J97" s="309"/>
      <c r="K97" s="309"/>
      <c r="L97" s="309"/>
    </row>
    <row r="98" spans="2:13" s="290" customFormat="1" ht="5.0999999999999996" customHeight="1">
      <c r="B98" s="298"/>
      <c r="C98" s="298"/>
      <c r="D98" s="313"/>
      <c r="E98" s="313"/>
      <c r="F98" s="314"/>
      <c r="G98" s="315"/>
      <c r="H98" s="301"/>
      <c r="I98" s="301"/>
      <c r="J98" s="301"/>
      <c r="K98" s="301"/>
      <c r="L98" s="301"/>
    </row>
    <row r="99" spans="2:13" s="290" customFormat="1" ht="30" customHeight="1">
      <c r="B99" s="461" t="s">
        <v>375</v>
      </c>
      <c r="C99" s="461"/>
      <c r="D99" s="461"/>
      <c r="E99" s="461"/>
      <c r="F99" s="316" t="s">
        <v>376</v>
      </c>
      <c r="G99" s="259"/>
      <c r="H99" s="255">
        <v>106594</v>
      </c>
      <c r="I99" s="255">
        <v>105994.5</v>
      </c>
      <c r="J99" s="255">
        <v>105143</v>
      </c>
      <c r="K99" s="255">
        <v>104422.5</v>
      </c>
      <c r="L99" s="255">
        <v>103815</v>
      </c>
    </row>
    <row r="100" spans="2:13" s="290" customFormat="1" ht="30" customHeight="1">
      <c r="B100" s="292"/>
      <c r="D100" s="292"/>
      <c r="E100" s="293" t="s">
        <v>332</v>
      </c>
      <c r="F100" s="258"/>
      <c r="G100" s="259"/>
      <c r="H100" s="256">
        <v>5.2023160882627968</v>
      </c>
      <c r="I100" s="256">
        <v>5.1116754072010364</v>
      </c>
      <c r="J100" s="256">
        <v>5.2388689667405588</v>
      </c>
      <c r="K100" s="256">
        <v>5.1581478829599705</v>
      </c>
      <c r="L100" s="256">
        <v>5.0861308318541756</v>
      </c>
    </row>
    <row r="101" spans="2:13" s="290" customFormat="1" ht="5.0999999999999996" customHeight="1">
      <c r="B101" s="277"/>
      <c r="C101" s="277"/>
      <c r="D101" s="277"/>
      <c r="E101" s="310"/>
      <c r="F101" s="295"/>
      <c r="G101" s="296"/>
      <c r="H101" s="309"/>
      <c r="I101" s="309"/>
      <c r="J101" s="309"/>
      <c r="K101" s="309"/>
      <c r="L101" s="309"/>
    </row>
    <row r="102" spans="2:13" s="317" customFormat="1" ht="33" customHeight="1">
      <c r="B102" s="463" t="s">
        <v>351</v>
      </c>
      <c r="C102" s="463"/>
      <c r="D102" s="463"/>
      <c r="E102" s="463"/>
      <c r="F102" s="463"/>
      <c r="G102" s="463"/>
      <c r="H102" s="463"/>
      <c r="I102" s="463"/>
      <c r="J102" s="465"/>
      <c r="K102" s="465"/>
      <c r="L102" s="465"/>
    </row>
    <row r="103" spans="2:13" s="317" customFormat="1" ht="15" customHeight="1">
      <c r="B103" s="318" t="s">
        <v>483</v>
      </c>
      <c r="C103" s="318"/>
      <c r="D103" s="319"/>
      <c r="E103" s="320"/>
      <c r="F103" s="321"/>
      <c r="G103" s="321"/>
      <c r="H103" s="322"/>
      <c r="I103" s="322"/>
      <c r="J103" s="322"/>
      <c r="K103" s="322"/>
      <c r="L103" s="322"/>
    </row>
    <row r="104" spans="2:13" s="317" customFormat="1" ht="15" customHeight="1">
      <c r="B104" s="318"/>
      <c r="C104" s="318"/>
      <c r="D104" s="319"/>
      <c r="E104" s="320"/>
      <c r="F104" s="321"/>
      <c r="G104" s="321"/>
      <c r="H104" s="322"/>
      <c r="I104" s="322"/>
      <c r="J104" s="322"/>
      <c r="K104" s="322"/>
      <c r="L104" s="322"/>
    </row>
    <row r="105" spans="2:13" ht="39.950000000000003" customHeight="1">
      <c r="B105" s="267" t="s">
        <v>377</v>
      </c>
      <c r="C105" s="268"/>
      <c r="D105" s="268"/>
      <c r="E105" s="268"/>
      <c r="F105" s="268"/>
      <c r="G105" s="269"/>
      <c r="H105" s="268"/>
      <c r="I105" s="268"/>
      <c r="J105" s="268"/>
      <c r="K105" s="268"/>
      <c r="L105" s="268"/>
    </row>
    <row r="106" spans="2:13" ht="20.100000000000001" customHeight="1">
      <c r="B106" s="271" t="s">
        <v>378</v>
      </c>
      <c r="C106" s="272"/>
      <c r="D106" s="272"/>
      <c r="E106" s="268"/>
      <c r="F106" s="268"/>
      <c r="G106" s="269"/>
      <c r="H106" s="268"/>
      <c r="I106" s="268"/>
      <c r="J106" s="268"/>
      <c r="K106" s="268"/>
      <c r="L106" s="268"/>
    </row>
    <row r="107" spans="2:13" ht="30" customHeight="1">
      <c r="B107" s="273"/>
      <c r="C107" s="273"/>
      <c r="D107" s="273"/>
      <c r="E107" s="273"/>
      <c r="F107" s="273"/>
      <c r="G107" s="274"/>
      <c r="H107" s="273"/>
      <c r="I107" s="273"/>
      <c r="J107" s="273"/>
      <c r="K107" s="273"/>
      <c r="L107" s="273"/>
    </row>
    <row r="108" spans="2:13" ht="20.100000000000001" customHeight="1">
      <c r="B108" s="275" t="s">
        <v>379</v>
      </c>
      <c r="C108" s="275"/>
      <c r="D108" s="275"/>
      <c r="E108" s="276"/>
      <c r="F108" s="276"/>
      <c r="G108" s="276"/>
      <c r="H108" s="276"/>
      <c r="I108" s="276"/>
      <c r="J108" s="277" t="s">
        <v>380</v>
      </c>
      <c r="K108" s="277" t="s">
        <v>380</v>
      </c>
      <c r="L108" s="277"/>
      <c r="M108" s="278"/>
    </row>
    <row r="109" spans="2:13" s="285" customFormat="1" ht="38.25" customHeight="1">
      <c r="B109" s="279"/>
      <c r="C109" s="279"/>
      <c r="D109" s="279"/>
      <c r="E109" s="279"/>
      <c r="F109" s="280"/>
      <c r="G109" s="281"/>
      <c r="H109" s="282">
        <v>2010</v>
      </c>
      <c r="I109" s="283">
        <v>2011</v>
      </c>
      <c r="J109" s="283">
        <v>2012</v>
      </c>
      <c r="K109" s="283">
        <v>2013</v>
      </c>
      <c r="L109" s="283">
        <v>2014</v>
      </c>
      <c r="M109" s="284"/>
    </row>
    <row r="110" spans="2:13" s="284" customFormat="1" ht="9.9499999999999993" customHeight="1">
      <c r="F110" s="286"/>
      <c r="G110" s="287"/>
      <c r="J110" s="288"/>
      <c r="K110" s="288"/>
      <c r="L110" s="288"/>
    </row>
    <row r="111" spans="2:13" s="290" customFormat="1" ht="30" customHeight="1">
      <c r="B111" s="462" t="s">
        <v>331</v>
      </c>
      <c r="C111" s="462"/>
      <c r="D111" s="462"/>
      <c r="E111" s="462"/>
      <c r="F111" s="258"/>
      <c r="G111" s="259"/>
      <c r="H111" s="289">
        <f>표1!B8</f>
        <v>23718507.97587787</v>
      </c>
      <c r="I111" s="289">
        <f>표1!C8</f>
        <v>25437085.436510596</v>
      </c>
      <c r="J111" s="289">
        <f>표1!D8</f>
        <v>25156706.870900169</v>
      </c>
      <c r="K111" s="289">
        <f>표1!E8</f>
        <v>23848294.650175545</v>
      </c>
      <c r="L111" s="289">
        <f>표1!G8</f>
        <v>24405824.701871004</v>
      </c>
    </row>
    <row r="112" spans="2:13" s="290" customFormat="1" ht="30" customHeight="1">
      <c r="B112" s="292"/>
      <c r="C112" s="292"/>
      <c r="D112" s="292"/>
      <c r="E112" s="293" t="s">
        <v>332</v>
      </c>
      <c r="F112" s="258"/>
      <c r="G112" s="259"/>
      <c r="H112" s="256">
        <f>표1!I8</f>
        <v>28.519196172536848</v>
      </c>
      <c r="I112" s="256">
        <f>표1!J8</f>
        <v>27.704298569919189</v>
      </c>
      <c r="J112" s="256">
        <f>표1!K8</f>
        <v>27.844541737684487</v>
      </c>
      <c r="K112" s="256">
        <f>표1!L8</f>
        <v>25.249853948187003</v>
      </c>
      <c r="L112" s="256">
        <f>표1!M8</f>
        <v>24.712593742920941</v>
      </c>
    </row>
    <row r="113" spans="2:16" s="290" customFormat="1" ht="5.0999999999999996" customHeight="1">
      <c r="B113" s="294"/>
      <c r="C113" s="294"/>
      <c r="D113" s="294"/>
      <c r="E113" s="294"/>
      <c r="F113" s="295"/>
      <c r="G113" s="296"/>
      <c r="H113" s="297"/>
      <c r="I113" s="297"/>
      <c r="J113" s="297"/>
      <c r="K113" s="297"/>
      <c r="L113" s="297"/>
    </row>
    <row r="114" spans="2:16" s="290" customFormat="1" ht="5.0999999999999996" customHeight="1">
      <c r="B114" s="298"/>
      <c r="C114" s="298"/>
      <c r="D114" s="298"/>
      <c r="E114" s="298"/>
      <c r="F114" s="299"/>
      <c r="G114" s="300"/>
      <c r="H114" s="301"/>
      <c r="I114" s="301"/>
      <c r="J114" s="301"/>
      <c r="K114" s="301"/>
      <c r="L114" s="301"/>
    </row>
    <row r="115" spans="2:16" s="306" customFormat="1" ht="30" customHeight="1">
      <c r="B115" s="302"/>
      <c r="C115" s="461" t="s">
        <v>333</v>
      </c>
      <c r="D115" s="461"/>
      <c r="E115" s="461"/>
      <c r="F115" s="303"/>
      <c r="G115" s="304"/>
      <c r="H115" s="323">
        <f>표2!G8</f>
        <v>0</v>
      </c>
      <c r="I115" s="253">
        <f>표2!H8</f>
        <v>10.29643391051034</v>
      </c>
      <c r="J115" s="253">
        <f>표2!I8</f>
        <v>0.71818696091910073</v>
      </c>
      <c r="K115" s="253">
        <f>표2!J8</f>
        <v>1.303379407739657</v>
      </c>
      <c r="L115" s="253">
        <f>표2!K8</f>
        <v>10.226584257353107</v>
      </c>
      <c r="M115" s="323"/>
    </row>
    <row r="116" spans="2:16" s="290" customFormat="1" ht="30" customHeight="1">
      <c r="B116" s="292"/>
      <c r="C116" s="293"/>
      <c r="D116" s="293"/>
      <c r="E116" s="257" t="s">
        <v>334</v>
      </c>
      <c r="F116" s="258"/>
      <c r="G116" s="259"/>
      <c r="H116" s="252">
        <f>표2!B8</f>
        <v>23718507.97587787</v>
      </c>
      <c r="I116" s="252">
        <f>표2!C8</f>
        <v>26160668.474173255</v>
      </c>
      <c r="J116" s="252">
        <f>표2!D8</f>
        <v>26312267.073359855</v>
      </c>
      <c r="K116" s="252">
        <f>표2!E8</f>
        <v>26458458.484873254</v>
      </c>
      <c r="L116" s="252">
        <f>표2!F8</f>
        <v>28925189.504097775</v>
      </c>
      <c r="M116" s="252"/>
    </row>
    <row r="117" spans="2:16" s="290" customFormat="1" ht="30" customHeight="1">
      <c r="B117" s="292"/>
      <c r="C117" s="293"/>
      <c r="D117" s="461" t="s">
        <v>373</v>
      </c>
      <c r="E117" s="461"/>
      <c r="F117" s="258"/>
      <c r="G117" s="259"/>
      <c r="H117" s="323">
        <f>'표4-2,3'!K72</f>
        <v>0</v>
      </c>
      <c r="I117" s="253">
        <f>'표4-2,3'!L72</f>
        <v>-28.938476104115935</v>
      </c>
      <c r="J117" s="253">
        <f>'표4-2,3'!M72</f>
        <v>-0.22447059770180069</v>
      </c>
      <c r="K117" s="253">
        <f>'표4-2,3'!N72</f>
        <v>20.17824720364813</v>
      </c>
      <c r="L117" s="253">
        <f>'표4-2,3'!O72</f>
        <v>6.6154054873753685</v>
      </c>
    </row>
    <row r="118" spans="2:16" s="290" customFormat="1" ht="30" customHeight="1">
      <c r="B118" s="292"/>
      <c r="C118" s="293"/>
      <c r="D118" s="461" t="s">
        <v>486</v>
      </c>
      <c r="E118" s="461"/>
      <c r="F118" s="258"/>
      <c r="G118" s="259"/>
      <c r="H118" s="323">
        <f>[1]표2!F112</f>
        <v>0</v>
      </c>
      <c r="I118" s="253">
        <v>13.822212884202642</v>
      </c>
      <c r="J118" s="253">
        <v>-1.8533021400832639</v>
      </c>
      <c r="K118" s="253">
        <v>1.6927099199312436</v>
      </c>
      <c r="L118" s="253">
        <v>9.1927586378695558</v>
      </c>
    </row>
    <row r="119" spans="2:16" s="290" customFormat="1" ht="30" customHeight="1">
      <c r="B119" s="292"/>
      <c r="C119" s="293"/>
      <c r="D119" s="293"/>
      <c r="E119" s="257" t="s">
        <v>487</v>
      </c>
      <c r="F119" s="258"/>
      <c r="G119" s="259"/>
      <c r="H119" s="323">
        <f>'표4-2,3'!K74</f>
        <v>0</v>
      </c>
      <c r="I119" s="254">
        <f>'표4-2,3'!L74</f>
        <v>13.868461073934515</v>
      </c>
      <c r="J119" s="254">
        <f>'표4-2,3'!M74</f>
        <v>-1.8199072833394079</v>
      </c>
      <c r="K119" s="254">
        <f>'표4-2,3'!N74</f>
        <v>1.6638779744636942</v>
      </c>
      <c r="L119" s="254">
        <f>'표4-2,3'!O74</f>
        <v>9.1913982534887673</v>
      </c>
    </row>
    <row r="120" spans="2:16" s="290" customFormat="1" ht="30" customHeight="1">
      <c r="B120" s="292"/>
      <c r="C120" s="293"/>
      <c r="D120" s="461" t="s">
        <v>258</v>
      </c>
      <c r="E120" s="461"/>
      <c r="F120" s="258"/>
      <c r="G120" s="259"/>
      <c r="H120" s="323">
        <f>'표4-2,3'!K75</f>
        <v>0</v>
      </c>
      <c r="I120" s="253">
        <f>'표4-2,3'!L75</f>
        <v>24.372396391586122</v>
      </c>
      <c r="J120" s="253">
        <f>'표4-2,3'!M75</f>
        <v>-5.0550262599608642</v>
      </c>
      <c r="K120" s="253">
        <f>'표4-2,3'!N75</f>
        <v>-3.2547429409552554E-2</v>
      </c>
      <c r="L120" s="253">
        <f>'표4-2,3'!O75</f>
        <v>6.468584945737053</v>
      </c>
    </row>
    <row r="121" spans="2:16" s="290" customFormat="1" ht="30" customHeight="1">
      <c r="B121" s="292"/>
      <c r="C121" s="293"/>
      <c r="D121" s="461" t="s">
        <v>488</v>
      </c>
      <c r="E121" s="461"/>
      <c r="F121" s="258"/>
      <c r="G121" s="259"/>
      <c r="H121" s="323">
        <f>'표4-2,3'!K76</f>
        <v>0</v>
      </c>
      <c r="I121" s="253">
        <f>'표4-2,3'!L76</f>
        <v>-9.0154191687746721</v>
      </c>
      <c r="J121" s="253">
        <f>'표4-2,3'!M76</f>
        <v>9.2816385964964727</v>
      </c>
      <c r="K121" s="253">
        <f>'표4-2,3'!N76</f>
        <v>-31.980859516713544</v>
      </c>
      <c r="L121" s="253">
        <f>'표4-2,3'!O76</f>
        <v>-10.268548269772978</v>
      </c>
    </row>
    <row r="122" spans="2:16" s="290" customFormat="1" ht="30" customHeight="1">
      <c r="B122" s="292"/>
      <c r="C122" s="293"/>
      <c r="D122" s="461" t="s">
        <v>478</v>
      </c>
      <c r="E122" s="461"/>
      <c r="F122" s="307" t="s">
        <v>479</v>
      </c>
      <c r="G122" s="308"/>
      <c r="H122" s="323">
        <f>[1]표2!F116</f>
        <v>0</v>
      </c>
      <c r="I122" s="253">
        <v>7.8206494638696835</v>
      </c>
      <c r="J122" s="253">
        <v>2.0609416077074223</v>
      </c>
      <c r="K122" s="253">
        <v>8.7569396479317358</v>
      </c>
      <c r="L122" s="253">
        <v>4.5120295850361618</v>
      </c>
    </row>
    <row r="123" spans="2:16" s="290" customFormat="1" ht="5.0999999999999996" customHeight="1">
      <c r="B123" s="294"/>
      <c r="C123" s="294"/>
      <c r="D123" s="294"/>
      <c r="E123" s="294"/>
      <c r="F123" s="295"/>
      <c r="G123" s="296"/>
      <c r="H123" s="309"/>
      <c r="I123" s="309"/>
      <c r="J123" s="309"/>
      <c r="K123" s="309"/>
      <c r="L123" s="309"/>
    </row>
    <row r="124" spans="2:16" s="290" customFormat="1" ht="5.0999999999999996" customHeight="1">
      <c r="B124" s="298"/>
      <c r="C124" s="298"/>
      <c r="D124" s="298"/>
      <c r="E124" s="298"/>
      <c r="F124" s="299"/>
      <c r="G124" s="300"/>
      <c r="H124" s="301"/>
      <c r="I124" s="301"/>
      <c r="J124" s="301"/>
      <c r="K124" s="301"/>
      <c r="L124" s="301"/>
    </row>
    <row r="125" spans="2:16" s="290" customFormat="1" ht="30" customHeight="1">
      <c r="B125" s="292"/>
      <c r="C125" s="461" t="s">
        <v>372</v>
      </c>
      <c r="D125" s="461"/>
      <c r="E125" s="461"/>
      <c r="F125" s="258"/>
      <c r="G125" s="259"/>
      <c r="H125" s="289"/>
      <c r="I125" s="289"/>
      <c r="J125" s="289"/>
      <c r="K125" s="289"/>
      <c r="L125" s="289"/>
    </row>
    <row r="126" spans="2:16" s="290" customFormat="1" ht="30" customHeight="1">
      <c r="B126" s="292"/>
      <c r="C126" s="292"/>
      <c r="D126" s="461" t="s">
        <v>373</v>
      </c>
      <c r="E126" s="461"/>
      <c r="F126" s="258"/>
      <c r="G126" s="259"/>
      <c r="H126" s="253">
        <f>'표4-2,3'!F72</f>
        <v>1.2440994957416478</v>
      </c>
      <c r="I126" s="253">
        <f>'표4-2,3'!G72</f>
        <v>0.89600227464919846</v>
      </c>
      <c r="J126" s="253">
        <f>'표4-2,3'!H72</f>
        <v>0.92704559378454821</v>
      </c>
      <c r="K126" s="253">
        <f>'표4-2,3'!I72</f>
        <v>1.0951303964851953</v>
      </c>
      <c r="L126" s="253">
        <f>'표4-2,3'!J72</f>
        <v>1.2639926047318688</v>
      </c>
    </row>
    <row r="127" spans="2:16" s="290" customFormat="1" ht="30" customHeight="1">
      <c r="B127" s="292"/>
      <c r="C127" s="292"/>
      <c r="D127" s="461" t="s">
        <v>374</v>
      </c>
      <c r="E127" s="461"/>
      <c r="F127" s="258"/>
      <c r="G127" s="259"/>
      <c r="H127" s="253">
        <f>'표4-2,3'!F73+'표4-2,3'!F74</f>
        <v>81.894971063640895</v>
      </c>
      <c r="I127" s="253">
        <f>'표4-2,3'!G73+'표4-2,3'!G74</f>
        <v>82.726112508524281</v>
      </c>
      <c r="J127" s="253">
        <f>'표4-2,3'!H73+'표4-2,3'!H74</f>
        <v>81.341560295382038</v>
      </c>
      <c r="K127" s="253">
        <f>'표4-2,3'!I73+'표4-2,3'!I74</f>
        <v>80.252643716783624</v>
      </c>
      <c r="L127" s="253">
        <f>'표4-2,3'!J73+'표4-2,3'!J74</f>
        <v>79.387207965250795</v>
      </c>
    </row>
    <row r="128" spans="2:16" s="290" customFormat="1" ht="30" customHeight="1">
      <c r="B128" s="292"/>
      <c r="C128" s="292"/>
      <c r="D128" s="293"/>
      <c r="E128" s="257" t="s">
        <v>337</v>
      </c>
      <c r="F128" s="258"/>
      <c r="G128" s="259"/>
      <c r="H128" s="254">
        <f>'표4-2,3'!F74</f>
        <v>81.779136824219492</v>
      </c>
      <c r="I128" s="254">
        <f>'표4-2,3'!G74</f>
        <v>82.637142102381006</v>
      </c>
      <c r="J128" s="254">
        <f>'표4-2,3'!H74</f>
        <v>81.282072932517565</v>
      </c>
      <c r="K128" s="254">
        <f>'표4-2,3'!I74</f>
        <v>80.162942965202731</v>
      </c>
      <c r="L128" s="254">
        <f>'표4-2,3'!J74</f>
        <v>79.283558045364757</v>
      </c>
      <c r="P128" s="256"/>
    </row>
    <row r="129" spans="2:13" s="290" customFormat="1" ht="30" customHeight="1">
      <c r="B129" s="292"/>
      <c r="C129" s="292"/>
      <c r="D129" s="461" t="s">
        <v>258</v>
      </c>
      <c r="E129" s="461"/>
      <c r="F129" s="258"/>
      <c r="G129" s="259"/>
      <c r="H129" s="253">
        <f>'표4-2,3'!F75</f>
        <v>0.90915329468101991</v>
      </c>
      <c r="I129" s="253">
        <f>'표4-2,3'!G75</f>
        <v>0.86844403802130865</v>
      </c>
      <c r="J129" s="253">
        <f>'표4-2,3'!H75</f>
        <v>0.86245589956140556</v>
      </c>
      <c r="K129" s="253">
        <f>'표4-2,3'!I75</f>
        <v>1.1605267296675086</v>
      </c>
      <c r="L129" s="253">
        <f>'표4-2,3'!J75</f>
        <v>1.5998022635096638</v>
      </c>
    </row>
    <row r="130" spans="2:13" s="290" customFormat="1" ht="30" customHeight="1">
      <c r="B130" s="292"/>
      <c r="C130" s="292"/>
      <c r="D130" s="461" t="s">
        <v>338</v>
      </c>
      <c r="E130" s="461"/>
      <c r="F130" s="258"/>
      <c r="G130" s="259"/>
      <c r="H130" s="253">
        <f>'표4-2,3'!F76</f>
        <v>5.2395290129991441</v>
      </c>
      <c r="I130" s="253">
        <f>'표4-2,3'!G76</f>
        <v>4.6123234731363221</v>
      </c>
      <c r="J130" s="253">
        <f>'표4-2,3'!H76</f>
        <v>5.3433461036235297</v>
      </c>
      <c r="K130" s="253">
        <f>'표4-2,3'!I76</f>
        <v>4.0277529106394967</v>
      </c>
      <c r="L130" s="253">
        <f>'표4-2,3'!J76</f>
        <v>3.681299666942746</v>
      </c>
    </row>
    <row r="131" spans="2:13" s="290" customFormat="1" ht="30" customHeight="1">
      <c r="B131" s="292"/>
      <c r="C131" s="292"/>
      <c r="D131" s="461" t="s">
        <v>339</v>
      </c>
      <c r="E131" s="461"/>
      <c r="F131" s="307" t="s">
        <v>340</v>
      </c>
      <c r="G131" s="308"/>
      <c r="H131" s="253">
        <f>100-H126-H127-H129-H130</f>
        <v>10.712247132937291</v>
      </c>
      <c r="I131" s="253">
        <f t="shared" ref="I131:L131" si="3">100-I126-I127-I129-I130</f>
        <v>10.897117705668897</v>
      </c>
      <c r="J131" s="253">
        <f t="shared" si="3"/>
        <v>11.525592107648487</v>
      </c>
      <c r="K131" s="253">
        <f t="shared" si="3"/>
        <v>13.463946246424182</v>
      </c>
      <c r="L131" s="253">
        <f t="shared" si="3"/>
        <v>14.067697499564929</v>
      </c>
    </row>
    <row r="132" spans="2:13" s="290" customFormat="1" ht="5.0999999999999996" customHeight="1">
      <c r="B132" s="294"/>
      <c r="C132" s="294"/>
      <c r="D132" s="310"/>
      <c r="E132" s="310"/>
      <c r="F132" s="311"/>
      <c r="G132" s="312"/>
      <c r="H132" s="309"/>
      <c r="I132" s="309"/>
      <c r="J132" s="309"/>
      <c r="K132" s="309"/>
      <c r="L132" s="309"/>
    </row>
    <row r="133" spans="2:13" s="290" customFormat="1" ht="5.0999999999999996" customHeight="1">
      <c r="B133" s="298"/>
      <c r="C133" s="298"/>
      <c r="D133" s="313"/>
      <c r="E133" s="313"/>
      <c r="F133" s="314"/>
      <c r="G133" s="315"/>
      <c r="H133" s="301"/>
      <c r="I133" s="301"/>
      <c r="J133" s="301"/>
      <c r="K133" s="301"/>
      <c r="L133" s="301"/>
    </row>
    <row r="134" spans="2:13" s="290" customFormat="1" ht="30" customHeight="1">
      <c r="B134" s="461" t="s">
        <v>375</v>
      </c>
      <c r="C134" s="461"/>
      <c r="D134" s="461"/>
      <c r="E134" s="461"/>
      <c r="F134" s="316" t="s">
        <v>376</v>
      </c>
      <c r="G134" s="259"/>
      <c r="H134" s="255">
        <v>259850.5</v>
      </c>
      <c r="I134" s="255">
        <v>267976</v>
      </c>
      <c r="J134" s="255">
        <v>275673.5</v>
      </c>
      <c r="K134" s="255">
        <v>281939</v>
      </c>
      <c r="L134" s="255">
        <v>288652</v>
      </c>
    </row>
    <row r="135" spans="2:13" s="290" customFormat="1" ht="30" customHeight="1">
      <c r="B135" s="292"/>
      <c r="D135" s="292"/>
      <c r="E135" s="293" t="s">
        <v>332</v>
      </c>
      <c r="F135" s="258"/>
      <c r="G135" s="259"/>
      <c r="H135" s="256">
        <v>12.681993702207741</v>
      </c>
      <c r="I135" s="256">
        <v>12.923371768536148</v>
      </c>
      <c r="J135" s="256">
        <v>13.735744120890153</v>
      </c>
      <c r="K135" s="256">
        <v>13.926912839415367</v>
      </c>
      <c r="L135" s="256">
        <v>14.141712053907158</v>
      </c>
    </row>
    <row r="136" spans="2:13" s="290" customFormat="1" ht="5.0999999999999996" customHeight="1">
      <c r="B136" s="277"/>
      <c r="C136" s="277"/>
      <c r="D136" s="277"/>
      <c r="E136" s="310"/>
      <c r="F136" s="295"/>
      <c r="G136" s="296"/>
      <c r="H136" s="309"/>
      <c r="I136" s="309"/>
      <c r="J136" s="309"/>
      <c r="K136" s="309"/>
      <c r="L136" s="309"/>
    </row>
    <row r="137" spans="2:13" s="317" customFormat="1" ht="33" customHeight="1">
      <c r="B137" s="463" t="s">
        <v>351</v>
      </c>
      <c r="C137" s="463"/>
      <c r="D137" s="463"/>
      <c r="E137" s="463"/>
      <c r="F137" s="463"/>
      <c r="G137" s="463"/>
      <c r="H137" s="463"/>
      <c r="I137" s="463"/>
      <c r="J137" s="465"/>
      <c r="K137" s="465"/>
      <c r="L137" s="465"/>
    </row>
    <row r="138" spans="2:13" s="317" customFormat="1" ht="15" customHeight="1">
      <c r="B138" s="318" t="s">
        <v>483</v>
      </c>
      <c r="C138" s="318"/>
      <c r="D138" s="319"/>
      <c r="E138" s="320"/>
      <c r="F138" s="321"/>
      <c r="G138" s="321"/>
      <c r="H138" s="322"/>
      <c r="I138" s="322"/>
      <c r="J138" s="322"/>
      <c r="K138" s="322"/>
      <c r="L138" s="322"/>
    </row>
    <row r="139" spans="2:13" s="317" customFormat="1" ht="15" customHeight="1">
      <c r="B139" s="318"/>
      <c r="C139" s="318"/>
      <c r="D139" s="319"/>
      <c r="E139" s="320"/>
      <c r="F139" s="321"/>
      <c r="G139" s="321"/>
      <c r="H139" s="322"/>
      <c r="I139" s="322"/>
      <c r="J139" s="322"/>
      <c r="K139" s="322"/>
      <c r="L139" s="322"/>
    </row>
    <row r="140" spans="2:13" ht="39.950000000000003" customHeight="1">
      <c r="B140" s="267" t="s">
        <v>377</v>
      </c>
      <c r="C140" s="268"/>
      <c r="D140" s="268"/>
      <c r="E140" s="268"/>
      <c r="F140" s="268"/>
      <c r="G140" s="269"/>
      <c r="H140" s="268"/>
      <c r="I140" s="268"/>
      <c r="J140" s="268"/>
      <c r="K140" s="268"/>
      <c r="L140" s="268"/>
    </row>
    <row r="141" spans="2:13" ht="20.100000000000001" customHeight="1">
      <c r="B141" s="271" t="s">
        <v>378</v>
      </c>
      <c r="C141" s="272"/>
      <c r="D141" s="272"/>
      <c r="E141" s="268"/>
      <c r="F141" s="268"/>
      <c r="G141" s="269"/>
      <c r="H141" s="268"/>
      <c r="I141" s="268"/>
      <c r="J141" s="268"/>
      <c r="K141" s="268"/>
      <c r="L141" s="268"/>
    </row>
    <row r="142" spans="2:13" ht="30" customHeight="1">
      <c r="B142" s="273"/>
      <c r="C142" s="273"/>
      <c r="D142" s="273"/>
      <c r="E142" s="273"/>
      <c r="F142" s="273"/>
      <c r="G142" s="274"/>
      <c r="H142" s="273"/>
      <c r="I142" s="273"/>
      <c r="J142" s="273"/>
      <c r="K142" s="273"/>
      <c r="L142" s="273"/>
    </row>
    <row r="143" spans="2:13" ht="20.100000000000001" customHeight="1">
      <c r="B143" s="275" t="s">
        <v>381</v>
      </c>
      <c r="C143" s="275"/>
      <c r="D143" s="275"/>
      <c r="E143" s="276"/>
      <c r="F143" s="276"/>
      <c r="G143" s="276"/>
      <c r="H143" s="276"/>
      <c r="I143" s="276"/>
      <c r="J143" s="277" t="s">
        <v>380</v>
      </c>
      <c r="K143" s="277" t="s">
        <v>380</v>
      </c>
      <c r="L143" s="277"/>
      <c r="M143" s="278"/>
    </row>
    <row r="144" spans="2:13" s="285" customFormat="1" ht="38.25" customHeight="1">
      <c r="B144" s="279"/>
      <c r="C144" s="279"/>
      <c r="D144" s="279"/>
      <c r="E144" s="279"/>
      <c r="F144" s="280"/>
      <c r="G144" s="281"/>
      <c r="H144" s="282">
        <v>2010</v>
      </c>
      <c r="I144" s="283">
        <v>2011</v>
      </c>
      <c r="J144" s="283">
        <v>2012</v>
      </c>
      <c r="K144" s="283">
        <v>2013</v>
      </c>
      <c r="L144" s="283">
        <v>2014</v>
      </c>
      <c r="M144" s="284"/>
    </row>
    <row r="145" spans="2:13" s="284" customFormat="1" ht="9.9499999999999993" customHeight="1">
      <c r="F145" s="286"/>
      <c r="G145" s="287"/>
      <c r="J145" s="288"/>
      <c r="K145" s="288"/>
      <c r="L145" s="288"/>
    </row>
    <row r="146" spans="2:13" s="290" customFormat="1" ht="30" customHeight="1">
      <c r="B146" s="462" t="s">
        <v>331</v>
      </c>
      <c r="C146" s="462"/>
      <c r="D146" s="462"/>
      <c r="E146" s="462"/>
      <c r="F146" s="258"/>
      <c r="G146" s="259"/>
      <c r="H146" s="289">
        <f>표1!B9</f>
        <v>8819701.1925125532</v>
      </c>
      <c r="I146" s="289">
        <f>표1!C9</f>
        <v>9680173.0934543759</v>
      </c>
      <c r="J146" s="289">
        <f>표1!D9</f>
        <v>9925431.0457807127</v>
      </c>
      <c r="K146" s="289">
        <f>표1!E9</f>
        <v>11048991.022654651</v>
      </c>
      <c r="L146" s="289">
        <f>표1!G9</f>
        <v>11322049.450476479</v>
      </c>
    </row>
    <row r="147" spans="2:13" s="290" customFormat="1" ht="30" customHeight="1">
      <c r="B147" s="292"/>
      <c r="C147" s="292"/>
      <c r="D147" s="292"/>
      <c r="E147" s="293" t="s">
        <v>332</v>
      </c>
      <c r="F147" s="258"/>
      <c r="G147" s="259"/>
      <c r="H147" s="256">
        <f>표1!I9</f>
        <v>10.604831836312545</v>
      </c>
      <c r="I147" s="256">
        <f>표1!J9</f>
        <v>10.542969093645775</v>
      </c>
      <c r="J147" s="256">
        <f>표1!K9</f>
        <v>10.985900516988506</v>
      </c>
      <c r="K147" s="256">
        <f>표1!L9</f>
        <v>11.698337918464357</v>
      </c>
      <c r="L147" s="256">
        <f>표1!M9</f>
        <v>11.464361963783039</v>
      </c>
    </row>
    <row r="148" spans="2:13" s="290" customFormat="1" ht="5.0999999999999996" customHeight="1">
      <c r="B148" s="294"/>
      <c r="C148" s="294"/>
      <c r="D148" s="294"/>
      <c r="E148" s="294"/>
      <c r="F148" s="295"/>
      <c r="G148" s="296"/>
      <c r="H148" s="297"/>
      <c r="I148" s="297"/>
      <c r="J148" s="297"/>
      <c r="K148" s="297"/>
      <c r="L148" s="297"/>
    </row>
    <row r="149" spans="2:13" s="290" customFormat="1" ht="5.0999999999999996" customHeight="1">
      <c r="B149" s="298"/>
      <c r="C149" s="298"/>
      <c r="D149" s="298"/>
      <c r="E149" s="298"/>
      <c r="F149" s="299"/>
      <c r="G149" s="300"/>
      <c r="H149" s="301"/>
      <c r="I149" s="301"/>
      <c r="J149" s="301"/>
      <c r="K149" s="301"/>
      <c r="L149" s="301"/>
    </row>
    <row r="150" spans="2:13" s="306" customFormat="1" ht="30" customHeight="1">
      <c r="B150" s="302"/>
      <c r="C150" s="461" t="s">
        <v>333</v>
      </c>
      <c r="D150" s="461"/>
      <c r="E150" s="461"/>
      <c r="F150" s="303"/>
      <c r="G150" s="304"/>
      <c r="H150" s="323">
        <f>표2!G9</f>
        <v>0</v>
      </c>
      <c r="I150" s="253">
        <f>표2!H9</f>
        <v>1.7899703557735898</v>
      </c>
      <c r="J150" s="253">
        <f>표2!I9</f>
        <v>4.3562962407473131</v>
      </c>
      <c r="K150" s="253">
        <f>표2!J9</f>
        <v>8.1458033239132206</v>
      </c>
      <c r="L150" s="253">
        <f>표2!K9</f>
        <v>2.5562465120430664</v>
      </c>
    </row>
    <row r="151" spans="2:13" s="290" customFormat="1" ht="30" customHeight="1">
      <c r="B151" s="292"/>
      <c r="C151" s="293"/>
      <c r="D151" s="293"/>
      <c r="E151" s="257" t="s">
        <v>334</v>
      </c>
      <c r="F151" s="258"/>
      <c r="G151" s="259"/>
      <c r="H151" s="252">
        <f>표2!B9</f>
        <v>8819701.1925125532</v>
      </c>
      <c r="I151" s="252">
        <f>표2!C9</f>
        <v>8977571.229326332</v>
      </c>
      <c r="J151" s="252">
        <f>표2!D9</f>
        <v>9372622.1183106564</v>
      </c>
      <c r="K151" s="252">
        <f>표2!E9</f>
        <v>10075976.268179473</v>
      </c>
      <c r="L151" s="252">
        <f>표2!F9</f>
        <v>10371775.529501392</v>
      </c>
    </row>
    <row r="152" spans="2:13" s="290" customFormat="1" ht="30" customHeight="1">
      <c r="B152" s="292"/>
      <c r="C152" s="293"/>
      <c r="D152" s="461" t="s">
        <v>373</v>
      </c>
      <c r="E152" s="461"/>
      <c r="F152" s="258"/>
      <c r="G152" s="259"/>
      <c r="H152" s="323">
        <f>'표4-2,3'!K94</f>
        <v>0</v>
      </c>
      <c r="I152" s="253">
        <f>'표4-2,3'!L94</f>
        <v>2.5457189607858819</v>
      </c>
      <c r="J152" s="253">
        <f>'표4-2,3'!M94</f>
        <v>-0.11416725940301808</v>
      </c>
      <c r="K152" s="253">
        <f>'표4-2,3'!N94</f>
        <v>15.646643242169686</v>
      </c>
      <c r="L152" s="253">
        <f>'표4-2,3'!O94</f>
        <v>-0.48015644689518233</v>
      </c>
    </row>
    <row r="153" spans="2:13" s="290" customFormat="1" ht="30" customHeight="1">
      <c r="B153" s="292"/>
      <c r="C153" s="293"/>
      <c r="D153" s="461" t="s">
        <v>486</v>
      </c>
      <c r="E153" s="461"/>
      <c r="F153" s="258"/>
      <c r="G153" s="259"/>
      <c r="H153" s="323">
        <f>[1]표2!F147</f>
        <v>0</v>
      </c>
      <c r="I153" s="253">
        <v>6.1002696457988534</v>
      </c>
      <c r="J153" s="253">
        <v>5.1198540271311277</v>
      </c>
      <c r="K153" s="253">
        <v>4.2115531864935436</v>
      </c>
      <c r="L153" s="253">
        <v>2.7515009092744509</v>
      </c>
    </row>
    <row r="154" spans="2:13" s="290" customFormat="1" ht="30" customHeight="1">
      <c r="B154" s="292"/>
      <c r="C154" s="293"/>
      <c r="D154" s="293"/>
      <c r="E154" s="257" t="s">
        <v>487</v>
      </c>
      <c r="F154" s="258"/>
      <c r="G154" s="259"/>
      <c r="H154" s="323">
        <f>'표4-2,3'!K96</f>
        <v>0</v>
      </c>
      <c r="I154" s="254">
        <f>'표4-2,3'!L96</f>
        <v>6.1120245488219371</v>
      </c>
      <c r="J154" s="254">
        <f>'표4-2,3'!M96</f>
        <v>5.1450293420652811</v>
      </c>
      <c r="K154" s="254">
        <f>'표4-2,3'!N96</f>
        <v>4.0633923978265054</v>
      </c>
      <c r="L154" s="254">
        <f>'표4-2,3'!O96</f>
        <v>3.2441241982071802</v>
      </c>
      <c r="M154" s="254"/>
    </row>
    <row r="155" spans="2:13" s="290" customFormat="1" ht="30" customHeight="1">
      <c r="B155" s="292"/>
      <c r="C155" s="293"/>
      <c r="D155" s="461" t="s">
        <v>258</v>
      </c>
      <c r="E155" s="461"/>
      <c r="F155" s="258"/>
      <c r="G155" s="259"/>
      <c r="H155" s="323">
        <f>'표4-2,3'!K97</f>
        <v>0</v>
      </c>
      <c r="I155" s="253">
        <f>'표4-2,3'!L97</f>
        <v>18.546630807374857</v>
      </c>
      <c r="J155" s="253">
        <f>'표4-2,3'!M97</f>
        <v>-12.568354645098514</v>
      </c>
      <c r="K155" s="253">
        <f>'표4-2,3'!N97</f>
        <v>17.806345983741078</v>
      </c>
      <c r="L155" s="253">
        <f>'표4-2,3'!O97</f>
        <v>16.37323981009451</v>
      </c>
    </row>
    <row r="156" spans="2:13" s="290" customFormat="1" ht="30" customHeight="1">
      <c r="B156" s="292"/>
      <c r="C156" s="293"/>
      <c r="D156" s="461" t="s">
        <v>488</v>
      </c>
      <c r="E156" s="461"/>
      <c r="F156" s="258"/>
      <c r="G156" s="259"/>
      <c r="H156" s="323">
        <f>'표4-2,3'!K98</f>
        <v>0</v>
      </c>
      <c r="I156" s="253">
        <f>'표4-2,3'!L98</f>
        <v>-17.603363368303356</v>
      </c>
      <c r="J156" s="253">
        <f>'표4-2,3'!M98</f>
        <v>-15.511075952477754</v>
      </c>
      <c r="K156" s="253">
        <f>'표4-2,3'!N98</f>
        <v>30.931307841026218</v>
      </c>
      <c r="L156" s="253">
        <f>'표4-2,3'!O98</f>
        <v>-33.620115896674314</v>
      </c>
      <c r="M156" s="253"/>
    </row>
    <row r="157" spans="2:13" s="290" customFormat="1" ht="30" customHeight="1">
      <c r="B157" s="292"/>
      <c r="C157" s="293"/>
      <c r="D157" s="461" t="s">
        <v>478</v>
      </c>
      <c r="E157" s="461"/>
      <c r="F157" s="307" t="s">
        <v>479</v>
      </c>
      <c r="G157" s="308"/>
      <c r="H157" s="323">
        <f>[1]표2!F151</f>
        <v>0</v>
      </c>
      <c r="I157" s="253">
        <v>2.4693178938444267</v>
      </c>
      <c r="J157" s="253">
        <v>-0.68203871272540229</v>
      </c>
      <c r="K157" s="253">
        <v>8.4544009668872544</v>
      </c>
      <c r="L157" s="253">
        <v>3.8944725859947753</v>
      </c>
    </row>
    <row r="158" spans="2:13" s="290" customFormat="1" ht="5.0999999999999996" customHeight="1">
      <c r="B158" s="294"/>
      <c r="C158" s="294"/>
      <c r="D158" s="294"/>
      <c r="E158" s="294"/>
      <c r="F158" s="295"/>
      <c r="G158" s="296"/>
      <c r="H158" s="309"/>
      <c r="I158" s="309"/>
      <c r="J158" s="309"/>
      <c r="K158" s="309"/>
      <c r="L158" s="309"/>
    </row>
    <row r="159" spans="2:13" s="290" customFormat="1" ht="5.0999999999999996" customHeight="1">
      <c r="B159" s="298"/>
      <c r="C159" s="298"/>
      <c r="D159" s="298"/>
      <c r="E159" s="298"/>
      <c r="F159" s="299"/>
      <c r="G159" s="300"/>
      <c r="H159" s="301"/>
      <c r="I159" s="301"/>
      <c r="J159" s="301"/>
      <c r="K159" s="301"/>
      <c r="L159" s="301"/>
    </row>
    <row r="160" spans="2:13" s="290" customFormat="1" ht="30" customHeight="1">
      <c r="B160" s="292"/>
      <c r="C160" s="461" t="s">
        <v>372</v>
      </c>
      <c r="D160" s="461"/>
      <c r="E160" s="461"/>
      <c r="F160" s="258"/>
      <c r="G160" s="259"/>
      <c r="H160" s="289"/>
      <c r="I160" s="289"/>
      <c r="J160" s="289"/>
      <c r="K160" s="289"/>
      <c r="L160" s="289"/>
    </row>
    <row r="161" spans="2:12" s="290" customFormat="1" ht="30" customHeight="1">
      <c r="B161" s="292"/>
      <c r="C161" s="292"/>
      <c r="D161" s="461" t="s">
        <v>373</v>
      </c>
      <c r="E161" s="461"/>
      <c r="F161" s="258"/>
      <c r="G161" s="259"/>
      <c r="H161" s="253">
        <f>'표4-2,3'!F94</f>
        <v>4.0059756223494762</v>
      </c>
      <c r="I161" s="253">
        <f>'표4-2,3'!G94</f>
        <v>4.0868388093189729</v>
      </c>
      <c r="J161" s="253">
        <f>'표4-2,3'!H94</f>
        <v>4.1877742238539861</v>
      </c>
      <c r="K161" s="253">
        <f>'표4-2,3'!I94</f>
        <v>4.2503585808072577</v>
      </c>
      <c r="L161" s="253">
        <f>'표4-2,3'!J94</f>
        <v>4.0041010296067086</v>
      </c>
    </row>
    <row r="162" spans="2:12" s="290" customFormat="1" ht="30" customHeight="1">
      <c r="B162" s="292"/>
      <c r="C162" s="292"/>
      <c r="D162" s="461" t="s">
        <v>374</v>
      </c>
      <c r="E162" s="461"/>
      <c r="F162" s="258"/>
      <c r="G162" s="259"/>
      <c r="H162" s="253">
        <f>'표4-2,3'!F95+'표4-2,3'!F96</f>
        <v>62.247794046379241</v>
      </c>
      <c r="I162" s="253">
        <f>'표4-2,3'!G95+'표4-2,3'!G96</f>
        <v>65.892459224033857</v>
      </c>
      <c r="J162" s="253">
        <f>'표4-2,3'!H95+'표4-2,3'!H96</f>
        <v>66.759673731397584</v>
      </c>
      <c r="K162" s="253">
        <f>'표4-2,3'!I95+'표4-2,3'!I96</f>
        <v>64.870543013432496</v>
      </c>
      <c r="L162" s="253">
        <f>'표4-2,3'!J95+'표4-2,3'!J96</f>
        <v>65.831005948210986</v>
      </c>
    </row>
    <row r="163" spans="2:12" s="290" customFormat="1" ht="30" customHeight="1">
      <c r="B163" s="292"/>
      <c r="C163" s="292"/>
      <c r="D163" s="293"/>
      <c r="E163" s="257" t="s">
        <v>337</v>
      </c>
      <c r="F163" s="258"/>
      <c r="G163" s="259"/>
      <c r="H163" s="254">
        <f>'표4-2,3'!F96</f>
        <v>61.873396960263371</v>
      </c>
      <c r="I163" s="254">
        <f>'표4-2,3'!G96</f>
        <v>65.530912428501779</v>
      </c>
      <c r="J163" s="254">
        <f>'표4-2,3'!H96</f>
        <v>66.391104036610784</v>
      </c>
      <c r="K163" s="254">
        <f>'표4-2,3'!I96</f>
        <v>64.447091846928515</v>
      </c>
      <c r="L163" s="254">
        <f>'표4-2,3'!J96</f>
        <v>65.679614087114174</v>
      </c>
    </row>
    <row r="164" spans="2:12" s="290" customFormat="1" ht="30" customHeight="1">
      <c r="B164" s="292"/>
      <c r="C164" s="292"/>
      <c r="D164" s="461" t="s">
        <v>258</v>
      </c>
      <c r="E164" s="461"/>
      <c r="F164" s="258"/>
      <c r="G164" s="259"/>
      <c r="H164" s="253">
        <f>'표4-2,3'!F97</f>
        <v>1.4483491184442185</v>
      </c>
      <c r="I164" s="253">
        <f>'표4-2,3'!G97</f>
        <v>1.2969112183921605</v>
      </c>
      <c r="J164" s="253">
        <f>'표4-2,3'!H97</f>
        <v>1.1601361175543918</v>
      </c>
      <c r="K164" s="253">
        <f>'표4-2,3'!I97</f>
        <v>1.5638467879593898</v>
      </c>
      <c r="L164" s="253">
        <f>'표4-2,3'!J97</f>
        <v>2.3463264099010397</v>
      </c>
    </row>
    <row r="165" spans="2:12" s="290" customFormat="1" ht="30" customHeight="1">
      <c r="B165" s="292"/>
      <c r="C165" s="292"/>
      <c r="D165" s="461" t="s">
        <v>338</v>
      </c>
      <c r="E165" s="461"/>
      <c r="F165" s="258"/>
      <c r="G165" s="259"/>
      <c r="H165" s="253">
        <f>'표4-2,3'!F98</f>
        <v>9.6930953656156333</v>
      </c>
      <c r="I165" s="253">
        <f>'표4-2,3'!G98</f>
        <v>7.5710504459484724</v>
      </c>
      <c r="J165" s="253">
        <f>'표4-2,3'!H98</f>
        <v>6.6706965897890171</v>
      </c>
      <c r="K165" s="253">
        <f>'표4-2,3'!I98</f>
        <v>8.1977244945397878</v>
      </c>
      <c r="L165" s="253">
        <f>'표4-2,3'!J98</f>
        <v>5.6136808744799831</v>
      </c>
    </row>
    <row r="166" spans="2:12" s="290" customFormat="1" ht="30" customHeight="1">
      <c r="B166" s="292"/>
      <c r="C166" s="292"/>
      <c r="D166" s="461" t="s">
        <v>339</v>
      </c>
      <c r="E166" s="461"/>
      <c r="F166" s="307" t="s">
        <v>340</v>
      </c>
      <c r="G166" s="308"/>
      <c r="H166" s="253">
        <f>100-H161-H162-H164-H165</f>
        <v>22.604785847211424</v>
      </c>
      <c r="I166" s="253">
        <f t="shared" ref="I166:L166" si="4">100-I161-I162-I164-I165</f>
        <v>21.152740302306533</v>
      </c>
      <c r="J166" s="253">
        <f t="shared" si="4"/>
        <v>21.221719337405016</v>
      </c>
      <c r="K166" s="253">
        <f t="shared" si="4"/>
        <v>21.11752712326107</v>
      </c>
      <c r="L166" s="253">
        <f t="shared" si="4"/>
        <v>22.204885737801277</v>
      </c>
    </row>
    <row r="167" spans="2:12" s="290" customFormat="1" ht="5.0999999999999996" customHeight="1">
      <c r="B167" s="294"/>
      <c r="C167" s="294"/>
      <c r="D167" s="310"/>
      <c r="E167" s="310"/>
      <c r="F167" s="311"/>
      <c r="G167" s="312"/>
      <c r="H167" s="309"/>
      <c r="I167" s="309"/>
      <c r="J167" s="309"/>
      <c r="K167" s="309"/>
      <c r="L167" s="309"/>
    </row>
    <row r="168" spans="2:12" s="290" customFormat="1" ht="5.0999999999999996" customHeight="1">
      <c r="B168" s="298"/>
      <c r="C168" s="298"/>
      <c r="D168" s="313"/>
      <c r="E168" s="313"/>
      <c r="F168" s="314"/>
      <c r="G168" s="315"/>
      <c r="H168" s="301"/>
      <c r="I168" s="301"/>
      <c r="J168" s="301"/>
      <c r="K168" s="301"/>
      <c r="L168" s="301"/>
    </row>
    <row r="169" spans="2:12" s="290" customFormat="1" ht="30" customHeight="1">
      <c r="B169" s="461" t="s">
        <v>375</v>
      </c>
      <c r="C169" s="461"/>
      <c r="D169" s="461"/>
      <c r="E169" s="461"/>
      <c r="F169" s="316" t="s">
        <v>376</v>
      </c>
      <c r="G169" s="259"/>
      <c r="H169" s="255">
        <v>159260</v>
      </c>
      <c r="I169" s="255">
        <v>160172</v>
      </c>
      <c r="J169" s="255">
        <v>161623.5</v>
      </c>
      <c r="K169" s="255">
        <v>163800</v>
      </c>
      <c r="L169" s="255">
        <v>165956.5</v>
      </c>
    </row>
    <row r="170" spans="2:12" s="290" customFormat="1" ht="30" customHeight="1">
      <c r="B170" s="292"/>
      <c r="D170" s="292"/>
      <c r="E170" s="293" t="s">
        <v>332</v>
      </c>
      <c r="F170" s="258"/>
      <c r="G170" s="259"/>
      <c r="H170" s="256">
        <v>7.7726782015566833</v>
      </c>
      <c r="I170" s="256">
        <v>7.7244316763813634</v>
      </c>
      <c r="J170" s="256">
        <v>8.0530737989784651</v>
      </c>
      <c r="K170" s="256">
        <v>8.0912123654274062</v>
      </c>
      <c r="L170" s="256">
        <v>8.1305829735260549</v>
      </c>
    </row>
    <row r="171" spans="2:12" s="290" customFormat="1" ht="5.0999999999999996" customHeight="1">
      <c r="B171" s="277"/>
      <c r="C171" s="277"/>
      <c r="D171" s="277"/>
      <c r="E171" s="310"/>
      <c r="F171" s="295"/>
      <c r="G171" s="296"/>
      <c r="H171" s="309"/>
      <c r="I171" s="309"/>
      <c r="J171" s="309"/>
      <c r="K171" s="309"/>
      <c r="L171" s="309"/>
    </row>
    <row r="172" spans="2:12" s="317" customFormat="1" ht="33" customHeight="1">
      <c r="B172" s="463" t="s">
        <v>351</v>
      </c>
      <c r="C172" s="463"/>
      <c r="D172" s="463"/>
      <c r="E172" s="463"/>
      <c r="F172" s="463"/>
      <c r="G172" s="463"/>
      <c r="H172" s="463"/>
      <c r="I172" s="463"/>
      <c r="J172" s="465"/>
      <c r="K172" s="465"/>
      <c r="L172" s="465"/>
    </row>
    <row r="173" spans="2:12" s="317" customFormat="1" ht="15" customHeight="1">
      <c r="B173" s="318" t="s">
        <v>483</v>
      </c>
      <c r="C173" s="318"/>
      <c r="D173" s="319"/>
      <c r="E173" s="320"/>
      <c r="F173" s="321"/>
      <c r="G173" s="321"/>
      <c r="H173" s="322"/>
      <c r="I173" s="322"/>
      <c r="J173" s="322"/>
      <c r="K173" s="322"/>
      <c r="L173" s="322"/>
    </row>
    <row r="174" spans="2:12" s="317" customFormat="1" ht="15" customHeight="1">
      <c r="B174" s="318"/>
      <c r="C174" s="318"/>
      <c r="D174" s="319"/>
      <c r="E174" s="320"/>
      <c r="F174" s="321"/>
      <c r="G174" s="321"/>
      <c r="H174" s="322"/>
      <c r="I174" s="322"/>
      <c r="J174" s="322"/>
      <c r="K174" s="322"/>
      <c r="L174" s="322"/>
    </row>
    <row r="175" spans="2:12" ht="39.950000000000003" customHeight="1">
      <c r="B175" s="267" t="s">
        <v>377</v>
      </c>
      <c r="C175" s="268"/>
      <c r="D175" s="268"/>
      <c r="E175" s="268"/>
      <c r="F175" s="268"/>
      <c r="G175" s="269"/>
      <c r="H175" s="268"/>
      <c r="I175" s="268"/>
      <c r="J175" s="268"/>
      <c r="K175" s="268"/>
      <c r="L175" s="268"/>
    </row>
    <row r="176" spans="2:12" ht="20.100000000000001" customHeight="1">
      <c r="B176" s="271" t="s">
        <v>378</v>
      </c>
      <c r="C176" s="272"/>
      <c r="D176" s="272"/>
      <c r="E176" s="268"/>
      <c r="F176" s="268"/>
      <c r="G176" s="269"/>
      <c r="H176" s="268"/>
      <c r="I176" s="268"/>
      <c r="J176" s="268"/>
      <c r="K176" s="268"/>
      <c r="L176" s="268"/>
    </row>
    <row r="177" spans="2:14" ht="30" customHeight="1">
      <c r="B177" s="273"/>
      <c r="C177" s="273"/>
      <c r="D177" s="273"/>
      <c r="E177" s="273"/>
      <c r="F177" s="273"/>
      <c r="G177" s="274"/>
      <c r="H177" s="273"/>
      <c r="I177" s="273"/>
      <c r="J177" s="273"/>
      <c r="K177" s="273"/>
      <c r="L177" s="273"/>
    </row>
    <row r="178" spans="2:14" ht="20.100000000000001" customHeight="1">
      <c r="B178" s="275" t="s">
        <v>382</v>
      </c>
      <c r="C178" s="275"/>
      <c r="D178" s="275"/>
      <c r="E178" s="276"/>
      <c r="F178" s="276"/>
      <c r="G178" s="276"/>
      <c r="H178" s="276"/>
      <c r="I178" s="276"/>
      <c r="J178" s="277" t="s">
        <v>380</v>
      </c>
      <c r="K178" s="277" t="s">
        <v>380</v>
      </c>
      <c r="L178" s="277"/>
      <c r="M178" s="278"/>
    </row>
    <row r="179" spans="2:14" s="285" customFormat="1" ht="38.25" customHeight="1">
      <c r="B179" s="279"/>
      <c r="C179" s="279"/>
      <c r="D179" s="279"/>
      <c r="E179" s="279"/>
      <c r="F179" s="280"/>
      <c r="G179" s="281"/>
      <c r="H179" s="282">
        <v>2010</v>
      </c>
      <c r="I179" s="283">
        <v>2011</v>
      </c>
      <c r="J179" s="283">
        <v>2012</v>
      </c>
      <c r="K179" s="283">
        <v>2013</v>
      </c>
      <c r="L179" s="283">
        <v>2014</v>
      </c>
      <c r="M179" s="284"/>
    </row>
    <row r="180" spans="2:14" s="284" customFormat="1" ht="9.9499999999999993" customHeight="1">
      <c r="F180" s="286"/>
      <c r="G180" s="287"/>
      <c r="J180" s="288"/>
      <c r="K180" s="288"/>
      <c r="L180" s="288"/>
    </row>
    <row r="181" spans="2:14" s="290" customFormat="1" ht="30" customHeight="1">
      <c r="B181" s="462" t="s">
        <v>331</v>
      </c>
      <c r="C181" s="462"/>
      <c r="D181" s="462"/>
      <c r="E181" s="462"/>
      <c r="F181" s="258"/>
      <c r="G181" s="259"/>
      <c r="H181" s="289">
        <f>표1!B10</f>
        <v>2718435.6356888032</v>
      </c>
      <c r="I181" s="289">
        <f>표1!C10</f>
        <v>2890185.4606798496</v>
      </c>
      <c r="J181" s="289">
        <f>표1!D10</f>
        <v>2869990.086432186</v>
      </c>
      <c r="K181" s="289">
        <f>표1!E10</f>
        <v>3011243.9731320054</v>
      </c>
      <c r="L181" s="289">
        <f>표1!G10</f>
        <v>3218911.8644040683</v>
      </c>
    </row>
    <row r="182" spans="2:14" s="290" customFormat="1" ht="30" customHeight="1">
      <c r="B182" s="292"/>
      <c r="C182" s="292"/>
      <c r="D182" s="292"/>
      <c r="E182" s="293" t="s">
        <v>332</v>
      </c>
      <c r="F182" s="258"/>
      <c r="G182" s="259"/>
      <c r="H182" s="256">
        <f>표1!I10</f>
        <v>3.2686541352209328</v>
      </c>
      <c r="I182" s="256">
        <f>표1!J10</f>
        <v>3.1477883393899511</v>
      </c>
      <c r="J182" s="256">
        <f>표1!K10</f>
        <v>3.17663035780097</v>
      </c>
      <c r="K182" s="256">
        <f>표1!L10</f>
        <v>3.1882141528044987</v>
      </c>
      <c r="L182" s="256">
        <f>표1!M10</f>
        <v>3.2593719807053954</v>
      </c>
    </row>
    <row r="183" spans="2:14" s="290" customFormat="1" ht="5.0999999999999996" customHeight="1">
      <c r="B183" s="294"/>
      <c r="C183" s="294"/>
      <c r="D183" s="294"/>
      <c r="E183" s="294"/>
      <c r="F183" s="295"/>
      <c r="G183" s="296"/>
      <c r="H183" s="297"/>
      <c r="I183" s="297"/>
      <c r="J183" s="297"/>
      <c r="K183" s="297"/>
      <c r="L183" s="297"/>
    </row>
    <row r="184" spans="2:14" s="290" customFormat="1" ht="5.0999999999999996" customHeight="1">
      <c r="B184" s="298"/>
      <c r="C184" s="298"/>
      <c r="D184" s="298"/>
      <c r="E184" s="298"/>
      <c r="F184" s="299"/>
      <c r="G184" s="300"/>
      <c r="H184" s="301"/>
      <c r="I184" s="324"/>
      <c r="J184" s="324"/>
      <c r="K184" s="324"/>
      <c r="L184" s="324"/>
    </row>
    <row r="185" spans="2:14" s="306" customFormat="1" ht="30" customHeight="1">
      <c r="B185" s="302"/>
      <c r="C185" s="461" t="s">
        <v>383</v>
      </c>
      <c r="D185" s="461"/>
      <c r="E185" s="461"/>
      <c r="F185" s="303"/>
      <c r="G185" s="304"/>
      <c r="H185" s="323">
        <f>표2!G10</f>
        <v>0</v>
      </c>
      <c r="I185" s="325">
        <f>표2!H10</f>
        <v>1.7435599723299693</v>
      </c>
      <c r="J185" s="325">
        <f>표2!I10</f>
        <v>-1.6300795837250299</v>
      </c>
      <c r="K185" s="325">
        <f>표2!J10</f>
        <v>6.6796337959134684</v>
      </c>
      <c r="L185" s="325">
        <f>표2!K10</f>
        <v>7.8290936844550716</v>
      </c>
      <c r="M185" s="326"/>
      <c r="N185" s="326"/>
    </row>
    <row r="186" spans="2:14" s="290" customFormat="1" ht="30" customHeight="1">
      <c r="B186" s="292"/>
      <c r="C186" s="293"/>
      <c r="D186" s="293"/>
      <c r="E186" s="257" t="s">
        <v>384</v>
      </c>
      <c r="F186" s="258"/>
      <c r="G186" s="259"/>
      <c r="H186" s="252">
        <f>표2!B10</f>
        <v>2718435.6356888032</v>
      </c>
      <c r="I186" s="252">
        <f>표2!C10</f>
        <v>2765833.1913062264</v>
      </c>
      <c r="J186" s="252">
        <f>표2!D10</f>
        <v>2721941.5818936271</v>
      </c>
      <c r="K186" s="252">
        <f>표2!E10</f>
        <v>2878506.6440261155</v>
      </c>
      <c r="L186" s="252">
        <f>표2!F10</f>
        <v>3025080.7475168724</v>
      </c>
    </row>
    <row r="187" spans="2:14" s="290" customFormat="1" ht="30" customHeight="1">
      <c r="B187" s="292"/>
      <c r="C187" s="293"/>
      <c r="D187" s="461" t="s">
        <v>385</v>
      </c>
      <c r="E187" s="461"/>
      <c r="F187" s="258"/>
      <c r="G187" s="259"/>
      <c r="H187" s="323">
        <f>'표4-2,3'!K116</f>
        <v>0</v>
      </c>
      <c r="I187" s="253">
        <f>'표4-2,3'!L116</f>
        <v>3.4914774390072317E-2</v>
      </c>
      <c r="J187" s="253">
        <f>'표4-2,3'!M116</f>
        <v>8.6664782481569684</v>
      </c>
      <c r="K187" s="253">
        <f>'표4-2,3'!N116</f>
        <v>-13.176902086274108</v>
      </c>
      <c r="L187" s="253">
        <f>'표4-2,3'!O116</f>
        <v>21.048771382467109</v>
      </c>
    </row>
    <row r="188" spans="2:14" s="290" customFormat="1" ht="30" customHeight="1">
      <c r="B188" s="292"/>
      <c r="C188" s="293"/>
      <c r="D188" s="461" t="s">
        <v>486</v>
      </c>
      <c r="E188" s="461"/>
      <c r="F188" s="258"/>
      <c r="G188" s="259"/>
      <c r="H188" s="323">
        <f>[1]표2!F182</f>
        <v>0</v>
      </c>
      <c r="I188" s="253">
        <v>-6.6749262833984178</v>
      </c>
      <c r="J188" s="253">
        <v>-0.51281693390268646</v>
      </c>
      <c r="K188" s="253">
        <v>27.793012754982232</v>
      </c>
      <c r="L188" s="253">
        <v>2.9964846967453624</v>
      </c>
    </row>
    <row r="189" spans="2:14" s="290" customFormat="1" ht="30" customHeight="1">
      <c r="B189" s="292"/>
      <c r="C189" s="293"/>
      <c r="D189" s="293"/>
      <c r="E189" s="257" t="s">
        <v>487</v>
      </c>
      <c r="F189" s="258"/>
      <c r="G189" s="259"/>
      <c r="H189" s="323">
        <f>'표4-2,3'!K118</f>
        <v>0</v>
      </c>
      <c r="I189" s="254">
        <f>'표4-2,3'!L118</f>
        <v>-6.736571238392103</v>
      </c>
      <c r="J189" s="254">
        <f>'표4-2,3'!M118</f>
        <v>-0.3904304449966024</v>
      </c>
      <c r="K189" s="254">
        <f>'표4-2,3'!N118</f>
        <v>27.33124804810474</v>
      </c>
      <c r="L189" s="254">
        <f>'표4-2,3'!O118</f>
        <v>3.7309632286705341</v>
      </c>
      <c r="M189" s="254"/>
    </row>
    <row r="190" spans="2:14" s="290" customFormat="1" ht="30" customHeight="1">
      <c r="B190" s="292"/>
      <c r="C190" s="293"/>
      <c r="D190" s="461" t="s">
        <v>258</v>
      </c>
      <c r="E190" s="461"/>
      <c r="F190" s="258"/>
      <c r="G190" s="259"/>
      <c r="H190" s="323">
        <f>'표4-2,3'!K119</f>
        <v>0</v>
      </c>
      <c r="I190" s="253">
        <f>'표4-2,3'!L119</f>
        <v>27.271493240521561</v>
      </c>
      <c r="J190" s="253">
        <f>'표4-2,3'!M119</f>
        <v>14.306601349532974</v>
      </c>
      <c r="K190" s="253">
        <f>'표4-2,3'!N119</f>
        <v>-4.4017835000748535</v>
      </c>
      <c r="L190" s="253">
        <f>'표4-2,3'!O119</f>
        <v>-7.1940239333955267</v>
      </c>
    </row>
    <row r="191" spans="2:14" s="290" customFormat="1" ht="30" customHeight="1">
      <c r="B191" s="292"/>
      <c r="C191" s="293"/>
      <c r="D191" s="461" t="s">
        <v>488</v>
      </c>
      <c r="E191" s="461"/>
      <c r="F191" s="258"/>
      <c r="G191" s="259"/>
      <c r="H191" s="323">
        <f>'표4-2,3'!K120</f>
        <v>0</v>
      </c>
      <c r="I191" s="253">
        <f>'표4-2,3'!L120</f>
        <v>29.595906878324072</v>
      </c>
      <c r="J191" s="253">
        <f>'표4-2,3'!M120</f>
        <v>1.0066717064810957</v>
      </c>
      <c r="K191" s="253">
        <f>'표4-2,3'!N120</f>
        <v>-16.715279998673267</v>
      </c>
      <c r="L191" s="253">
        <f>'표4-2,3'!O120</f>
        <v>-18.536821674554073</v>
      </c>
    </row>
    <row r="192" spans="2:14" s="290" customFormat="1" ht="30" customHeight="1">
      <c r="B192" s="292"/>
      <c r="C192" s="293"/>
      <c r="D192" s="461" t="s">
        <v>478</v>
      </c>
      <c r="E192" s="461"/>
      <c r="F192" s="307" t="s">
        <v>479</v>
      </c>
      <c r="G192" s="308"/>
      <c r="H192" s="323">
        <f>[1]표2!F186</f>
        <v>0</v>
      </c>
      <c r="I192" s="253">
        <v>2.6851733934542068</v>
      </c>
      <c r="J192" s="253">
        <v>-6.6054918979776405</v>
      </c>
      <c r="K192" s="253">
        <v>7.237571139513614</v>
      </c>
      <c r="L192" s="253">
        <v>3.5103447867702733</v>
      </c>
    </row>
    <row r="193" spans="2:13" s="290" customFormat="1" ht="5.0999999999999996" customHeight="1">
      <c r="B193" s="294"/>
      <c r="C193" s="294"/>
      <c r="D193" s="294"/>
      <c r="E193" s="294"/>
      <c r="F193" s="295"/>
      <c r="G193" s="296"/>
      <c r="H193" s="309"/>
      <c r="I193" s="309"/>
      <c r="J193" s="309"/>
      <c r="K193" s="309"/>
      <c r="L193" s="309"/>
    </row>
    <row r="194" spans="2:13" s="290" customFormat="1" ht="5.0999999999999996" customHeight="1">
      <c r="B194" s="298"/>
      <c r="C194" s="298"/>
      <c r="D194" s="298"/>
      <c r="E194" s="298"/>
      <c r="F194" s="299"/>
      <c r="G194" s="300"/>
      <c r="H194" s="301"/>
      <c r="I194" s="301"/>
      <c r="J194" s="301"/>
      <c r="K194" s="301"/>
      <c r="L194" s="301"/>
    </row>
    <row r="195" spans="2:13" s="290" customFormat="1" ht="30" customHeight="1">
      <c r="B195" s="292"/>
      <c r="C195" s="461" t="s">
        <v>386</v>
      </c>
      <c r="D195" s="461"/>
      <c r="E195" s="461"/>
      <c r="F195" s="258"/>
      <c r="G195" s="259"/>
      <c r="H195" s="289"/>
      <c r="I195" s="289"/>
      <c r="J195" s="289"/>
      <c r="K195" s="289"/>
      <c r="L195" s="289"/>
    </row>
    <row r="196" spans="2:13" s="290" customFormat="1" ht="30" customHeight="1">
      <c r="B196" s="292"/>
      <c r="C196" s="292"/>
      <c r="D196" s="461" t="s">
        <v>385</v>
      </c>
      <c r="E196" s="461"/>
      <c r="F196" s="258"/>
      <c r="G196" s="259"/>
      <c r="H196" s="253">
        <f>'표4-2,3'!F116</f>
        <v>15.951253011810698</v>
      </c>
      <c r="I196" s="253">
        <f>'표4-2,3'!G116</f>
        <v>16.375357587741384</v>
      </c>
      <c r="J196" s="253">
        <f>'표4-2,3'!H116</f>
        <v>17.842125858541603</v>
      </c>
      <c r="K196" s="253">
        <f>'표4-2,3'!I116</f>
        <v>14.682818205660325</v>
      </c>
      <c r="L196" s="253">
        <f>'표4-2,3'!J116</f>
        <v>16.664719167844805</v>
      </c>
      <c r="M196" s="253"/>
    </row>
    <row r="197" spans="2:13" s="290" customFormat="1" ht="30" customHeight="1">
      <c r="B197" s="292"/>
      <c r="C197" s="292"/>
      <c r="D197" s="461" t="s">
        <v>387</v>
      </c>
      <c r="E197" s="461"/>
      <c r="F197" s="258"/>
      <c r="G197" s="259"/>
      <c r="H197" s="253">
        <f>'표4-2,3'!F117+'표4-2,3'!F118</f>
        <v>22.807827443901495</v>
      </c>
      <c r="I197" s="253">
        <f>'표4-2,3'!G117+'표4-2,3'!G118</f>
        <v>21.456505602087756</v>
      </c>
      <c r="J197" s="253">
        <f>'표4-2,3'!H117+'표4-2,3'!H118</f>
        <v>21.642134731069724</v>
      </c>
      <c r="K197" s="253">
        <f>'표4-2,3'!I117+'표4-2,3'!I118</f>
        <v>24.103684484281551</v>
      </c>
      <c r="L197" s="253">
        <f>'표4-2,3'!J117+'표4-2,3'!J118</f>
        <v>23.915015613732717</v>
      </c>
      <c r="M197" s="253"/>
    </row>
    <row r="198" spans="2:13" s="290" customFormat="1" ht="30" customHeight="1">
      <c r="B198" s="292"/>
      <c r="C198" s="292"/>
      <c r="D198" s="293"/>
      <c r="E198" s="257" t="s">
        <v>388</v>
      </c>
      <c r="F198" s="258"/>
      <c r="G198" s="259"/>
      <c r="H198" s="254">
        <f>'표4-2,3'!F118</f>
        <v>22.715539598472308</v>
      </c>
      <c r="I198" s="254">
        <f>'표4-2,3'!G118</f>
        <v>21.359973128826088</v>
      </c>
      <c r="J198" s="254">
        <f>'표4-2,3'!H118</f>
        <v>21.569701475697805</v>
      </c>
      <c r="K198" s="254">
        <f>'표4-2,3'!I118</f>
        <v>23.926976845631749</v>
      </c>
      <c r="L198" s="254">
        <f>'표4-2,3'!J118</f>
        <v>23.915015613732717</v>
      </c>
      <c r="M198" s="254"/>
    </row>
    <row r="199" spans="2:13" s="290" customFormat="1" ht="30" customHeight="1">
      <c r="B199" s="292"/>
      <c r="C199" s="292"/>
      <c r="D199" s="461" t="s">
        <v>258</v>
      </c>
      <c r="E199" s="461"/>
      <c r="F199" s="258"/>
      <c r="G199" s="259"/>
      <c r="H199" s="253">
        <f>'표4-2,3'!F119</f>
        <v>1.0521927026653355</v>
      </c>
      <c r="I199" s="253">
        <f>'표4-2,3'!G119</f>
        <v>1.0937638969900225</v>
      </c>
      <c r="J199" s="253">
        <f>'표4-2,3'!H119</f>
        <v>1.3243954757789524</v>
      </c>
      <c r="K199" s="253">
        <f>'표4-2,3'!I119</f>
        <v>1.401602259674646</v>
      </c>
      <c r="L199" s="253">
        <f>'표4-2,3'!J119</f>
        <v>1.5422218892707542</v>
      </c>
      <c r="M199" s="253"/>
    </row>
    <row r="200" spans="2:13" s="290" customFormat="1" ht="30" customHeight="1">
      <c r="B200" s="292"/>
      <c r="C200" s="292"/>
      <c r="D200" s="461" t="s">
        <v>389</v>
      </c>
      <c r="E200" s="461"/>
      <c r="F200" s="258"/>
      <c r="G200" s="259"/>
      <c r="H200" s="253">
        <f>'표4-2,3'!F120</f>
        <v>5.6112471667794299</v>
      </c>
      <c r="I200" s="253">
        <f>'표4-2,3'!G120</f>
        <v>7.1756442860073655</v>
      </c>
      <c r="J200" s="253">
        <f>'표4-2,3'!H120</f>
        <v>7.6159230681882573</v>
      </c>
      <c r="K200" s="253">
        <f>'표4-2,3'!I120</f>
        <v>6.3331231333893232</v>
      </c>
      <c r="L200" s="253">
        <f>'표4-2,3'!J120</f>
        <v>5.0375974628377937</v>
      </c>
      <c r="M200" s="253"/>
    </row>
    <row r="201" spans="2:13" s="290" customFormat="1" ht="30" customHeight="1">
      <c r="B201" s="292"/>
      <c r="C201" s="292"/>
      <c r="D201" s="461" t="s">
        <v>390</v>
      </c>
      <c r="E201" s="461"/>
      <c r="F201" s="307" t="s">
        <v>391</v>
      </c>
      <c r="G201" s="308"/>
      <c r="H201" s="253">
        <f>100-H196-H197-H199-H200</f>
        <v>54.577479674843048</v>
      </c>
      <c r="I201" s="253">
        <f t="shared" ref="I201:L201" si="5">100-I196-I197-I199-I200</f>
        <v>53.898728627173483</v>
      </c>
      <c r="J201" s="253">
        <f t="shared" si="5"/>
        <v>51.57542086642146</v>
      </c>
      <c r="K201" s="253">
        <f t="shared" si="5"/>
        <v>53.478771916994155</v>
      </c>
      <c r="L201" s="253">
        <f t="shared" si="5"/>
        <v>52.840445866313921</v>
      </c>
      <c r="M201" s="253"/>
    </row>
    <row r="202" spans="2:13" s="290" customFormat="1" ht="5.0999999999999996" customHeight="1">
      <c r="B202" s="294"/>
      <c r="C202" s="294"/>
      <c r="D202" s="310"/>
      <c r="E202" s="310"/>
      <c r="F202" s="311"/>
      <c r="G202" s="312"/>
      <c r="H202" s="309"/>
      <c r="I202" s="309"/>
      <c r="J202" s="309"/>
      <c r="K202" s="309"/>
      <c r="L202" s="309"/>
    </row>
    <row r="203" spans="2:13" s="290" customFormat="1" ht="5.0999999999999996" customHeight="1">
      <c r="B203" s="298"/>
      <c r="C203" s="298"/>
      <c r="D203" s="313"/>
      <c r="E203" s="313"/>
      <c r="F203" s="314"/>
      <c r="G203" s="315"/>
      <c r="H203" s="301"/>
      <c r="I203" s="301"/>
      <c r="J203" s="301"/>
      <c r="K203" s="301"/>
      <c r="L203" s="301"/>
    </row>
    <row r="204" spans="2:13" s="290" customFormat="1" ht="30" customHeight="1">
      <c r="B204" s="461" t="s">
        <v>392</v>
      </c>
      <c r="C204" s="461"/>
      <c r="D204" s="461"/>
      <c r="E204" s="461"/>
      <c r="F204" s="316" t="s">
        <v>393</v>
      </c>
      <c r="G204" s="259"/>
      <c r="H204" s="255">
        <v>126638</v>
      </c>
      <c r="I204" s="255">
        <v>126224</v>
      </c>
      <c r="J204" s="255">
        <v>125824</v>
      </c>
      <c r="K204" s="255">
        <v>124978</v>
      </c>
      <c r="L204" s="255">
        <v>124063</v>
      </c>
    </row>
    <row r="205" spans="2:13" s="290" customFormat="1" ht="30" customHeight="1">
      <c r="B205" s="292"/>
      <c r="D205" s="292"/>
      <c r="E205" s="293" t="s">
        <v>394</v>
      </c>
      <c r="F205" s="258"/>
      <c r="G205" s="259"/>
      <c r="H205" s="256">
        <v>6.1805627407304735</v>
      </c>
      <c r="I205" s="256">
        <v>6.0872603446267837</v>
      </c>
      <c r="J205" s="256">
        <v>6.2693231967050966</v>
      </c>
      <c r="K205" s="256">
        <v>6.1735258791598673</v>
      </c>
      <c r="L205" s="256">
        <v>6.0781259875001163</v>
      </c>
    </row>
    <row r="206" spans="2:13" s="290" customFormat="1" ht="5.0999999999999996" customHeight="1">
      <c r="B206" s="277"/>
      <c r="C206" s="277"/>
      <c r="D206" s="277"/>
      <c r="E206" s="310"/>
      <c r="F206" s="295"/>
      <c r="G206" s="296"/>
      <c r="H206" s="309"/>
      <c r="I206" s="309"/>
      <c r="J206" s="327"/>
      <c r="K206" s="327"/>
      <c r="L206" s="327"/>
    </row>
    <row r="207" spans="2:13" s="317" customFormat="1" ht="33" customHeight="1">
      <c r="B207" s="463" t="s">
        <v>351</v>
      </c>
      <c r="C207" s="463"/>
      <c r="D207" s="463"/>
      <c r="E207" s="463"/>
      <c r="F207" s="463"/>
      <c r="G207" s="463"/>
      <c r="H207" s="463"/>
      <c r="I207" s="463"/>
      <c r="J207" s="465"/>
      <c r="K207" s="465"/>
      <c r="L207" s="465"/>
    </row>
    <row r="208" spans="2:13" s="317" customFormat="1" ht="15" customHeight="1">
      <c r="B208" s="318" t="s">
        <v>483</v>
      </c>
      <c r="C208" s="318"/>
      <c r="D208" s="319"/>
      <c r="E208" s="320"/>
      <c r="F208" s="321"/>
      <c r="G208" s="321"/>
      <c r="H208" s="322"/>
      <c r="I208" s="322"/>
      <c r="J208" s="322"/>
      <c r="K208" s="322"/>
      <c r="L208" s="322"/>
    </row>
    <row r="209" spans="2:13" s="317" customFormat="1" ht="15" customHeight="1">
      <c r="B209" s="318"/>
      <c r="C209" s="318"/>
      <c r="D209" s="319"/>
      <c r="E209" s="320"/>
      <c r="F209" s="321"/>
      <c r="G209" s="321"/>
      <c r="H209" s="322"/>
      <c r="I209" s="322"/>
      <c r="J209" s="322"/>
      <c r="K209" s="322"/>
      <c r="L209" s="322"/>
    </row>
    <row r="210" spans="2:13" ht="39.950000000000003" customHeight="1">
      <c r="B210" s="267" t="s">
        <v>395</v>
      </c>
      <c r="C210" s="268"/>
      <c r="D210" s="268"/>
      <c r="E210" s="268"/>
      <c r="F210" s="268"/>
      <c r="G210" s="269"/>
      <c r="H210" s="268"/>
      <c r="I210" s="268"/>
      <c r="J210" s="268"/>
      <c r="K210" s="268"/>
      <c r="L210" s="268"/>
    </row>
    <row r="211" spans="2:13" ht="20.100000000000001" customHeight="1">
      <c r="B211" s="271" t="s">
        <v>396</v>
      </c>
      <c r="C211" s="272"/>
      <c r="D211" s="272"/>
      <c r="E211" s="268"/>
      <c r="F211" s="268"/>
      <c r="G211" s="269"/>
      <c r="H211" s="268"/>
      <c r="I211" s="268"/>
      <c r="J211" s="268"/>
      <c r="K211" s="268"/>
      <c r="L211" s="268"/>
    </row>
    <row r="212" spans="2:13" ht="30" customHeight="1">
      <c r="B212" s="273"/>
      <c r="C212" s="273"/>
      <c r="D212" s="273"/>
      <c r="E212" s="273"/>
      <c r="F212" s="273"/>
      <c r="G212" s="274"/>
      <c r="H212" s="273"/>
      <c r="I212" s="273"/>
      <c r="J212" s="273"/>
      <c r="K212" s="273"/>
      <c r="L212" s="273"/>
    </row>
    <row r="213" spans="2:13" ht="20.100000000000001" customHeight="1">
      <c r="B213" s="275" t="s">
        <v>397</v>
      </c>
      <c r="C213" s="275"/>
      <c r="D213" s="275"/>
      <c r="E213" s="276"/>
      <c r="F213" s="276"/>
      <c r="G213" s="276"/>
      <c r="H213" s="276"/>
      <c r="I213" s="276"/>
      <c r="J213" s="277" t="s">
        <v>398</v>
      </c>
      <c r="K213" s="277" t="s">
        <v>398</v>
      </c>
      <c r="L213" s="277"/>
      <c r="M213" s="278"/>
    </row>
    <row r="214" spans="2:13" s="285" customFormat="1" ht="38.25" customHeight="1">
      <c r="B214" s="279"/>
      <c r="C214" s="279"/>
      <c r="D214" s="279"/>
      <c r="E214" s="279"/>
      <c r="F214" s="280"/>
      <c r="G214" s="281"/>
      <c r="H214" s="282">
        <v>2010</v>
      </c>
      <c r="I214" s="283">
        <v>2011</v>
      </c>
      <c r="J214" s="283">
        <v>2012</v>
      </c>
      <c r="K214" s="283">
        <v>2013</v>
      </c>
      <c r="L214" s="283">
        <v>2014</v>
      </c>
      <c r="M214" s="284"/>
    </row>
    <row r="215" spans="2:13" s="284" customFormat="1" ht="9.9499999999999993" customHeight="1">
      <c r="F215" s="286"/>
      <c r="G215" s="287"/>
      <c r="J215" s="288"/>
      <c r="K215" s="288"/>
      <c r="L215" s="288"/>
    </row>
    <row r="216" spans="2:13" s="290" customFormat="1" ht="30" customHeight="1">
      <c r="B216" s="462" t="s">
        <v>399</v>
      </c>
      <c r="C216" s="462"/>
      <c r="D216" s="462"/>
      <c r="E216" s="462"/>
      <c r="F216" s="258"/>
      <c r="G216" s="259"/>
      <c r="H216" s="289">
        <f>표1!B11</f>
        <v>489182.03168509289</v>
      </c>
      <c r="I216" s="289">
        <f>표1!C11</f>
        <v>512898.38970327802</v>
      </c>
      <c r="J216" s="289">
        <f>표1!D11</f>
        <v>591372.18529889593</v>
      </c>
      <c r="K216" s="289">
        <f>표1!E11</f>
        <v>732831.91358680069</v>
      </c>
      <c r="L216" s="289">
        <f>표1!G11</f>
        <v>774002.913315663</v>
      </c>
    </row>
    <row r="217" spans="2:13" s="290" customFormat="1" ht="30" customHeight="1">
      <c r="B217" s="292"/>
      <c r="C217" s="292"/>
      <c r="D217" s="292"/>
      <c r="E217" s="293" t="s">
        <v>400</v>
      </c>
      <c r="F217" s="258"/>
      <c r="G217" s="259"/>
      <c r="H217" s="256">
        <f>표1!I11</f>
        <v>0.58819375737697266</v>
      </c>
      <c r="I217" s="256">
        <f>표1!J11</f>
        <v>0.55861313827939907</v>
      </c>
      <c r="J217" s="256">
        <f>표1!K11</f>
        <v>0.6545565594321997</v>
      </c>
      <c r="K217" s="256">
        <f>표1!L11</f>
        <v>0.77590029216201872</v>
      </c>
      <c r="L217" s="256">
        <f>표1!M11</f>
        <v>0.78373174380543942</v>
      </c>
    </row>
    <row r="218" spans="2:13" s="290" customFormat="1" ht="5.0999999999999996" customHeight="1">
      <c r="B218" s="294"/>
      <c r="C218" s="294"/>
      <c r="D218" s="294"/>
      <c r="E218" s="294"/>
      <c r="F218" s="295"/>
      <c r="G218" s="296"/>
      <c r="H218" s="297"/>
      <c r="I218" s="297"/>
      <c r="J218" s="297"/>
      <c r="K218" s="297"/>
      <c r="L218" s="297"/>
    </row>
    <row r="219" spans="2:13" s="290" customFormat="1" ht="5.0999999999999996" customHeight="1">
      <c r="B219" s="298"/>
      <c r="C219" s="298"/>
      <c r="D219" s="298"/>
      <c r="E219" s="298"/>
      <c r="F219" s="299"/>
      <c r="G219" s="300"/>
      <c r="H219" s="301"/>
      <c r="I219" s="301"/>
      <c r="J219" s="301"/>
      <c r="K219" s="301"/>
      <c r="L219" s="301"/>
    </row>
    <row r="220" spans="2:13" s="306" customFormat="1" ht="30" customHeight="1">
      <c r="B220" s="302"/>
      <c r="C220" s="461" t="s">
        <v>401</v>
      </c>
      <c r="D220" s="461"/>
      <c r="E220" s="461"/>
      <c r="F220" s="303"/>
      <c r="G220" s="304"/>
      <c r="H220" s="323">
        <f>표2!G11</f>
        <v>0</v>
      </c>
      <c r="I220" s="253">
        <f>표2!H11</f>
        <v>1.9209847837833365</v>
      </c>
      <c r="J220" s="253">
        <f>표2!I11</f>
        <v>11.859686490290565</v>
      </c>
      <c r="K220" s="253">
        <f>표2!J11</f>
        <v>21.988684699155133</v>
      </c>
      <c r="L220" s="253">
        <f>표2!K11</f>
        <v>2.4963755529219882</v>
      </c>
    </row>
    <row r="221" spans="2:13" s="290" customFormat="1" ht="30" customHeight="1">
      <c r="B221" s="292"/>
      <c r="C221" s="293"/>
      <c r="D221" s="293"/>
      <c r="E221" s="257" t="s">
        <v>402</v>
      </c>
      <c r="F221" s="258"/>
      <c r="G221" s="259"/>
      <c r="H221" s="252">
        <f>표2!B11</f>
        <v>489182.03168509289</v>
      </c>
      <c r="I221" s="252">
        <f>표2!C11</f>
        <v>498579.14407876547</v>
      </c>
      <c r="J221" s="252">
        <f>표2!D11</f>
        <v>555636.45839577983</v>
      </c>
      <c r="K221" s="252">
        <f>표2!E11</f>
        <v>685608.85831730487</v>
      </c>
      <c r="L221" s="252">
        <f>표2!F11</f>
        <v>707021.59691602981</v>
      </c>
    </row>
    <row r="222" spans="2:13" s="290" customFormat="1" ht="30" customHeight="1">
      <c r="B222" s="292"/>
      <c r="C222" s="293"/>
      <c r="D222" s="461" t="s">
        <v>403</v>
      </c>
      <c r="E222" s="461"/>
      <c r="F222" s="258"/>
      <c r="G222" s="259"/>
      <c r="H222" s="323">
        <f>'표4-2,3'!K138</f>
        <v>0</v>
      </c>
      <c r="I222" s="253">
        <f>'표4-2,3'!L138</f>
        <v>34.967197602840457</v>
      </c>
      <c r="J222" s="253">
        <f>'표4-2,3'!M138</f>
        <v>-6.0946923455807491</v>
      </c>
      <c r="K222" s="253">
        <f>'표4-2,3'!N138</f>
        <v>17.454587640026396</v>
      </c>
      <c r="L222" s="253">
        <f>'표4-2,3'!O138</f>
        <v>-4.9019926121847197</v>
      </c>
    </row>
    <row r="223" spans="2:13" s="290" customFormat="1" ht="30" customHeight="1">
      <c r="B223" s="292"/>
      <c r="C223" s="293"/>
      <c r="D223" s="461" t="s">
        <v>486</v>
      </c>
      <c r="E223" s="461"/>
      <c r="F223" s="258"/>
      <c r="G223" s="259"/>
      <c r="H223" s="323">
        <f>[1]표2!F217</f>
        <v>0</v>
      </c>
      <c r="I223" s="253">
        <v>-44.790348768612162</v>
      </c>
      <c r="J223" s="253">
        <v>143.21236263180234</v>
      </c>
      <c r="K223" s="253">
        <v>-11.577156623990531</v>
      </c>
      <c r="L223" s="253">
        <v>38.438756586630873</v>
      </c>
    </row>
    <row r="224" spans="2:13" s="290" customFormat="1" ht="30" customHeight="1">
      <c r="B224" s="292"/>
      <c r="C224" s="293"/>
      <c r="D224" s="293"/>
      <c r="E224" s="257" t="s">
        <v>487</v>
      </c>
      <c r="F224" s="258"/>
      <c r="G224" s="259"/>
      <c r="H224" s="323">
        <f>'표4-2,3'!K140</f>
        <v>0</v>
      </c>
      <c r="I224" s="254">
        <f>'표4-2,3'!L140</f>
        <v>-44.790348765070384</v>
      </c>
      <c r="J224" s="254">
        <f>'표4-2,3'!M140</f>
        <v>143.21236263171264</v>
      </c>
      <c r="K224" s="254">
        <f>'표4-2,3'!N140</f>
        <v>-11.57715662395438</v>
      </c>
      <c r="L224" s="254">
        <f>'표4-2,3'!O140</f>
        <v>38.438756586630873</v>
      </c>
    </row>
    <row r="225" spans="2:12" s="290" customFormat="1" ht="30" customHeight="1">
      <c r="B225" s="292"/>
      <c r="C225" s="293"/>
      <c r="D225" s="461" t="s">
        <v>258</v>
      </c>
      <c r="E225" s="461"/>
      <c r="F225" s="258"/>
      <c r="G225" s="259"/>
      <c r="H225" s="323">
        <f>'표4-2,3'!K141</f>
        <v>0</v>
      </c>
      <c r="I225" s="253">
        <f>'표4-2,3'!L141</f>
        <v>-4.895107496675517</v>
      </c>
      <c r="J225" s="253">
        <f>'표4-2,3'!M141</f>
        <v>-5.4959275216432033</v>
      </c>
      <c r="K225" s="253">
        <f>'표4-2,3'!N141</f>
        <v>20.16804152136088</v>
      </c>
      <c r="L225" s="253">
        <f>'표4-2,3'!O141</f>
        <v>2.9823563511337654</v>
      </c>
    </row>
    <row r="226" spans="2:12" s="290" customFormat="1" ht="30" customHeight="1">
      <c r="B226" s="292"/>
      <c r="C226" s="293"/>
      <c r="D226" s="461" t="s">
        <v>488</v>
      </c>
      <c r="E226" s="461"/>
      <c r="F226" s="258"/>
      <c r="G226" s="259"/>
      <c r="H226" s="323">
        <f>'표4-2,3'!K142</f>
        <v>0</v>
      </c>
      <c r="I226" s="253">
        <f>'표4-2,3'!L142</f>
        <v>21.764734524191756</v>
      </c>
      <c r="J226" s="253">
        <f>'표4-2,3'!M142</f>
        <v>14.264765667072076</v>
      </c>
      <c r="K226" s="253">
        <f>'표4-2,3'!N142</f>
        <v>34.058982171185548</v>
      </c>
      <c r="L226" s="253">
        <f>'표4-2,3'!O142</f>
        <v>2.6882762408243632</v>
      </c>
    </row>
    <row r="227" spans="2:12" s="290" customFormat="1" ht="30" customHeight="1">
      <c r="B227" s="292"/>
      <c r="C227" s="293"/>
      <c r="D227" s="461" t="s">
        <v>478</v>
      </c>
      <c r="E227" s="461"/>
      <c r="F227" s="307" t="s">
        <v>479</v>
      </c>
      <c r="G227" s="308"/>
      <c r="H227" s="323">
        <f>[1]표2!F221</f>
        <v>0</v>
      </c>
      <c r="I227" s="253">
        <v>2.4221968168939885</v>
      </c>
      <c r="J227" s="253">
        <v>6.8957243214144741</v>
      </c>
      <c r="K227" s="253">
        <v>26.81347335157075</v>
      </c>
      <c r="L227" s="253">
        <v>0.53528202855722185</v>
      </c>
    </row>
    <row r="228" spans="2:12" s="290" customFormat="1" ht="5.0999999999999996" customHeight="1">
      <c r="B228" s="294"/>
      <c r="C228" s="294"/>
      <c r="D228" s="294"/>
      <c r="E228" s="294"/>
      <c r="F228" s="295"/>
      <c r="G228" s="296"/>
      <c r="H228" s="309"/>
      <c r="I228" s="309"/>
      <c r="J228" s="309"/>
      <c r="K228" s="309"/>
      <c r="L228" s="309"/>
    </row>
    <row r="229" spans="2:12" s="290" customFormat="1" ht="5.0999999999999996" customHeight="1">
      <c r="B229" s="298"/>
      <c r="C229" s="298"/>
      <c r="D229" s="298"/>
      <c r="E229" s="298"/>
      <c r="F229" s="299"/>
      <c r="G229" s="300"/>
      <c r="H229" s="301"/>
      <c r="I229" s="301"/>
      <c r="J229" s="301"/>
      <c r="K229" s="301"/>
      <c r="L229" s="301"/>
    </row>
    <row r="230" spans="2:12" s="290" customFormat="1" ht="30" customHeight="1">
      <c r="B230" s="292"/>
      <c r="C230" s="461" t="s">
        <v>404</v>
      </c>
      <c r="D230" s="461"/>
      <c r="E230" s="461"/>
      <c r="F230" s="258"/>
      <c r="G230" s="259"/>
      <c r="H230" s="289"/>
      <c r="I230" s="289"/>
      <c r="J230" s="289"/>
      <c r="K230" s="289"/>
      <c r="L230" s="289"/>
    </row>
    <row r="231" spans="2:12" s="290" customFormat="1" ht="30" customHeight="1">
      <c r="B231" s="292"/>
      <c r="C231" s="292"/>
      <c r="D231" s="461" t="s">
        <v>405</v>
      </c>
      <c r="E231" s="461"/>
      <c r="F231" s="258"/>
      <c r="G231" s="259"/>
      <c r="H231" s="253">
        <f>'표4-2,3'!F138</f>
        <v>0.76103799109929393</v>
      </c>
      <c r="I231" s="253">
        <f>'표4-2,3'!G138</f>
        <v>1.0843472288302971</v>
      </c>
      <c r="J231" s="253">
        <f>'표4-2,3'!H138</f>
        <v>0.93310347201104527</v>
      </c>
      <c r="K231" s="253">
        <f>'표4-2,3'!I138</f>
        <v>0.83203705301200037</v>
      </c>
      <c r="L231" s="253">
        <f>'표4-2,3'!J138</f>
        <v>0.73018734722060752</v>
      </c>
    </row>
    <row r="232" spans="2:12" s="290" customFormat="1" ht="30" customHeight="1">
      <c r="B232" s="292"/>
      <c r="C232" s="292"/>
      <c r="D232" s="461" t="s">
        <v>406</v>
      </c>
      <c r="E232" s="461"/>
      <c r="F232" s="258"/>
      <c r="G232" s="259"/>
      <c r="H232" s="253">
        <f>'표4-2,3'!F139+'표4-2,3'!F140</f>
        <v>5.0010539648118213</v>
      </c>
      <c r="I232" s="253">
        <f>'표4-2,3'!G139+'표4-2,3'!G140</f>
        <v>2.9844480346759625</v>
      </c>
      <c r="J232" s="253">
        <f>'표4-2,3'!H139+'표4-2,3'!H140</f>
        <v>8.0431019688859582</v>
      </c>
      <c r="K232" s="253">
        <f>'표4-2,3'!I139+'표4-2,3'!I140</f>
        <v>4.3651737079245665</v>
      </c>
      <c r="L232" s="253">
        <f>'표4-2,3'!J139+'표4-2,3'!J140</f>
        <v>6.3522278917814381</v>
      </c>
    </row>
    <row r="233" spans="2:12" s="290" customFormat="1" ht="30" customHeight="1">
      <c r="B233" s="292"/>
      <c r="C233" s="292"/>
      <c r="D233" s="293"/>
      <c r="E233" s="257" t="s">
        <v>407</v>
      </c>
      <c r="F233" s="258"/>
      <c r="G233" s="259"/>
      <c r="H233" s="254">
        <f>'표4-2,3'!F140</f>
        <v>5.0010539644907963</v>
      </c>
      <c r="I233" s="254">
        <f>'표4-2,3'!G140</f>
        <v>2.9844480346758449</v>
      </c>
      <c r="J233" s="254">
        <f>'표4-2,3'!H140</f>
        <v>8.043101968883958</v>
      </c>
      <c r="K233" s="254">
        <f>'표4-2,3'!I140</f>
        <v>4.3651737079245665</v>
      </c>
      <c r="L233" s="254">
        <f>'표4-2,3'!J140</f>
        <v>6.3522278917814381</v>
      </c>
    </row>
    <row r="234" spans="2:12" s="290" customFormat="1" ht="30" customHeight="1">
      <c r="B234" s="292"/>
      <c r="C234" s="292"/>
      <c r="D234" s="461" t="s">
        <v>258</v>
      </c>
      <c r="E234" s="461"/>
      <c r="F234" s="258"/>
      <c r="G234" s="259"/>
      <c r="H234" s="253">
        <f>'표4-2,3'!F141</f>
        <v>2.0396131034218921</v>
      </c>
      <c r="I234" s="253">
        <f>'표4-2,3'!G141</f>
        <v>1.6899126995218943</v>
      </c>
      <c r="J234" s="253">
        <f>'표4-2,3'!H141</f>
        <v>1.4225869139126817</v>
      </c>
      <c r="K234" s="253">
        <f>'표4-2,3'!I141</f>
        <v>1.5414533865711697</v>
      </c>
      <c r="L234" s="253">
        <f>'표4-2,3'!J141</f>
        <v>1.7959442973546045</v>
      </c>
    </row>
    <row r="235" spans="2:12" s="290" customFormat="1" ht="30" customHeight="1">
      <c r="B235" s="292"/>
      <c r="C235" s="292"/>
      <c r="D235" s="461" t="s">
        <v>408</v>
      </c>
      <c r="E235" s="461"/>
      <c r="F235" s="258"/>
      <c r="G235" s="259"/>
      <c r="H235" s="253">
        <f>'표4-2,3'!F142</f>
        <v>6.3341914339091465</v>
      </c>
      <c r="I235" s="253">
        <f>'표4-2,3'!G142</f>
        <v>7.7684160070706794</v>
      </c>
      <c r="J235" s="253">
        <f>'표4-2,3'!H142</f>
        <v>8.0530420008373493</v>
      </c>
      <c r="K235" s="253">
        <f>'표4-2,3'!I142</f>
        <v>9.0894843526867408</v>
      </c>
      <c r="L235" s="253">
        <f>'표4-2,3'!J142</f>
        <v>9.2663647422156323</v>
      </c>
    </row>
    <row r="236" spans="2:12" s="290" customFormat="1" ht="30" customHeight="1">
      <c r="B236" s="292"/>
      <c r="C236" s="292"/>
      <c r="D236" s="461" t="s">
        <v>409</v>
      </c>
      <c r="E236" s="461"/>
      <c r="F236" s="307" t="s">
        <v>410</v>
      </c>
      <c r="G236" s="308"/>
      <c r="H236" s="253">
        <f>100-H231-H232-H234-H235</f>
        <v>85.864103506757857</v>
      </c>
      <c r="I236" s="253">
        <f t="shared" ref="I236:L236" si="6">100-I231-I232-I234-I235</f>
        <v>86.472876029901158</v>
      </c>
      <c r="J236" s="253">
        <f t="shared" si="6"/>
        <v>81.548165644352963</v>
      </c>
      <c r="K236" s="253">
        <f t="shared" si="6"/>
        <v>84.171851499805527</v>
      </c>
      <c r="L236" s="253">
        <f t="shared" si="6"/>
        <v>81.855275721427716</v>
      </c>
    </row>
    <row r="237" spans="2:12" s="290" customFormat="1" ht="5.0999999999999996" customHeight="1">
      <c r="B237" s="294"/>
      <c r="C237" s="294"/>
      <c r="D237" s="310"/>
      <c r="E237" s="310"/>
      <c r="F237" s="311"/>
      <c r="G237" s="312"/>
      <c r="H237" s="309"/>
      <c r="I237" s="309"/>
      <c r="J237" s="309"/>
      <c r="K237" s="309"/>
      <c r="L237" s="309"/>
    </row>
    <row r="238" spans="2:12" s="290" customFormat="1" ht="5.0999999999999996" customHeight="1">
      <c r="B238" s="298"/>
      <c r="C238" s="298"/>
      <c r="D238" s="313"/>
      <c r="E238" s="313"/>
      <c r="F238" s="314"/>
      <c r="G238" s="315"/>
      <c r="H238" s="301"/>
      <c r="I238" s="301"/>
      <c r="J238" s="301"/>
      <c r="K238" s="301"/>
      <c r="L238" s="301"/>
    </row>
    <row r="239" spans="2:12" s="290" customFormat="1" ht="30" customHeight="1">
      <c r="B239" s="461" t="s">
        <v>411</v>
      </c>
      <c r="C239" s="461"/>
      <c r="D239" s="461"/>
      <c r="E239" s="461"/>
      <c r="F239" s="316" t="s">
        <v>412</v>
      </c>
      <c r="G239" s="259"/>
      <c r="H239" s="255">
        <v>42835.5</v>
      </c>
      <c r="I239" s="255">
        <v>42848.5</v>
      </c>
      <c r="J239" s="255">
        <v>42093.5</v>
      </c>
      <c r="K239" s="255">
        <v>41109.5</v>
      </c>
      <c r="L239" s="255">
        <v>40609</v>
      </c>
    </row>
    <row r="240" spans="2:12" s="290" customFormat="1" ht="30" customHeight="1">
      <c r="B240" s="292"/>
      <c r="D240" s="292"/>
      <c r="E240" s="293" t="s">
        <v>413</v>
      </c>
      <c r="F240" s="258"/>
      <c r="G240" s="259"/>
      <c r="H240" s="256">
        <v>2.0905849372270584</v>
      </c>
      <c r="I240" s="256">
        <v>2.0664055558114205</v>
      </c>
      <c r="J240" s="256">
        <v>2.0973562752774195</v>
      </c>
      <c r="K240" s="256">
        <v>2.0306818970484608</v>
      </c>
      <c r="L240" s="256">
        <v>1.9895264359752078</v>
      </c>
    </row>
    <row r="241" spans="2:13" s="290" customFormat="1" ht="5.0999999999999996" customHeight="1">
      <c r="B241" s="277"/>
      <c r="C241" s="277"/>
      <c r="D241" s="277"/>
      <c r="E241" s="310"/>
      <c r="F241" s="295"/>
      <c r="G241" s="296"/>
      <c r="H241" s="309"/>
      <c r="I241" s="309"/>
      <c r="J241" s="309"/>
      <c r="K241" s="309"/>
      <c r="L241" s="309"/>
    </row>
    <row r="242" spans="2:13" s="317" customFormat="1" ht="33" customHeight="1">
      <c r="B242" s="463" t="s">
        <v>351</v>
      </c>
      <c r="C242" s="463"/>
      <c r="D242" s="463"/>
      <c r="E242" s="463"/>
      <c r="F242" s="463"/>
      <c r="G242" s="463"/>
      <c r="H242" s="463"/>
      <c r="I242" s="463"/>
      <c r="J242" s="465"/>
      <c r="K242" s="465"/>
      <c r="L242" s="465"/>
    </row>
    <row r="243" spans="2:13" s="317" customFormat="1" ht="15" customHeight="1">
      <c r="B243" s="318" t="s">
        <v>483</v>
      </c>
      <c r="C243" s="318"/>
      <c r="D243" s="319"/>
      <c r="E243" s="320"/>
      <c r="F243" s="321"/>
      <c r="G243" s="321"/>
      <c r="H243" s="322"/>
      <c r="I243" s="322"/>
      <c r="J243" s="322"/>
      <c r="K243" s="322"/>
      <c r="L243" s="322"/>
    </row>
    <row r="244" spans="2:13" s="317" customFormat="1" ht="15" customHeight="1">
      <c r="B244" s="318"/>
      <c r="C244" s="318"/>
      <c r="D244" s="319"/>
      <c r="E244" s="320"/>
      <c r="F244" s="321"/>
      <c r="G244" s="321"/>
      <c r="J244" s="96"/>
      <c r="K244" s="96"/>
      <c r="L244" s="96"/>
    </row>
    <row r="245" spans="2:13" ht="39.950000000000003" customHeight="1">
      <c r="B245" s="267" t="s">
        <v>414</v>
      </c>
      <c r="C245" s="268"/>
      <c r="D245" s="268"/>
      <c r="E245" s="268"/>
      <c r="F245" s="268"/>
      <c r="G245" s="269"/>
      <c r="H245" s="268"/>
      <c r="I245" s="268"/>
      <c r="J245" s="268"/>
      <c r="K245" s="268"/>
      <c r="L245" s="268"/>
    </row>
    <row r="246" spans="2:13" ht="20.100000000000001" customHeight="1">
      <c r="B246" s="271" t="s">
        <v>415</v>
      </c>
      <c r="C246" s="272"/>
      <c r="D246" s="272"/>
      <c r="E246" s="268"/>
      <c r="F246" s="268"/>
      <c r="G246" s="269"/>
      <c r="H246" s="268"/>
      <c r="I246" s="268"/>
      <c r="J246" s="268"/>
      <c r="K246" s="268"/>
      <c r="L246" s="268"/>
    </row>
    <row r="247" spans="2:13" ht="30" customHeight="1">
      <c r="B247" s="273"/>
      <c r="C247" s="273"/>
      <c r="D247" s="273"/>
      <c r="E247" s="273"/>
      <c r="F247" s="273"/>
      <c r="G247" s="274"/>
      <c r="H247" s="273"/>
      <c r="I247" s="273"/>
      <c r="J247" s="273"/>
      <c r="K247" s="273"/>
      <c r="L247" s="273"/>
    </row>
    <row r="248" spans="2:13" ht="20.100000000000001" customHeight="1">
      <c r="B248" s="275" t="s">
        <v>416</v>
      </c>
      <c r="C248" s="275"/>
      <c r="D248" s="275"/>
      <c r="E248" s="276"/>
      <c r="F248" s="276"/>
      <c r="G248" s="276"/>
      <c r="H248" s="276"/>
      <c r="I248" s="276"/>
      <c r="J248" s="277" t="s">
        <v>417</v>
      </c>
      <c r="K248" s="277" t="s">
        <v>417</v>
      </c>
      <c r="L248" s="277"/>
      <c r="M248" s="278"/>
    </row>
    <row r="249" spans="2:13" s="285" customFormat="1" ht="38.25" customHeight="1">
      <c r="B249" s="279"/>
      <c r="C249" s="279"/>
      <c r="D249" s="279"/>
      <c r="E249" s="279"/>
      <c r="F249" s="280"/>
      <c r="G249" s="281"/>
      <c r="H249" s="282">
        <v>2010</v>
      </c>
      <c r="I249" s="283">
        <v>2011</v>
      </c>
      <c r="J249" s="283">
        <v>2012</v>
      </c>
      <c r="K249" s="283">
        <v>2013</v>
      </c>
      <c r="L249" s="283">
        <v>2014</v>
      </c>
      <c r="M249" s="284"/>
    </row>
    <row r="250" spans="2:13" s="284" customFormat="1" ht="9.9499999999999993" customHeight="1">
      <c r="F250" s="286"/>
      <c r="G250" s="287"/>
      <c r="J250" s="288"/>
      <c r="K250" s="288"/>
      <c r="L250" s="288"/>
    </row>
    <row r="251" spans="2:13" s="290" customFormat="1" ht="30" customHeight="1">
      <c r="B251" s="462" t="s">
        <v>418</v>
      </c>
      <c r="C251" s="462"/>
      <c r="D251" s="462"/>
      <c r="E251" s="462"/>
      <c r="F251" s="258"/>
      <c r="G251" s="259"/>
      <c r="H251" s="289">
        <f>표1!B12</f>
        <v>7635977.1469764393</v>
      </c>
      <c r="I251" s="289">
        <f>표1!C12</f>
        <v>10691980.049754642</v>
      </c>
      <c r="J251" s="289">
        <f>표1!D12</f>
        <v>11318536.121854143</v>
      </c>
      <c r="K251" s="289">
        <f>표1!E12</f>
        <v>11629861.802429445</v>
      </c>
      <c r="L251" s="289">
        <f>표1!G12</f>
        <v>12816820.990348727</v>
      </c>
    </row>
    <row r="252" spans="2:13" s="290" customFormat="1" ht="30" customHeight="1">
      <c r="B252" s="292"/>
      <c r="C252" s="292"/>
      <c r="D252" s="292"/>
      <c r="E252" s="293" t="s">
        <v>419</v>
      </c>
      <c r="F252" s="258"/>
      <c r="G252" s="259"/>
      <c r="H252" s="256">
        <f>표1!I12</f>
        <v>9.1815189406141009</v>
      </c>
      <c r="I252" s="256">
        <f>표1!J12</f>
        <v>11.6449586310253</v>
      </c>
      <c r="J252" s="256">
        <f>표1!K12</f>
        <v>12.527850050954623</v>
      </c>
      <c r="K252" s="256">
        <f>표1!L12</f>
        <v>12.313346352703705</v>
      </c>
      <c r="L252" s="256">
        <f>표1!M12</f>
        <v>12.977922036207529</v>
      </c>
    </row>
    <row r="253" spans="2:13" s="290" customFormat="1" ht="5.0999999999999996" customHeight="1">
      <c r="B253" s="294"/>
      <c r="C253" s="294"/>
      <c r="D253" s="294"/>
      <c r="E253" s="294"/>
      <c r="F253" s="295"/>
      <c r="G253" s="296"/>
      <c r="H253" s="297"/>
      <c r="I253" s="297"/>
      <c r="J253" s="297"/>
      <c r="K253" s="297"/>
      <c r="L253" s="297"/>
    </row>
    <row r="254" spans="2:13" s="290" customFormat="1" ht="5.0999999999999996" customHeight="1">
      <c r="B254" s="298"/>
      <c r="C254" s="298"/>
      <c r="D254" s="298"/>
      <c r="E254" s="298"/>
      <c r="F254" s="299"/>
      <c r="G254" s="300"/>
      <c r="H254" s="301"/>
      <c r="I254" s="301"/>
      <c r="J254" s="301"/>
      <c r="K254" s="301"/>
      <c r="L254" s="301"/>
    </row>
    <row r="255" spans="2:13" s="306" customFormat="1" ht="30" customHeight="1">
      <c r="B255" s="302"/>
      <c r="C255" s="461" t="s">
        <v>420</v>
      </c>
      <c r="D255" s="461"/>
      <c r="E255" s="461"/>
      <c r="F255" s="303"/>
      <c r="G255" s="304"/>
      <c r="H255" s="323">
        <f>표2!G12</f>
        <v>0</v>
      </c>
      <c r="I255" s="253">
        <f>표2!H12</f>
        <v>14.697190764553083</v>
      </c>
      <c r="J255" s="253">
        <f>표2!I12</f>
        <v>9.3669846157912726</v>
      </c>
      <c r="K255" s="253">
        <f>표2!J12</f>
        <v>4.4859133758909824</v>
      </c>
      <c r="L255" s="253">
        <f>표2!K12</f>
        <v>8.6756954461949327</v>
      </c>
    </row>
    <row r="256" spans="2:13" s="290" customFormat="1" ht="30" customHeight="1">
      <c r="B256" s="292"/>
      <c r="C256" s="293"/>
      <c r="D256" s="293"/>
      <c r="E256" s="257" t="s">
        <v>421</v>
      </c>
      <c r="F256" s="258"/>
      <c r="G256" s="259"/>
      <c r="H256" s="252">
        <f>표2!B12</f>
        <v>7635977.1469764393</v>
      </c>
      <c r="I256" s="252">
        <f>표2!C12</f>
        <v>8758251.2750052419</v>
      </c>
      <c r="J256" s="252">
        <f>표2!D12</f>
        <v>9652409.7589316685</v>
      </c>
      <c r="K256" s="252">
        <f>표2!E12</f>
        <v>10150936.644611809</v>
      </c>
      <c r="L256" s="252">
        <f>표2!F12</f>
        <v>11075938.502048664</v>
      </c>
    </row>
    <row r="257" spans="2:13" s="290" customFormat="1" ht="30" customHeight="1">
      <c r="B257" s="292"/>
      <c r="C257" s="293"/>
      <c r="D257" s="461" t="s">
        <v>422</v>
      </c>
      <c r="E257" s="461"/>
      <c r="F257" s="258"/>
      <c r="G257" s="259"/>
      <c r="H257" s="323">
        <f>'표4-2,3'!K160</f>
        <v>0</v>
      </c>
      <c r="I257" s="253">
        <f>'표4-2,3'!L160</f>
        <v>27.038123464135182</v>
      </c>
      <c r="J257" s="253">
        <f>'표4-2,3'!M160</f>
        <v>5.9074699898865113</v>
      </c>
      <c r="K257" s="253">
        <f>'표4-2,3'!N160</f>
        <v>16.139701365420212</v>
      </c>
      <c r="L257" s="253">
        <f>'표4-2,3'!O160</f>
        <v>-11.042102615976805</v>
      </c>
    </row>
    <row r="258" spans="2:13" s="290" customFormat="1" ht="30" customHeight="1">
      <c r="B258" s="292"/>
      <c r="C258" s="293"/>
      <c r="D258" s="461" t="s">
        <v>486</v>
      </c>
      <c r="E258" s="461"/>
      <c r="F258" s="258"/>
      <c r="G258" s="259"/>
      <c r="H258" s="323">
        <f>[1]표2!F252</f>
        <v>0</v>
      </c>
      <c r="I258" s="253">
        <v>23.514218326457918</v>
      </c>
      <c r="J258" s="253">
        <v>10.369175283187202</v>
      </c>
      <c r="K258" s="253">
        <v>4.6992338909796691</v>
      </c>
      <c r="L258" s="253">
        <v>14.82883603965535</v>
      </c>
    </row>
    <row r="259" spans="2:13" s="290" customFormat="1" ht="30" customHeight="1">
      <c r="B259" s="292"/>
      <c r="C259" s="293"/>
      <c r="D259" s="293"/>
      <c r="E259" s="257" t="s">
        <v>487</v>
      </c>
      <c r="F259" s="258"/>
      <c r="G259" s="259"/>
      <c r="H259" s="323">
        <f>'표4-2,3'!K162</f>
        <v>0</v>
      </c>
      <c r="I259" s="254">
        <f>'표4-2,3'!L162</f>
        <v>23.689455611801087</v>
      </c>
      <c r="J259" s="254">
        <f>'표4-2,3'!M162</f>
        <v>10.342075316349268</v>
      </c>
      <c r="K259" s="254">
        <f>'표4-2,3'!N162</f>
        <v>4.6480882660108866</v>
      </c>
      <c r="L259" s="254">
        <f>'표4-2,3'!O162</f>
        <v>14.931052204543215</v>
      </c>
      <c r="M259" s="254"/>
    </row>
    <row r="260" spans="2:13" s="290" customFormat="1" ht="30" customHeight="1">
      <c r="B260" s="292"/>
      <c r="C260" s="293"/>
      <c r="D260" s="461" t="s">
        <v>258</v>
      </c>
      <c r="E260" s="461"/>
      <c r="F260" s="258"/>
      <c r="G260" s="259"/>
      <c r="H260" s="323">
        <f>'표4-2,3'!K163</f>
        <v>0</v>
      </c>
      <c r="I260" s="253">
        <f>'표4-2,3'!L163</f>
        <v>4.2245250896225564</v>
      </c>
      <c r="J260" s="253">
        <f>'표4-2,3'!M163</f>
        <v>-7.0799088284052809</v>
      </c>
      <c r="K260" s="253">
        <f>'표4-2,3'!N163</f>
        <v>-2.5687650809474336</v>
      </c>
      <c r="L260" s="253">
        <f>'표4-2,3'!O163</f>
        <v>19.39343799066695</v>
      </c>
    </row>
    <row r="261" spans="2:13" s="290" customFormat="1" ht="30" customHeight="1">
      <c r="B261" s="292"/>
      <c r="C261" s="293"/>
      <c r="D261" s="461" t="s">
        <v>488</v>
      </c>
      <c r="E261" s="461"/>
      <c r="F261" s="258"/>
      <c r="G261" s="259"/>
      <c r="H261" s="323">
        <f>'표4-2,3'!K164</f>
        <v>0</v>
      </c>
      <c r="I261" s="253">
        <f>'표4-2,3'!L164</f>
        <v>4.0404288880849446</v>
      </c>
      <c r="J261" s="253">
        <f>'표4-2,3'!M164</f>
        <v>32.229756183669018</v>
      </c>
      <c r="K261" s="253">
        <f>'표4-2,3'!N164</f>
        <v>-3.1496512887937524</v>
      </c>
      <c r="L261" s="253">
        <f>'표4-2,3'!O164</f>
        <v>-13.91470045576294</v>
      </c>
      <c r="M261" s="253"/>
    </row>
    <row r="262" spans="2:13" s="290" customFormat="1" ht="30" customHeight="1">
      <c r="B262" s="292"/>
      <c r="C262" s="293"/>
      <c r="D262" s="461" t="s">
        <v>478</v>
      </c>
      <c r="E262" s="461"/>
      <c r="F262" s="307" t="s">
        <v>479</v>
      </c>
      <c r="G262" s="308"/>
      <c r="H262" s="323">
        <f>[1]표2!F256</f>
        <v>0</v>
      </c>
      <c r="I262" s="253">
        <v>4.0803578519807147</v>
      </c>
      <c r="J262" s="253">
        <v>1.4436883480150231</v>
      </c>
      <c r="K262" s="253">
        <v>16.901032142005011</v>
      </c>
      <c r="L262" s="253">
        <v>-1.1143460574780748</v>
      </c>
    </row>
    <row r="263" spans="2:13" s="290" customFormat="1" ht="5.0999999999999996" customHeight="1">
      <c r="B263" s="294"/>
      <c r="C263" s="294"/>
      <c r="D263" s="294"/>
      <c r="E263" s="294"/>
      <c r="F263" s="295"/>
      <c r="G263" s="296"/>
      <c r="H263" s="309"/>
      <c r="I263" s="309"/>
      <c r="J263" s="309"/>
      <c r="K263" s="309"/>
      <c r="L263" s="309"/>
    </row>
    <row r="264" spans="2:13" s="290" customFormat="1" ht="5.0999999999999996" customHeight="1">
      <c r="B264" s="298"/>
      <c r="C264" s="298"/>
      <c r="D264" s="298"/>
      <c r="E264" s="298"/>
      <c r="F264" s="299"/>
      <c r="G264" s="300"/>
      <c r="H264" s="301"/>
      <c r="I264" s="301"/>
      <c r="J264" s="301"/>
      <c r="K264" s="301"/>
      <c r="L264" s="301"/>
    </row>
    <row r="265" spans="2:13" s="290" customFormat="1" ht="30" customHeight="1">
      <c r="B265" s="292"/>
      <c r="C265" s="461" t="s">
        <v>372</v>
      </c>
      <c r="D265" s="461"/>
      <c r="E265" s="461"/>
      <c r="F265" s="258"/>
      <c r="G265" s="259"/>
      <c r="H265" s="289"/>
      <c r="I265" s="289"/>
      <c r="J265" s="289"/>
      <c r="K265" s="289"/>
      <c r="L265" s="289"/>
    </row>
    <row r="266" spans="2:13" s="290" customFormat="1" ht="30" customHeight="1">
      <c r="B266" s="292"/>
      <c r="C266" s="292"/>
      <c r="D266" s="461" t="s">
        <v>373</v>
      </c>
      <c r="E266" s="461"/>
      <c r="F266" s="258"/>
      <c r="G266" s="259"/>
      <c r="H266" s="253">
        <f>'표4-2,3'!F160</f>
        <v>3.8356838122176629</v>
      </c>
      <c r="I266" s="253">
        <f>'표4-2,3'!G160</f>
        <v>3.8184460429528229</v>
      </c>
      <c r="J266" s="253">
        <f>'표4-2,3'!H160</f>
        <v>3.9342584855005893</v>
      </c>
      <c r="K266" s="253">
        <f>'표4-2,3'!I160</f>
        <v>4.1264878304328727</v>
      </c>
      <c r="L266" s="253">
        <f>'표4-2,3'!J160</f>
        <v>3.5819404938854928</v>
      </c>
    </row>
    <row r="267" spans="2:13" s="290" customFormat="1" ht="30" customHeight="1">
      <c r="B267" s="292"/>
      <c r="C267" s="292"/>
      <c r="D267" s="461" t="s">
        <v>374</v>
      </c>
      <c r="E267" s="461"/>
      <c r="F267" s="258"/>
      <c r="G267" s="259"/>
      <c r="H267" s="253">
        <f>'표4-2,3'!F161+'표4-2,3'!F162</f>
        <v>52.689546461227607</v>
      </c>
      <c r="I267" s="253">
        <f>'표4-2,3'!G161+'표4-2,3'!G162</f>
        <v>65.042700680249737</v>
      </c>
      <c r="J267" s="253">
        <f>'표4-2,3'!H161+'표4-2,3'!H162</f>
        <v>63.222366959005527</v>
      </c>
      <c r="K267" s="253">
        <f>'표4-2,3'!I161+'표4-2,3'!I162</f>
        <v>59.055966291599496</v>
      </c>
      <c r="L267" s="253">
        <f>'표4-2,3'!J161+'표4-2,3'!J162</f>
        <v>59.384294264526289</v>
      </c>
    </row>
    <row r="268" spans="2:13" s="290" customFormat="1" ht="30" customHeight="1">
      <c r="B268" s="292"/>
      <c r="C268" s="292"/>
      <c r="D268" s="293"/>
      <c r="E268" s="257" t="s">
        <v>337</v>
      </c>
      <c r="F268" s="258"/>
      <c r="G268" s="259"/>
      <c r="H268" s="254">
        <f>'표4-2,3'!F162</f>
        <v>52.51412472386474</v>
      </c>
      <c r="I268" s="254">
        <f>'표4-2,3'!G162</f>
        <v>64.951479559174061</v>
      </c>
      <c r="J268" s="254">
        <f>'표4-2,3'!H162</f>
        <v>63.112844910134314</v>
      </c>
      <c r="K268" s="254">
        <f>'표4-2,3'!I162</f>
        <v>58.921745470365138</v>
      </c>
      <c r="L268" s="254">
        <f>'표4-2,3'!J162</f>
        <v>59.285339595413525</v>
      </c>
    </row>
    <row r="269" spans="2:13" s="290" customFormat="1" ht="30" customHeight="1">
      <c r="B269" s="292"/>
      <c r="C269" s="292"/>
      <c r="D269" s="461" t="s">
        <v>258</v>
      </c>
      <c r="E269" s="461"/>
      <c r="F269" s="258"/>
      <c r="G269" s="259"/>
      <c r="H269" s="253">
        <f>'표4-2,3'!F163</f>
        <v>11.39451808941056</v>
      </c>
      <c r="I269" s="253">
        <f>'표4-2,3'!G163</f>
        <v>6.7327459799681826</v>
      </c>
      <c r="J269" s="253">
        <f>'표4-2,3'!H163</f>
        <v>6.1904822087741191</v>
      </c>
      <c r="K269" s="253">
        <f>'표4-2,3'!I163</f>
        <v>7.7937646919848831</v>
      </c>
      <c r="L269" s="253">
        <f>'표4-2,3'!J163</f>
        <v>11.585935967584865</v>
      </c>
    </row>
    <row r="270" spans="2:13" s="290" customFormat="1" ht="30" customHeight="1">
      <c r="B270" s="292"/>
      <c r="C270" s="292"/>
      <c r="D270" s="461" t="s">
        <v>338</v>
      </c>
      <c r="E270" s="461"/>
      <c r="F270" s="258"/>
      <c r="G270" s="259"/>
      <c r="H270" s="253">
        <f>'표4-2,3'!F164</f>
        <v>10.026064703287005</v>
      </c>
      <c r="I270" s="253">
        <f>'표4-2,3'!G164</f>
        <v>7.8087033202620351</v>
      </c>
      <c r="J270" s="253">
        <f>'표4-2,3'!H164</f>
        <v>10.270629384718148</v>
      </c>
      <c r="K270" s="253">
        <f>'표4-2,3'!I164</f>
        <v>10.104550551866691</v>
      </c>
      <c r="L270" s="253">
        <f>'표4-2,3'!J164</f>
        <v>8.1600384522319462</v>
      </c>
    </row>
    <row r="271" spans="2:13" s="290" customFormat="1" ht="30" customHeight="1">
      <c r="B271" s="292"/>
      <c r="C271" s="292"/>
      <c r="D271" s="461" t="s">
        <v>339</v>
      </c>
      <c r="E271" s="461"/>
      <c r="F271" s="307" t="s">
        <v>340</v>
      </c>
      <c r="G271" s="308"/>
      <c r="H271" s="253">
        <f>100-H266-H267-H269-H270</f>
        <v>22.05418693385716</v>
      </c>
      <c r="I271" s="253">
        <f t="shared" ref="I271:L271" si="7">100-I266-I267-I269-I270</f>
        <v>16.597403976567215</v>
      </c>
      <c r="J271" s="253">
        <f t="shared" si="7"/>
        <v>16.382262962001612</v>
      </c>
      <c r="K271" s="253">
        <f t="shared" si="7"/>
        <v>18.919230634116051</v>
      </c>
      <c r="L271" s="253">
        <f t="shared" si="7"/>
        <v>17.287790821771402</v>
      </c>
    </row>
    <row r="272" spans="2:13" s="290" customFormat="1" ht="5.0999999999999996" customHeight="1">
      <c r="B272" s="294"/>
      <c r="C272" s="294"/>
      <c r="D272" s="310"/>
      <c r="E272" s="310"/>
      <c r="F272" s="311"/>
      <c r="G272" s="312"/>
      <c r="H272" s="309"/>
      <c r="I272" s="309"/>
      <c r="J272" s="309"/>
      <c r="K272" s="309"/>
      <c r="L272" s="309"/>
    </row>
    <row r="273" spans="2:13" s="290" customFormat="1" ht="5.0999999999999996" customHeight="1">
      <c r="B273" s="298"/>
      <c r="C273" s="298"/>
      <c r="D273" s="313"/>
      <c r="E273" s="313"/>
      <c r="F273" s="314"/>
      <c r="G273" s="315"/>
      <c r="H273" s="301"/>
      <c r="I273" s="301"/>
      <c r="J273" s="301"/>
      <c r="K273" s="301"/>
      <c r="L273" s="301"/>
    </row>
    <row r="274" spans="2:13" s="290" customFormat="1" ht="30" customHeight="1">
      <c r="B274" s="461" t="s">
        <v>375</v>
      </c>
      <c r="C274" s="461"/>
      <c r="D274" s="461"/>
      <c r="E274" s="461"/>
      <c r="F274" s="316" t="s">
        <v>376</v>
      </c>
      <c r="G274" s="259"/>
      <c r="H274" s="255">
        <v>141475</v>
      </c>
      <c r="I274" s="255">
        <v>146826</v>
      </c>
      <c r="J274" s="255">
        <v>151936</v>
      </c>
      <c r="K274" s="255">
        <v>156578.5</v>
      </c>
      <c r="L274" s="255">
        <v>160402.5</v>
      </c>
    </row>
    <row r="275" spans="2:13" s="290" customFormat="1" ht="30" customHeight="1">
      <c r="B275" s="292"/>
      <c r="D275" s="292"/>
      <c r="E275" s="293" t="s">
        <v>332</v>
      </c>
      <c r="F275" s="258"/>
      <c r="G275" s="259"/>
      <c r="H275" s="256">
        <v>6.9046819575865364</v>
      </c>
      <c r="I275" s="256">
        <v>7.0808094131082218</v>
      </c>
      <c r="J275" s="256">
        <v>7.5703831480050363</v>
      </c>
      <c r="K275" s="256">
        <v>7.7344926456659042</v>
      </c>
      <c r="L275" s="256">
        <v>7.8584799957278753</v>
      </c>
    </row>
    <row r="276" spans="2:13" s="290" customFormat="1" ht="5.0999999999999996" customHeight="1">
      <c r="B276" s="277"/>
      <c r="C276" s="277"/>
      <c r="D276" s="277"/>
      <c r="E276" s="310"/>
      <c r="F276" s="295"/>
      <c r="G276" s="296"/>
      <c r="H276" s="309"/>
      <c r="I276" s="309"/>
      <c r="J276" s="309"/>
      <c r="K276" s="309"/>
      <c r="L276" s="309"/>
    </row>
    <row r="277" spans="2:13" s="317" customFormat="1" ht="33" customHeight="1">
      <c r="B277" s="463" t="s">
        <v>351</v>
      </c>
      <c r="C277" s="463"/>
      <c r="D277" s="463"/>
      <c r="E277" s="463"/>
      <c r="F277" s="463"/>
      <c r="G277" s="463"/>
      <c r="H277" s="463"/>
      <c r="I277" s="463"/>
      <c r="J277" s="465"/>
      <c r="K277" s="465"/>
      <c r="L277" s="465"/>
    </row>
    <row r="278" spans="2:13" s="317" customFormat="1" ht="15" customHeight="1">
      <c r="B278" s="318" t="s">
        <v>483</v>
      </c>
      <c r="C278" s="318"/>
      <c r="D278" s="319"/>
      <c r="E278" s="320"/>
      <c r="F278" s="321"/>
      <c r="G278" s="321"/>
      <c r="H278" s="322"/>
      <c r="I278" s="322"/>
      <c r="J278" s="322"/>
      <c r="K278" s="322"/>
      <c r="L278" s="322"/>
    </row>
    <row r="279" spans="2:13" ht="39.950000000000003" customHeight="1">
      <c r="B279" s="267" t="s">
        <v>377</v>
      </c>
      <c r="C279" s="268"/>
      <c r="D279" s="268"/>
      <c r="E279" s="268"/>
      <c r="F279" s="268"/>
      <c r="G279" s="269"/>
      <c r="H279" s="268"/>
      <c r="I279" s="268"/>
      <c r="J279" s="268"/>
      <c r="K279" s="268"/>
      <c r="L279" s="268"/>
    </row>
    <row r="280" spans="2:13" ht="20.100000000000001" customHeight="1">
      <c r="B280" s="271" t="s">
        <v>378</v>
      </c>
      <c r="C280" s="272"/>
      <c r="D280" s="272"/>
      <c r="E280" s="268"/>
      <c r="F280" s="268"/>
      <c r="G280" s="269"/>
      <c r="H280" s="268"/>
      <c r="I280" s="268"/>
      <c r="J280" s="268"/>
      <c r="K280" s="268"/>
      <c r="L280" s="268"/>
    </row>
    <row r="281" spans="2:13" ht="30" customHeight="1">
      <c r="B281" s="273"/>
      <c r="C281" s="273"/>
      <c r="D281" s="273"/>
      <c r="E281" s="273"/>
      <c r="F281" s="273"/>
      <c r="G281" s="274"/>
      <c r="H281" s="273"/>
      <c r="I281" s="273"/>
      <c r="J281" s="273"/>
      <c r="K281" s="273"/>
      <c r="L281" s="273"/>
    </row>
    <row r="282" spans="2:13" ht="20.100000000000001" customHeight="1">
      <c r="B282" s="275" t="s">
        <v>423</v>
      </c>
      <c r="C282" s="275"/>
      <c r="D282" s="275"/>
      <c r="E282" s="276"/>
      <c r="F282" s="276"/>
      <c r="G282" s="276"/>
      <c r="H282" s="276"/>
      <c r="I282" s="276"/>
      <c r="J282" s="277" t="s">
        <v>380</v>
      </c>
      <c r="K282" s="277" t="s">
        <v>380</v>
      </c>
      <c r="L282" s="277"/>
      <c r="M282" s="278"/>
    </row>
    <row r="283" spans="2:13" s="285" customFormat="1" ht="38.25" customHeight="1">
      <c r="B283" s="279"/>
      <c r="C283" s="279"/>
      <c r="D283" s="279"/>
      <c r="E283" s="279"/>
      <c r="F283" s="280"/>
      <c r="G283" s="281"/>
      <c r="H283" s="282">
        <v>2010</v>
      </c>
      <c r="I283" s="283">
        <v>2011</v>
      </c>
      <c r="J283" s="283">
        <v>2012</v>
      </c>
      <c r="K283" s="283">
        <v>2013</v>
      </c>
      <c r="L283" s="283">
        <v>2014</v>
      </c>
      <c r="M283" s="284"/>
    </row>
    <row r="284" spans="2:13" s="284" customFormat="1" ht="9.9499999999999993" customHeight="1">
      <c r="F284" s="286"/>
      <c r="G284" s="287"/>
      <c r="J284" s="288"/>
      <c r="K284" s="288"/>
      <c r="L284" s="288"/>
    </row>
    <row r="285" spans="2:13" s="290" customFormat="1" ht="30" customHeight="1">
      <c r="B285" s="462" t="s">
        <v>331</v>
      </c>
      <c r="C285" s="462"/>
      <c r="D285" s="462"/>
      <c r="E285" s="462"/>
      <c r="F285" s="258"/>
      <c r="G285" s="259"/>
      <c r="H285" s="289">
        <f>표1!B13</f>
        <v>1595877.2991757151</v>
      </c>
      <c r="I285" s="289">
        <f>표1!C13</f>
        <v>1700782.17145855</v>
      </c>
      <c r="J285" s="289">
        <f>표1!D13</f>
        <v>1846401.6190679916</v>
      </c>
      <c r="K285" s="289">
        <f>표1!E13</f>
        <v>2041331.0690757439</v>
      </c>
      <c r="L285" s="289">
        <f>표1!G13</f>
        <v>2050042.5958001029</v>
      </c>
    </row>
    <row r="286" spans="2:13" s="290" customFormat="1" ht="30" customHeight="1">
      <c r="B286" s="292"/>
      <c r="C286" s="292"/>
      <c r="D286" s="292"/>
      <c r="E286" s="293" t="s">
        <v>332</v>
      </c>
      <c r="F286" s="258"/>
      <c r="G286" s="259"/>
      <c r="H286" s="256">
        <f>표1!I13</f>
        <v>1.9188870484086999</v>
      </c>
      <c r="I286" s="256">
        <f>표1!J13</f>
        <v>1.8523732680809379</v>
      </c>
      <c r="J286" s="256">
        <f>표1!K13</f>
        <v>2.0436779428446412</v>
      </c>
      <c r="K286" s="256">
        <f>표1!L13</f>
        <v>2.1612996698562497</v>
      </c>
      <c r="L286" s="256">
        <f>표1!M13</f>
        <v>2.0758106085145807</v>
      </c>
    </row>
    <row r="287" spans="2:13" s="290" customFormat="1" ht="5.0999999999999996" customHeight="1">
      <c r="B287" s="294"/>
      <c r="C287" s="294"/>
      <c r="D287" s="294"/>
      <c r="E287" s="294"/>
      <c r="F287" s="295"/>
      <c r="G287" s="296"/>
      <c r="H287" s="297"/>
      <c r="I287" s="297"/>
      <c r="J287" s="297"/>
      <c r="K287" s="297"/>
      <c r="L287" s="297"/>
    </row>
    <row r="288" spans="2:13" s="290" customFormat="1" ht="5.0999999999999996" customHeight="1">
      <c r="B288" s="298"/>
      <c r="C288" s="298"/>
      <c r="D288" s="298"/>
      <c r="E288" s="298"/>
      <c r="F288" s="299"/>
      <c r="G288" s="300"/>
      <c r="H288" s="301"/>
      <c r="I288" s="301"/>
      <c r="J288" s="301"/>
      <c r="K288" s="301"/>
      <c r="L288" s="301"/>
    </row>
    <row r="289" spans="2:12" s="306" customFormat="1" ht="30" customHeight="1">
      <c r="B289" s="302"/>
      <c r="C289" s="461" t="s">
        <v>333</v>
      </c>
      <c r="D289" s="461"/>
      <c r="E289" s="461"/>
      <c r="F289" s="303"/>
      <c r="G289" s="304"/>
      <c r="H289" s="323">
        <f>표2!G13</f>
        <v>0</v>
      </c>
      <c r="I289" s="253">
        <f>표2!H13</f>
        <v>2.3349333959465515</v>
      </c>
      <c r="J289" s="253">
        <f>표2!I13</f>
        <v>1.8891278644938887</v>
      </c>
      <c r="K289" s="253">
        <f>표2!J13</f>
        <v>14.216487754852086</v>
      </c>
      <c r="L289" s="253">
        <f>표2!K13</f>
        <v>-9.6489941333596535E-2</v>
      </c>
    </row>
    <row r="290" spans="2:12" s="290" customFormat="1" ht="30" customHeight="1">
      <c r="B290" s="292"/>
      <c r="C290" s="293"/>
      <c r="D290" s="293"/>
      <c r="E290" s="257" t="s">
        <v>334</v>
      </c>
      <c r="F290" s="258"/>
      <c r="G290" s="259"/>
      <c r="H290" s="252">
        <f>표2!B13</f>
        <v>1595877.2991757151</v>
      </c>
      <c r="I290" s="252">
        <f>표2!C13</f>
        <v>1633685.2313177953</v>
      </c>
      <c r="J290" s="252">
        <f>표2!D13</f>
        <v>1669277.9211196802</v>
      </c>
      <c r="K290" s="252">
        <f>표2!E13</f>
        <v>1887248.3780653065</v>
      </c>
      <c r="L290" s="252">
        <f>표2!F13</f>
        <v>1883450.9127877404</v>
      </c>
    </row>
    <row r="291" spans="2:12" s="290" customFormat="1" ht="30" customHeight="1">
      <c r="B291" s="292"/>
      <c r="C291" s="293"/>
      <c r="D291" s="461" t="s">
        <v>373</v>
      </c>
      <c r="E291" s="461"/>
      <c r="F291" s="258"/>
      <c r="G291" s="259"/>
      <c r="H291" s="323">
        <f>'표4-2,3'!K182</f>
        <v>0</v>
      </c>
      <c r="I291" s="253">
        <f>'표4-2,3'!L182</f>
        <v>10.798843163501004</v>
      </c>
      <c r="J291" s="253">
        <f>'표4-2,3'!M182</f>
        <v>-1.1207430434499119</v>
      </c>
      <c r="K291" s="253">
        <f>'표4-2,3'!N182</f>
        <v>26.01754994515894</v>
      </c>
      <c r="L291" s="253">
        <f>'표4-2,3'!O182</f>
        <v>-7.7381638702917046</v>
      </c>
    </row>
    <row r="292" spans="2:12" s="290" customFormat="1" ht="30" customHeight="1">
      <c r="B292" s="292"/>
      <c r="C292" s="293"/>
      <c r="D292" s="461" t="s">
        <v>486</v>
      </c>
      <c r="E292" s="461"/>
      <c r="F292" s="258"/>
      <c r="G292" s="259"/>
      <c r="H292" s="323">
        <f>[1]표2!F286</f>
        <v>0</v>
      </c>
      <c r="I292" s="253">
        <v>1.5840424617913345</v>
      </c>
      <c r="J292" s="253">
        <v>1.1661459537621397</v>
      </c>
      <c r="K292" s="253">
        <v>17.894113973857905</v>
      </c>
      <c r="L292" s="253">
        <v>-1.6637114599022804</v>
      </c>
    </row>
    <row r="293" spans="2:12" s="290" customFormat="1" ht="30" customHeight="1">
      <c r="B293" s="292"/>
      <c r="C293" s="293"/>
      <c r="D293" s="293"/>
      <c r="E293" s="257" t="s">
        <v>487</v>
      </c>
      <c r="F293" s="258"/>
      <c r="G293" s="259"/>
      <c r="H293" s="323">
        <f>'표4-2,3'!K184</f>
        <v>0</v>
      </c>
      <c r="I293" s="254">
        <f>'표4-2,3'!L184</f>
        <v>1.8449981590605056</v>
      </c>
      <c r="J293" s="254">
        <f>'표4-2,3'!M184</f>
        <v>0.92755935584482863</v>
      </c>
      <c r="K293" s="254">
        <f>'표4-2,3'!N184</f>
        <v>19.772178828589752</v>
      </c>
      <c r="L293" s="254">
        <f>'표4-2,3'!O184</f>
        <v>-2.8611710682499001</v>
      </c>
    </row>
    <row r="294" spans="2:12" s="290" customFormat="1" ht="30" customHeight="1">
      <c r="B294" s="292"/>
      <c r="C294" s="293"/>
      <c r="D294" s="461" t="s">
        <v>258</v>
      </c>
      <c r="E294" s="461"/>
      <c r="F294" s="258"/>
      <c r="G294" s="259"/>
      <c r="H294" s="323">
        <f>'표4-2,3'!K185</f>
        <v>0</v>
      </c>
      <c r="I294" s="253">
        <f>'표4-2,3'!L185</f>
        <v>8.5797046529124259</v>
      </c>
      <c r="J294" s="253">
        <f>'표4-2,3'!M185</f>
        <v>4.5774669523632729</v>
      </c>
      <c r="K294" s="253">
        <f>'표4-2,3'!N185</f>
        <v>15.863207214103436</v>
      </c>
      <c r="L294" s="253">
        <f>'표4-2,3'!O185</f>
        <v>-4.1590365728327239</v>
      </c>
    </row>
    <row r="295" spans="2:12" s="290" customFormat="1" ht="30" customHeight="1">
      <c r="B295" s="292"/>
      <c r="C295" s="293"/>
      <c r="D295" s="461" t="s">
        <v>488</v>
      </c>
      <c r="E295" s="461"/>
      <c r="F295" s="258"/>
      <c r="G295" s="259"/>
      <c r="H295" s="323">
        <f>'표4-2,3'!K186</f>
        <v>0</v>
      </c>
      <c r="I295" s="253">
        <f>'표4-2,3'!L186</f>
        <v>14.221771763751374</v>
      </c>
      <c r="J295" s="253">
        <f>'표4-2,3'!M186</f>
        <v>-42.235435697037715</v>
      </c>
      <c r="K295" s="253">
        <f>'표4-2,3'!N186</f>
        <v>-6.5097403744528135</v>
      </c>
      <c r="L295" s="253">
        <f>'표4-2,3'!O186</f>
        <v>23.793507421310185</v>
      </c>
    </row>
    <row r="296" spans="2:12" s="290" customFormat="1" ht="30" customHeight="1">
      <c r="B296" s="292"/>
      <c r="C296" s="293"/>
      <c r="D296" s="461" t="s">
        <v>478</v>
      </c>
      <c r="E296" s="461"/>
      <c r="F296" s="307" t="s">
        <v>479</v>
      </c>
      <c r="G296" s="308"/>
      <c r="H296" s="323">
        <f>[1]표2!F290</f>
        <v>0</v>
      </c>
      <c r="I296" s="253">
        <v>1.3331980606258671</v>
      </c>
      <c r="J296" s="253">
        <v>8.2911596030050099</v>
      </c>
      <c r="K296" s="253">
        <v>9.6326351232117613</v>
      </c>
      <c r="L296" s="253">
        <v>-0.97187195949145422</v>
      </c>
    </row>
    <row r="297" spans="2:12" s="290" customFormat="1" ht="5.0999999999999996" customHeight="1">
      <c r="B297" s="294"/>
      <c r="C297" s="294"/>
      <c r="D297" s="294"/>
      <c r="E297" s="294"/>
      <c r="F297" s="295"/>
      <c r="G297" s="296"/>
      <c r="H297" s="309"/>
      <c r="I297" s="309"/>
      <c r="J297" s="309"/>
      <c r="K297" s="309"/>
      <c r="L297" s="309"/>
    </row>
    <row r="298" spans="2:12" s="290" customFormat="1" ht="5.0999999999999996" customHeight="1">
      <c r="B298" s="298"/>
      <c r="C298" s="298"/>
      <c r="D298" s="298"/>
      <c r="E298" s="298"/>
      <c r="F298" s="299"/>
      <c r="G298" s="300"/>
      <c r="H298" s="301"/>
      <c r="I298" s="301"/>
      <c r="J298" s="301"/>
      <c r="K298" s="301"/>
      <c r="L298" s="301"/>
    </row>
    <row r="299" spans="2:12" s="290" customFormat="1" ht="30" customHeight="1">
      <c r="B299" s="292"/>
      <c r="C299" s="461" t="s">
        <v>372</v>
      </c>
      <c r="D299" s="461"/>
      <c r="E299" s="461"/>
      <c r="F299" s="258"/>
      <c r="G299" s="259"/>
      <c r="H299" s="289"/>
      <c r="I299" s="289"/>
      <c r="J299" s="289"/>
      <c r="K299" s="289"/>
      <c r="L299" s="289"/>
    </row>
    <row r="300" spans="2:12" s="290" customFormat="1" ht="30" customHeight="1">
      <c r="B300" s="292"/>
      <c r="C300" s="292"/>
      <c r="D300" s="461" t="s">
        <v>373</v>
      </c>
      <c r="E300" s="461"/>
      <c r="F300" s="258"/>
      <c r="G300" s="259"/>
      <c r="H300" s="253">
        <f>'표4-2,3'!F182</f>
        <v>6.8373014264952374</v>
      </c>
      <c r="I300" s="253">
        <f>'표4-2,3'!G182</f>
        <v>7.694480979199696</v>
      </c>
      <c r="J300" s="253">
        <f>'표4-2,3'!H182</f>
        <v>7.4901708352882581</v>
      </c>
      <c r="K300" s="253">
        <f>'표4-2,3'!I182</f>
        <v>8.2180894630558772</v>
      </c>
      <c r="L300" s="253">
        <f>'표4-2,3'!J182</f>
        <v>7.2683885876686558</v>
      </c>
    </row>
    <row r="301" spans="2:12" s="290" customFormat="1" ht="30" customHeight="1">
      <c r="B301" s="292"/>
      <c r="C301" s="292"/>
      <c r="D301" s="461" t="s">
        <v>374</v>
      </c>
      <c r="E301" s="461"/>
      <c r="F301" s="258"/>
      <c r="G301" s="259"/>
      <c r="H301" s="253">
        <f>'표4-2,3'!F183+'표4-2,3'!F184</f>
        <v>46.71864953239303</v>
      </c>
      <c r="I301" s="253">
        <f>'표4-2,3'!G183+'표4-2,3'!G184</f>
        <v>46.618629950047342</v>
      </c>
      <c r="J301" s="253">
        <f>'표4-2,3'!H183+'표4-2,3'!H184</f>
        <v>48.612288224977576</v>
      </c>
      <c r="K301" s="253">
        <f>'표4-2,3'!I183+'표4-2,3'!I184</f>
        <v>47.612566002946522</v>
      </c>
      <c r="L301" s="253">
        <f>'표4-2,3'!J183+'표4-2,3'!J184</f>
        <v>46.966723668307175</v>
      </c>
    </row>
    <row r="302" spans="2:12" s="290" customFormat="1" ht="30" customHeight="1">
      <c r="B302" s="292"/>
      <c r="C302" s="292"/>
      <c r="D302" s="293"/>
      <c r="E302" s="257" t="s">
        <v>337</v>
      </c>
      <c r="F302" s="258"/>
      <c r="G302" s="259"/>
      <c r="H302" s="254">
        <f>'표4-2,3'!F184</f>
        <v>45.284576639650787</v>
      </c>
      <c r="I302" s="254">
        <f>'표4-2,3'!G184</f>
        <v>45.337302709721094</v>
      </c>
      <c r="J302" s="254">
        <f>'표4-2,3'!H184</f>
        <v>47.301721314894678</v>
      </c>
      <c r="K302" s="254">
        <f>'표4-2,3'!I184</f>
        <v>46.935604213723614</v>
      </c>
      <c r="L302" s="254">
        <f>'표4-2,3'!J184</f>
        <v>45.691359423612411</v>
      </c>
    </row>
    <row r="303" spans="2:12" s="290" customFormat="1" ht="30" customHeight="1">
      <c r="B303" s="292"/>
      <c r="C303" s="292"/>
      <c r="D303" s="461" t="s">
        <v>258</v>
      </c>
      <c r="E303" s="461"/>
      <c r="F303" s="258"/>
      <c r="G303" s="259"/>
      <c r="H303" s="253">
        <f>'표4-2,3'!F185</f>
        <v>1.4303152644352608</v>
      </c>
      <c r="I303" s="253">
        <f>'표4-2,3'!G185</f>
        <v>1.2244974330134828</v>
      </c>
      <c r="J303" s="253">
        <f>'표4-2,3'!H185</f>
        <v>1.2451334019682614</v>
      </c>
      <c r="K303" s="253">
        <f>'표4-2,3'!I185</f>
        <v>1.5594869859955907</v>
      </c>
      <c r="L303" s="253">
        <f>'표4-2,3'!J185</f>
        <v>1.8933157366498528</v>
      </c>
    </row>
    <row r="304" spans="2:12" s="290" customFormat="1" ht="30" customHeight="1">
      <c r="B304" s="292"/>
      <c r="C304" s="292"/>
      <c r="D304" s="461" t="s">
        <v>338</v>
      </c>
      <c r="E304" s="461"/>
      <c r="F304" s="258"/>
      <c r="G304" s="259"/>
      <c r="H304" s="253">
        <f>'표4-2,3'!F186</f>
        <v>5.0982081479412793</v>
      </c>
      <c r="I304" s="253">
        <f>'표4-2,3'!G186</f>
        <v>5.7050282236055025</v>
      </c>
      <c r="J304" s="253">
        <f>'표4-2,3'!H186</f>
        <v>3.1756801029726236</v>
      </c>
      <c r="K304" s="253">
        <f>'표4-2,3'!I186</f>
        <v>2.8049423808258203</v>
      </c>
      <c r="L304" s="253">
        <f>'표4-2,3'!J186</f>
        <v>3.6202647004986632</v>
      </c>
    </row>
    <row r="305" spans="2:13" s="290" customFormat="1" ht="30" customHeight="1">
      <c r="B305" s="292"/>
      <c r="C305" s="292"/>
      <c r="D305" s="461" t="s">
        <v>339</v>
      </c>
      <c r="E305" s="461"/>
      <c r="F305" s="307" t="s">
        <v>340</v>
      </c>
      <c r="G305" s="308"/>
      <c r="H305" s="253">
        <f>100-H300-H301-H303-H304</f>
        <v>39.915525628735203</v>
      </c>
      <c r="I305" s="253">
        <f t="shared" ref="I305:L305" si="8">100-I300-I301-I303-I304</f>
        <v>38.757363414133977</v>
      </c>
      <c r="J305" s="253">
        <f t="shared" si="8"/>
        <v>39.47672743479329</v>
      </c>
      <c r="K305" s="253">
        <f t="shared" si="8"/>
        <v>39.80491516717619</v>
      </c>
      <c r="L305" s="253">
        <f t="shared" si="8"/>
        <v>40.251307306875653</v>
      </c>
    </row>
    <row r="306" spans="2:13" s="290" customFormat="1" ht="5.0999999999999996" customHeight="1">
      <c r="B306" s="294"/>
      <c r="C306" s="294"/>
      <c r="D306" s="310"/>
      <c r="E306" s="310"/>
      <c r="F306" s="311"/>
      <c r="G306" s="312"/>
      <c r="H306" s="309"/>
      <c r="I306" s="309"/>
      <c r="J306" s="309"/>
      <c r="K306" s="309"/>
      <c r="L306" s="309"/>
    </row>
    <row r="307" spans="2:13" s="290" customFormat="1" ht="5.0999999999999996" customHeight="1">
      <c r="B307" s="298"/>
      <c r="C307" s="298"/>
      <c r="D307" s="313"/>
      <c r="E307" s="313"/>
      <c r="F307" s="314"/>
      <c r="G307" s="315"/>
      <c r="H307" s="301"/>
      <c r="I307" s="301"/>
      <c r="J307" s="301"/>
      <c r="K307" s="301"/>
      <c r="L307" s="301"/>
    </row>
    <row r="308" spans="2:13" s="290" customFormat="1" ht="30" customHeight="1">
      <c r="B308" s="461" t="s">
        <v>375</v>
      </c>
      <c r="C308" s="461"/>
      <c r="D308" s="461"/>
      <c r="E308" s="461"/>
      <c r="F308" s="316" t="s">
        <v>376</v>
      </c>
      <c r="G308" s="259"/>
      <c r="H308" s="255">
        <v>56138</v>
      </c>
      <c r="I308" s="255">
        <v>55812.5</v>
      </c>
      <c r="J308" s="255">
        <v>55410</v>
      </c>
      <c r="K308" s="255">
        <v>55112.5</v>
      </c>
      <c r="L308" s="255">
        <v>54835</v>
      </c>
    </row>
    <row r="309" spans="2:13" s="290" customFormat="1" ht="30" customHeight="1">
      <c r="B309" s="292"/>
      <c r="D309" s="292"/>
      <c r="E309" s="293" t="s">
        <v>332</v>
      </c>
      <c r="F309" s="258"/>
      <c r="G309" s="259"/>
      <c r="H309" s="256">
        <v>2.7398129403427669</v>
      </c>
      <c r="I309" s="256">
        <v>2.6916055424046328</v>
      </c>
      <c r="J309" s="256">
        <v>2.760865958238726</v>
      </c>
      <c r="K309" s="256">
        <v>2.7223867001808175</v>
      </c>
      <c r="L309" s="256">
        <v>2.6864902390283074</v>
      </c>
    </row>
    <row r="310" spans="2:13" s="290" customFormat="1" ht="5.0999999999999996" customHeight="1">
      <c r="B310" s="277"/>
      <c r="C310" s="277"/>
      <c r="D310" s="277"/>
      <c r="E310" s="310"/>
      <c r="F310" s="295"/>
      <c r="G310" s="296"/>
      <c r="H310" s="309"/>
      <c r="I310" s="309"/>
      <c r="J310" s="309"/>
      <c r="K310" s="309"/>
      <c r="L310" s="309"/>
    </row>
    <row r="311" spans="2:13" s="317" customFormat="1" ht="33" customHeight="1">
      <c r="B311" s="463" t="s">
        <v>351</v>
      </c>
      <c r="C311" s="463"/>
      <c r="D311" s="463"/>
      <c r="E311" s="463"/>
      <c r="F311" s="463"/>
      <c r="G311" s="463"/>
      <c r="H311" s="463"/>
      <c r="I311" s="463"/>
      <c r="J311" s="465"/>
      <c r="K311" s="465"/>
      <c r="L311" s="465"/>
    </row>
    <row r="312" spans="2:13" s="317" customFormat="1" ht="15" customHeight="1">
      <c r="B312" s="318" t="s">
        <v>483</v>
      </c>
      <c r="C312" s="318"/>
      <c r="D312" s="319"/>
      <c r="E312" s="320"/>
      <c r="F312" s="321"/>
      <c r="G312" s="321"/>
      <c r="H312" s="322"/>
      <c r="I312" s="322"/>
      <c r="J312" s="322"/>
      <c r="K312" s="322"/>
      <c r="L312" s="322"/>
    </row>
    <row r="313" spans="2:13" s="317" customFormat="1" ht="15" customHeight="1">
      <c r="B313" s="318"/>
      <c r="C313" s="318"/>
      <c r="D313" s="319"/>
      <c r="E313" s="320"/>
      <c r="F313" s="321"/>
      <c r="G313" s="321"/>
      <c r="H313" s="322"/>
      <c r="I313" s="322"/>
      <c r="J313" s="322"/>
      <c r="K313" s="322"/>
      <c r="L313" s="322"/>
    </row>
    <row r="314" spans="2:13" ht="39.950000000000003" customHeight="1">
      <c r="B314" s="267" t="s">
        <v>377</v>
      </c>
      <c r="C314" s="268"/>
      <c r="D314" s="268"/>
      <c r="E314" s="268"/>
      <c r="F314" s="268"/>
      <c r="G314" s="269"/>
      <c r="H314" s="268"/>
      <c r="I314" s="268"/>
      <c r="J314" s="268"/>
      <c r="K314" s="268"/>
      <c r="L314" s="268"/>
    </row>
    <row r="315" spans="2:13" ht="20.100000000000001" customHeight="1">
      <c r="B315" s="271" t="s">
        <v>378</v>
      </c>
      <c r="C315" s="272"/>
      <c r="D315" s="272"/>
      <c r="E315" s="268"/>
      <c r="F315" s="268"/>
      <c r="G315" s="269"/>
      <c r="H315" s="268"/>
      <c r="I315" s="268"/>
      <c r="J315" s="268"/>
      <c r="K315" s="268"/>
      <c r="L315" s="268"/>
    </row>
    <row r="316" spans="2:13" ht="30" customHeight="1">
      <c r="B316" s="273"/>
      <c r="C316" s="273"/>
      <c r="D316" s="273"/>
      <c r="E316" s="273"/>
      <c r="F316" s="273"/>
      <c r="G316" s="274"/>
      <c r="H316" s="273"/>
      <c r="I316" s="273"/>
      <c r="J316" s="273"/>
      <c r="K316" s="273"/>
      <c r="L316" s="273"/>
    </row>
    <row r="317" spans="2:13" ht="20.100000000000001" customHeight="1">
      <c r="B317" s="275" t="s">
        <v>424</v>
      </c>
      <c r="C317" s="275"/>
      <c r="D317" s="275"/>
      <c r="E317" s="276"/>
      <c r="F317" s="276"/>
      <c r="G317" s="276"/>
      <c r="H317" s="276"/>
      <c r="I317" s="276"/>
      <c r="J317" s="277" t="s">
        <v>380</v>
      </c>
      <c r="K317" s="277" t="s">
        <v>380</v>
      </c>
      <c r="L317" s="277"/>
      <c r="M317" s="278"/>
    </row>
    <row r="318" spans="2:13" s="285" customFormat="1" ht="38.25" customHeight="1">
      <c r="B318" s="279"/>
      <c r="C318" s="279"/>
      <c r="D318" s="279"/>
      <c r="E318" s="279"/>
      <c r="F318" s="280"/>
      <c r="G318" s="281"/>
      <c r="H318" s="282">
        <v>2010</v>
      </c>
      <c r="I318" s="283">
        <v>2011</v>
      </c>
      <c r="J318" s="283">
        <v>2012</v>
      </c>
      <c r="K318" s="283">
        <v>2013</v>
      </c>
      <c r="L318" s="283">
        <v>2014</v>
      </c>
      <c r="M318" s="284"/>
    </row>
    <row r="319" spans="2:13" s="284" customFormat="1" ht="9.9499999999999993" customHeight="1">
      <c r="F319" s="286"/>
      <c r="G319" s="287"/>
      <c r="J319" s="288"/>
      <c r="K319" s="288"/>
      <c r="L319" s="288"/>
    </row>
    <row r="320" spans="2:13" s="290" customFormat="1" ht="30" customHeight="1">
      <c r="B320" s="462" t="s">
        <v>331</v>
      </c>
      <c r="C320" s="462"/>
      <c r="D320" s="462"/>
      <c r="E320" s="462"/>
      <c r="F320" s="258"/>
      <c r="G320" s="259"/>
      <c r="H320" s="289">
        <f>표1!B14</f>
        <v>1573006.294558452</v>
      </c>
      <c r="I320" s="289">
        <f>표1!C14</f>
        <v>1602598.4748861101</v>
      </c>
      <c r="J320" s="289">
        <f>표1!D14</f>
        <v>1636497.7172364173</v>
      </c>
      <c r="K320" s="289">
        <f>표1!E14</f>
        <v>1767331.0925167901</v>
      </c>
      <c r="L320" s="289">
        <f>표1!G14</f>
        <v>1788629.5092932908</v>
      </c>
    </row>
    <row r="321" spans="2:13" s="290" customFormat="1" ht="30" customHeight="1">
      <c r="B321" s="292"/>
      <c r="C321" s="292"/>
      <c r="D321" s="292"/>
      <c r="E321" s="293" t="s">
        <v>332</v>
      </c>
      <c r="F321" s="258"/>
      <c r="G321" s="259"/>
      <c r="H321" s="256">
        <f>표1!I14</f>
        <v>1.8913868924964443</v>
      </c>
      <c r="I321" s="256">
        <f>표1!J14</f>
        <v>1.7454384365991449</v>
      </c>
      <c r="J321" s="256">
        <f>표1!K14</f>
        <v>1.8113471379644173</v>
      </c>
      <c r="K321" s="256">
        <f>표1!L14</f>
        <v>1.8711967718752684</v>
      </c>
      <c r="L321" s="256">
        <f>표1!M14</f>
        <v>1.8111116899227966</v>
      </c>
    </row>
    <row r="322" spans="2:13" s="290" customFormat="1" ht="5.0999999999999996" customHeight="1">
      <c r="B322" s="294"/>
      <c r="C322" s="294"/>
      <c r="D322" s="294"/>
      <c r="E322" s="294"/>
      <c r="F322" s="295"/>
      <c r="G322" s="296"/>
      <c r="H322" s="297"/>
      <c r="I322" s="297"/>
      <c r="J322" s="297"/>
      <c r="K322" s="297"/>
      <c r="L322" s="297"/>
    </row>
    <row r="323" spans="2:13" s="290" customFormat="1" ht="5.0999999999999996" customHeight="1">
      <c r="B323" s="298"/>
      <c r="C323" s="298"/>
      <c r="D323" s="298"/>
      <c r="E323" s="298"/>
      <c r="F323" s="299"/>
      <c r="G323" s="300"/>
      <c r="H323" s="301"/>
      <c r="I323" s="301"/>
      <c r="J323" s="301"/>
      <c r="K323" s="301"/>
      <c r="L323" s="301"/>
    </row>
    <row r="324" spans="2:13" s="306" customFormat="1" ht="30" customHeight="1">
      <c r="B324" s="302"/>
      <c r="C324" s="461" t="s">
        <v>333</v>
      </c>
      <c r="D324" s="461"/>
      <c r="E324" s="461"/>
      <c r="F324" s="303"/>
      <c r="G324" s="304"/>
      <c r="H324" s="323">
        <f>표2!G14</f>
        <v>0</v>
      </c>
      <c r="I324" s="253">
        <f>표2!H14</f>
        <v>-2.9465861749779583</v>
      </c>
      <c r="J324" s="253">
        <f>표2!I14</f>
        <v>0.43454758825069068</v>
      </c>
      <c r="K324" s="253">
        <f>표2!J14</f>
        <v>8.701361324659862</v>
      </c>
      <c r="L324" s="253">
        <f>표2!K14</f>
        <v>8.9428496177781078E-2</v>
      </c>
    </row>
    <row r="325" spans="2:13" s="290" customFormat="1" ht="30" customHeight="1">
      <c r="B325" s="292"/>
      <c r="C325" s="293"/>
      <c r="D325" s="293"/>
      <c r="E325" s="257" t="s">
        <v>334</v>
      </c>
      <c r="F325" s="258"/>
      <c r="G325" s="259"/>
      <c r="H325" s="252">
        <f>표2!B14</f>
        <v>1573006.294558452</v>
      </c>
      <c r="I325" s="252">
        <f>표2!C14</f>
        <v>1526656.3085514591</v>
      </c>
      <c r="J325" s="252">
        <f>표2!D14</f>
        <v>1532760.9328858538</v>
      </c>
      <c r="K325" s="252">
        <f>표2!E14</f>
        <v>1659409.7001721989</v>
      </c>
      <c r="L325" s="252">
        <f>표2!F14</f>
        <v>1668225.8480529787</v>
      </c>
    </row>
    <row r="326" spans="2:13" s="290" customFormat="1" ht="30" customHeight="1">
      <c r="B326" s="292"/>
      <c r="C326" s="293"/>
      <c r="D326" s="461" t="s">
        <v>373</v>
      </c>
      <c r="E326" s="461"/>
      <c r="F326" s="258"/>
      <c r="G326" s="259"/>
      <c r="H326" s="323">
        <f>[1]표2!F320</f>
        <v>0</v>
      </c>
      <c r="I326" s="253">
        <f>'표4-2,3'!L204</f>
        <v>19.041309217523626</v>
      </c>
      <c r="J326" s="253">
        <f>'표4-2,3'!M204</f>
        <v>0.86248279684783202</v>
      </c>
      <c r="K326" s="253">
        <f>'표4-2,3'!N204</f>
        <v>20.999636375220962</v>
      </c>
      <c r="L326" s="253">
        <f>'표4-2,3'!O204</f>
        <v>21.2300337324744</v>
      </c>
    </row>
    <row r="327" spans="2:13" s="290" customFormat="1" ht="30" customHeight="1">
      <c r="B327" s="292"/>
      <c r="C327" s="293"/>
      <c r="D327" s="461" t="s">
        <v>486</v>
      </c>
      <c r="E327" s="461"/>
      <c r="F327" s="258"/>
      <c r="G327" s="259"/>
      <c r="H327" s="323">
        <f>[1]표2!F321</f>
        <v>0</v>
      </c>
      <c r="I327" s="253">
        <v>-12.869318196609525</v>
      </c>
      <c r="J327" s="253">
        <v>27.34475784699903</v>
      </c>
      <c r="K327" s="253">
        <v>10.617685498053591</v>
      </c>
      <c r="L327" s="253">
        <v>-19.169438150806386</v>
      </c>
    </row>
    <row r="328" spans="2:13" s="290" customFormat="1" ht="30" customHeight="1">
      <c r="B328" s="292"/>
      <c r="C328" s="293"/>
      <c r="D328" s="293"/>
      <c r="E328" s="257" t="s">
        <v>487</v>
      </c>
      <c r="F328" s="258"/>
      <c r="G328" s="259"/>
      <c r="H328" s="323">
        <f>'표4-2,3'!K206</f>
        <v>0</v>
      </c>
      <c r="I328" s="254">
        <f>'표4-2,3'!L206</f>
        <v>-15.907672019499142</v>
      </c>
      <c r="J328" s="254">
        <f>'표4-2,3'!M206</f>
        <v>28.429979876042349</v>
      </c>
      <c r="K328" s="254">
        <f>'표4-2,3'!N206</f>
        <v>8.8078778453013324</v>
      </c>
      <c r="L328" s="254">
        <f>'표4-2,3'!O206</f>
        <v>-21.847587485637156</v>
      </c>
    </row>
    <row r="329" spans="2:13" s="290" customFormat="1" ht="30" customHeight="1">
      <c r="B329" s="292"/>
      <c r="C329" s="293"/>
      <c r="D329" s="461" t="s">
        <v>258</v>
      </c>
      <c r="E329" s="461"/>
      <c r="F329" s="258"/>
      <c r="G329" s="259"/>
      <c r="H329" s="323">
        <f>'표4-2,3'!K207</f>
        <v>0</v>
      </c>
      <c r="I329" s="253">
        <f>'표4-2,3'!L207</f>
        <v>6.675170466459357</v>
      </c>
      <c r="J329" s="253">
        <f>'표4-2,3'!M207</f>
        <v>-6.0661705430756125</v>
      </c>
      <c r="K329" s="253">
        <f>'표4-2,3'!N207</f>
        <v>-2.0857069801173012</v>
      </c>
      <c r="L329" s="253">
        <f>'표4-2,3'!O207</f>
        <v>-3.676099978768399</v>
      </c>
      <c r="M329" s="253"/>
    </row>
    <row r="330" spans="2:13" s="290" customFormat="1" ht="30" customHeight="1">
      <c r="B330" s="292"/>
      <c r="C330" s="293"/>
      <c r="D330" s="461" t="s">
        <v>488</v>
      </c>
      <c r="E330" s="461"/>
      <c r="F330" s="258"/>
      <c r="G330" s="259"/>
      <c r="H330" s="323">
        <f>'표4-2,3'!K208</f>
        <v>0</v>
      </c>
      <c r="I330" s="253">
        <f>'표4-2,3'!L208</f>
        <v>-14.986360002686858</v>
      </c>
      <c r="J330" s="253">
        <f>'표4-2,3'!M208</f>
        <v>-39.688533229897281</v>
      </c>
      <c r="K330" s="253">
        <f>'표4-2,3'!N208</f>
        <v>-37.653950721314409</v>
      </c>
      <c r="L330" s="253">
        <f>'표4-2,3'!O208</f>
        <v>-15.420221585168692</v>
      </c>
    </row>
    <row r="331" spans="2:13" s="290" customFormat="1" ht="30" customHeight="1">
      <c r="B331" s="292"/>
      <c r="C331" s="293"/>
      <c r="D331" s="461" t="s">
        <v>478</v>
      </c>
      <c r="E331" s="461"/>
      <c r="F331" s="307" t="s">
        <v>479</v>
      </c>
      <c r="G331" s="308"/>
      <c r="H331" s="323">
        <f>[1]표2!F325</f>
        <v>0</v>
      </c>
      <c r="I331" s="253">
        <v>-3.7797974736651927</v>
      </c>
      <c r="J331" s="253">
        <v>1.8014569536871103</v>
      </c>
      <c r="K331" s="253">
        <v>11.192798377718525</v>
      </c>
      <c r="L331" s="253">
        <v>-0.25032019324631788</v>
      </c>
    </row>
    <row r="332" spans="2:13" s="290" customFormat="1" ht="5.0999999999999996" customHeight="1">
      <c r="B332" s="294"/>
      <c r="C332" s="294"/>
      <c r="D332" s="294"/>
      <c r="E332" s="294"/>
      <c r="F332" s="295"/>
      <c r="G332" s="296"/>
      <c r="H332" s="309"/>
      <c r="I332" s="309"/>
      <c r="J332" s="309"/>
      <c r="K332" s="309"/>
      <c r="L332" s="309"/>
    </row>
    <row r="333" spans="2:13" s="290" customFormat="1" ht="5.0999999999999996" customHeight="1">
      <c r="B333" s="298"/>
      <c r="C333" s="298"/>
      <c r="D333" s="298"/>
      <c r="E333" s="298"/>
      <c r="F333" s="299"/>
      <c r="G333" s="300"/>
      <c r="H333" s="301"/>
      <c r="I333" s="301"/>
      <c r="J333" s="301"/>
      <c r="K333" s="301"/>
      <c r="L333" s="301"/>
    </row>
    <row r="334" spans="2:13" s="290" customFormat="1" ht="30" customHeight="1">
      <c r="B334" s="292"/>
      <c r="C334" s="461" t="s">
        <v>372</v>
      </c>
      <c r="D334" s="461"/>
      <c r="E334" s="461"/>
      <c r="F334" s="258"/>
      <c r="G334" s="259"/>
      <c r="H334" s="289"/>
      <c r="I334" s="289"/>
      <c r="J334" s="289"/>
      <c r="K334" s="289"/>
      <c r="L334" s="289"/>
    </row>
    <row r="335" spans="2:13" s="290" customFormat="1" ht="30" customHeight="1">
      <c r="B335" s="292"/>
      <c r="C335" s="292"/>
      <c r="D335" s="461" t="s">
        <v>373</v>
      </c>
      <c r="E335" s="461"/>
      <c r="F335" s="258"/>
      <c r="G335" s="259"/>
      <c r="H335" s="253">
        <f>'표4-2,3'!F204</f>
        <v>19.05932136372909</v>
      </c>
      <c r="I335" s="253">
        <f>'표4-2,3'!G204</f>
        <v>24.258760779357104</v>
      </c>
      <c r="J335" s="253">
        <f>'표4-2,3'!H204</f>
        <v>25.229230808216478</v>
      </c>
      <c r="K335" s="253">
        <f>'표4-2,3'!I204</f>
        <v>26.418547286507664</v>
      </c>
      <c r="L335" s="253">
        <f>'표4-2,3'!J204</f>
        <v>30.754016653082093</v>
      </c>
    </row>
    <row r="336" spans="2:13" s="290" customFormat="1" ht="30" customHeight="1">
      <c r="B336" s="292"/>
      <c r="C336" s="292"/>
      <c r="D336" s="461" t="s">
        <v>374</v>
      </c>
      <c r="E336" s="461"/>
      <c r="F336" s="258"/>
      <c r="G336" s="259"/>
      <c r="H336" s="253">
        <f>'표4-2,3'!F205+'표4-2,3'!F206</f>
        <v>16.208822765656663</v>
      </c>
      <c r="I336" s="253">
        <f>'표4-2,3'!G205+'표4-2,3'!G206</f>
        <v>14.825757345978403</v>
      </c>
      <c r="J336" s="253">
        <f>'표4-2,3'!H205+'표4-2,3'!H206</f>
        <v>18.085050958395403</v>
      </c>
      <c r="K336" s="253">
        <f>'표4-2,3'!I205+'표4-2,3'!I206</f>
        <v>18.117691378121528</v>
      </c>
      <c r="L336" s="253">
        <f>'표4-2,3'!J205+'표4-2,3'!J206</f>
        <v>14.335109344767504</v>
      </c>
    </row>
    <row r="337" spans="2:13" s="290" customFormat="1" ht="30" customHeight="1">
      <c r="B337" s="292"/>
      <c r="C337" s="292"/>
      <c r="D337" s="293"/>
      <c r="E337" s="257" t="s">
        <v>337</v>
      </c>
      <c r="F337" s="258"/>
      <c r="G337" s="259"/>
      <c r="H337" s="254">
        <f>'표4-2,3'!F206</f>
        <v>15.669820279314434</v>
      </c>
      <c r="I337" s="254">
        <f>'표4-2,3'!G206</f>
        <v>13.878858752425909</v>
      </c>
      <c r="J337" s="254">
        <f>'표4-2,3'!H206</f>
        <v>17.048470447594624</v>
      </c>
      <c r="K337" s="254">
        <f>'표4-2,3'!I206</f>
        <v>16.825485782926886</v>
      </c>
      <c r="L337" s="254">
        <f>'표4-2,3'!J206</f>
        <v>12.803624790558848</v>
      </c>
    </row>
    <row r="338" spans="2:13" s="290" customFormat="1" ht="30" customHeight="1">
      <c r="B338" s="292"/>
      <c r="C338" s="292"/>
      <c r="D338" s="461" t="s">
        <v>258</v>
      </c>
      <c r="E338" s="461"/>
      <c r="F338" s="258"/>
      <c r="G338" s="259"/>
      <c r="H338" s="253">
        <f>'표4-2,3'!F207</f>
        <v>0.90838833500841709</v>
      </c>
      <c r="I338" s="253">
        <f>'표4-2,3'!G207</f>
        <v>0.80427014249260376</v>
      </c>
      <c r="J338" s="253">
        <f>'표4-2,3'!H207</f>
        <v>0.75752885873068188</v>
      </c>
      <c r="K338" s="253">
        <f>'표4-2,3'!I207</f>
        <v>0.8348054925928251</v>
      </c>
      <c r="L338" s="253">
        <f>'표4-2,3'!J207</f>
        <v>1.0406743509177836</v>
      </c>
    </row>
    <row r="339" spans="2:13" s="290" customFormat="1" ht="30" customHeight="1">
      <c r="B339" s="292"/>
      <c r="C339" s="292"/>
      <c r="D339" s="461" t="s">
        <v>338</v>
      </c>
      <c r="E339" s="461"/>
      <c r="F339" s="258"/>
      <c r="G339" s="259"/>
      <c r="H339" s="253">
        <f>'표4-2,3'!F208</f>
        <v>14.161363558834303</v>
      </c>
      <c r="I339" s="253">
        <f>'표4-2,3'!G208</f>
        <v>12.332388885234664</v>
      </c>
      <c r="J339" s="253">
        <f>'표4-2,3'!H208</f>
        <v>7.5807534029691688</v>
      </c>
      <c r="K339" s="253">
        <f>'표4-2,3'!I208</f>
        <v>4.5480532121808137</v>
      </c>
      <c r="L339" s="253">
        <f>'표4-2,3'!J208</f>
        <v>3.9114883759034322</v>
      </c>
    </row>
    <row r="340" spans="2:13" s="290" customFormat="1" ht="30" customHeight="1">
      <c r="B340" s="292"/>
      <c r="C340" s="292"/>
      <c r="D340" s="461" t="s">
        <v>339</v>
      </c>
      <c r="E340" s="461"/>
      <c r="F340" s="307" t="s">
        <v>340</v>
      </c>
      <c r="G340" s="308"/>
      <c r="H340" s="253">
        <f>100-H335-H336-H338-H339</f>
        <v>49.662103976771533</v>
      </c>
      <c r="I340" s="253">
        <f t="shared" ref="I340:L340" si="9">100-I335-I336-I338-I339</f>
        <v>47.778822846937224</v>
      </c>
      <c r="J340" s="253">
        <f t="shared" si="9"/>
        <v>48.347435971688284</v>
      </c>
      <c r="K340" s="253">
        <f t="shared" si="9"/>
        <v>50.080902630597173</v>
      </c>
      <c r="L340" s="253">
        <f t="shared" si="9"/>
        <v>49.958711275329193</v>
      </c>
    </row>
    <row r="341" spans="2:13" s="290" customFormat="1" ht="5.0999999999999996" customHeight="1">
      <c r="B341" s="294"/>
      <c r="C341" s="294"/>
      <c r="D341" s="310"/>
      <c r="E341" s="310"/>
      <c r="F341" s="311"/>
      <c r="G341" s="312"/>
      <c r="H341" s="309"/>
      <c r="I341" s="309"/>
      <c r="J341" s="309"/>
      <c r="K341" s="309"/>
      <c r="L341" s="309"/>
    </row>
    <row r="342" spans="2:13" s="290" customFormat="1" ht="5.0999999999999996" customHeight="1">
      <c r="B342" s="298"/>
      <c r="C342" s="298"/>
      <c r="D342" s="313"/>
      <c r="E342" s="313"/>
      <c r="F342" s="314"/>
      <c r="G342" s="315"/>
      <c r="H342" s="301"/>
      <c r="I342" s="301"/>
      <c r="J342" s="301"/>
      <c r="K342" s="301"/>
      <c r="L342" s="301"/>
    </row>
    <row r="343" spans="2:13" s="290" customFormat="1" ht="30" customHeight="1">
      <c r="B343" s="461" t="s">
        <v>375</v>
      </c>
      <c r="C343" s="461"/>
      <c r="D343" s="461"/>
      <c r="E343" s="461"/>
      <c r="F343" s="316" t="s">
        <v>376</v>
      </c>
      <c r="G343" s="259"/>
      <c r="H343" s="255">
        <v>74899.5</v>
      </c>
      <c r="I343" s="255">
        <v>73745</v>
      </c>
      <c r="J343" s="255">
        <v>72890</v>
      </c>
      <c r="K343" s="255">
        <v>72177.5</v>
      </c>
      <c r="L343" s="255">
        <v>71441</v>
      </c>
    </row>
    <row r="344" spans="2:13" s="290" customFormat="1" ht="30" customHeight="1">
      <c r="B344" s="292"/>
      <c r="D344" s="292"/>
      <c r="E344" s="293" t="s">
        <v>332</v>
      </c>
      <c r="F344" s="258"/>
      <c r="G344" s="259"/>
      <c r="H344" s="256">
        <v>3.6554672294204114</v>
      </c>
      <c r="I344" s="256">
        <v>3.5564156904748874</v>
      </c>
      <c r="J344" s="256">
        <v>3.6318267405887159</v>
      </c>
      <c r="K344" s="256">
        <v>3.5653448138317252</v>
      </c>
      <c r="L344" s="256">
        <v>3.5000556062081021</v>
      </c>
    </row>
    <row r="345" spans="2:13" s="290" customFormat="1" ht="5.0999999999999996" customHeight="1">
      <c r="B345" s="277"/>
      <c r="C345" s="277"/>
      <c r="D345" s="277"/>
      <c r="E345" s="310"/>
      <c r="F345" s="295"/>
      <c r="G345" s="296"/>
      <c r="H345" s="309"/>
      <c r="I345" s="309"/>
      <c r="J345" s="309"/>
      <c r="K345" s="309"/>
      <c r="L345" s="309"/>
    </row>
    <row r="346" spans="2:13" s="317" customFormat="1" ht="33" customHeight="1">
      <c r="B346" s="463" t="s">
        <v>351</v>
      </c>
      <c r="C346" s="463"/>
      <c r="D346" s="463"/>
      <c r="E346" s="463"/>
      <c r="F346" s="463"/>
      <c r="G346" s="463"/>
      <c r="H346" s="463"/>
      <c r="I346" s="463"/>
      <c r="J346" s="465"/>
      <c r="K346" s="465"/>
      <c r="L346" s="465"/>
    </row>
    <row r="347" spans="2:13" s="317" customFormat="1" ht="15" customHeight="1">
      <c r="B347" s="318" t="s">
        <v>483</v>
      </c>
      <c r="C347" s="318"/>
      <c r="D347" s="319"/>
      <c r="E347" s="320"/>
      <c r="F347" s="321"/>
      <c r="G347" s="321"/>
      <c r="H347" s="322"/>
      <c r="I347" s="322"/>
      <c r="J347" s="322"/>
      <c r="K347" s="322"/>
      <c r="L347" s="322"/>
    </row>
    <row r="348" spans="2:13" s="317" customFormat="1" ht="15" customHeight="1">
      <c r="B348" s="318"/>
      <c r="C348" s="318"/>
      <c r="D348" s="319"/>
      <c r="E348" s="320"/>
      <c r="F348" s="321"/>
      <c r="G348" s="321"/>
      <c r="H348" s="322"/>
      <c r="I348" s="322"/>
      <c r="J348" s="322"/>
      <c r="K348" s="322"/>
      <c r="L348" s="322"/>
    </row>
    <row r="349" spans="2:13" ht="39.950000000000003" customHeight="1">
      <c r="B349" s="267" t="s">
        <v>377</v>
      </c>
      <c r="C349" s="268"/>
      <c r="D349" s="268"/>
      <c r="E349" s="268"/>
      <c r="F349" s="268"/>
      <c r="G349" s="269"/>
      <c r="H349" s="268"/>
      <c r="I349" s="268"/>
      <c r="J349" s="268"/>
      <c r="K349" s="268"/>
      <c r="L349" s="268"/>
    </row>
    <row r="350" spans="2:13" ht="20.100000000000001" customHeight="1">
      <c r="B350" s="271" t="s">
        <v>378</v>
      </c>
      <c r="C350" s="272"/>
      <c r="D350" s="272"/>
      <c r="E350" s="268"/>
      <c r="F350" s="268"/>
      <c r="G350" s="269"/>
      <c r="H350" s="268"/>
      <c r="I350" s="268"/>
      <c r="J350" s="268"/>
      <c r="K350" s="268"/>
      <c r="L350" s="268"/>
    </row>
    <row r="351" spans="2:13" ht="30" customHeight="1">
      <c r="B351" s="273"/>
      <c r="C351" s="273"/>
      <c r="D351" s="273"/>
      <c r="E351" s="273"/>
      <c r="F351" s="273"/>
      <c r="G351" s="274"/>
      <c r="H351" s="273"/>
      <c r="I351" s="273"/>
      <c r="J351" s="273"/>
      <c r="K351" s="273"/>
      <c r="L351" s="273"/>
    </row>
    <row r="352" spans="2:13" ht="20.100000000000001" customHeight="1">
      <c r="B352" s="275" t="s">
        <v>427</v>
      </c>
      <c r="C352" s="275"/>
      <c r="D352" s="275"/>
      <c r="E352" s="276"/>
      <c r="F352" s="276"/>
      <c r="G352" s="276"/>
      <c r="H352" s="276"/>
      <c r="I352" s="276"/>
      <c r="J352" s="277" t="s">
        <v>380</v>
      </c>
      <c r="K352" s="277" t="s">
        <v>380</v>
      </c>
      <c r="L352" s="277"/>
      <c r="M352" s="278"/>
    </row>
    <row r="353" spans="2:13" s="285" customFormat="1" ht="38.25" customHeight="1">
      <c r="B353" s="279"/>
      <c r="C353" s="279"/>
      <c r="D353" s="279"/>
      <c r="E353" s="279"/>
      <c r="F353" s="280"/>
      <c r="G353" s="281"/>
      <c r="H353" s="282">
        <v>2010</v>
      </c>
      <c r="I353" s="283">
        <v>2011</v>
      </c>
      <c r="J353" s="283">
        <v>2012</v>
      </c>
      <c r="K353" s="283">
        <v>2013</v>
      </c>
      <c r="L353" s="283">
        <v>2014</v>
      </c>
      <c r="M353" s="284"/>
    </row>
    <row r="354" spans="2:13" s="284" customFormat="1" ht="9.9499999999999993" customHeight="1">
      <c r="F354" s="286"/>
      <c r="G354" s="287"/>
      <c r="J354" s="288"/>
      <c r="K354" s="288"/>
      <c r="L354" s="288"/>
    </row>
    <row r="355" spans="2:13" s="290" customFormat="1" ht="30" customHeight="1">
      <c r="B355" s="462" t="s">
        <v>331</v>
      </c>
      <c r="C355" s="462"/>
      <c r="D355" s="462"/>
      <c r="E355" s="462"/>
      <c r="F355" s="258"/>
      <c r="G355" s="259"/>
      <c r="H355" s="289">
        <f>표1!B15</f>
        <v>1549461.6489791924</v>
      </c>
      <c r="I355" s="289">
        <f>표1!C15</f>
        <v>1648857.270631776</v>
      </c>
      <c r="J355" s="289">
        <f>표1!D15</f>
        <v>1632835.4322054884</v>
      </c>
      <c r="K355" s="289">
        <f>표1!E15</f>
        <v>1651283.0970100849</v>
      </c>
      <c r="L355" s="289">
        <f>표1!G15</f>
        <v>1808477.8140298245</v>
      </c>
      <c r="M355" s="289"/>
    </row>
    <row r="356" spans="2:13" s="290" customFormat="1" ht="30" customHeight="1">
      <c r="B356" s="292"/>
      <c r="C356" s="292"/>
      <c r="D356" s="292"/>
      <c r="E356" s="293" t="s">
        <v>332</v>
      </c>
      <c r="F356" s="258"/>
      <c r="G356" s="259"/>
      <c r="H356" s="256">
        <f>표1!I15</f>
        <v>1.8630767489254125</v>
      </c>
      <c r="I356" s="256">
        <f>표1!J15</f>
        <v>1.7958202891907693</v>
      </c>
      <c r="J356" s="256">
        <f>표1!K15</f>
        <v>1.8072935609631702</v>
      </c>
      <c r="K356" s="256">
        <f>표1!L15</f>
        <v>1.7483286598988594</v>
      </c>
      <c r="L356" s="256">
        <f>표1!M15</f>
        <v>1.8312094779480481</v>
      </c>
    </row>
    <row r="357" spans="2:13" s="290" customFormat="1" ht="5.0999999999999996" customHeight="1">
      <c r="B357" s="294"/>
      <c r="C357" s="294"/>
      <c r="D357" s="294"/>
      <c r="E357" s="294"/>
      <c r="F357" s="295"/>
      <c r="G357" s="296"/>
      <c r="H357" s="297"/>
      <c r="I357" s="297"/>
      <c r="J357" s="297"/>
      <c r="K357" s="297"/>
      <c r="L357" s="297"/>
    </row>
    <row r="358" spans="2:13" s="290" customFormat="1" ht="5.0999999999999996" customHeight="1">
      <c r="B358" s="298"/>
      <c r="C358" s="298"/>
      <c r="D358" s="298"/>
      <c r="E358" s="298"/>
      <c r="F358" s="299"/>
      <c r="G358" s="300"/>
      <c r="H358" s="301"/>
      <c r="I358" s="301"/>
      <c r="J358" s="301"/>
      <c r="K358" s="301"/>
      <c r="L358" s="301"/>
    </row>
    <row r="359" spans="2:13" s="306" customFormat="1" ht="30" customHeight="1">
      <c r="B359" s="302"/>
      <c r="C359" s="461" t="s">
        <v>333</v>
      </c>
      <c r="D359" s="461"/>
      <c r="E359" s="461"/>
      <c r="F359" s="303"/>
      <c r="G359" s="304"/>
      <c r="H359" s="323">
        <f>표2!G15</f>
        <v>0</v>
      </c>
      <c r="I359" s="253">
        <f>표2!H15</f>
        <v>1.9442400772266295</v>
      </c>
      <c r="J359" s="253">
        <f>표2!I15</f>
        <v>-3.4362713906236477</v>
      </c>
      <c r="K359" s="253">
        <f>표2!J15</f>
        <v>1.0901179831746344</v>
      </c>
      <c r="L359" s="253">
        <f>표2!K15</f>
        <v>8.0454455864529866</v>
      </c>
    </row>
    <row r="360" spans="2:13" s="290" customFormat="1" ht="30" customHeight="1">
      <c r="B360" s="292"/>
      <c r="C360" s="293"/>
      <c r="D360" s="293"/>
      <c r="E360" s="257" t="s">
        <v>334</v>
      </c>
      <c r="F360" s="258"/>
      <c r="G360" s="259"/>
      <c r="H360" s="252">
        <f>표2!B15</f>
        <v>1549461.6489791924</v>
      </c>
      <c r="I360" s="252">
        <f>표2!C15</f>
        <v>1579586.9033399017</v>
      </c>
      <c r="J360" s="252">
        <f>표2!D15</f>
        <v>1521742.5305144391</v>
      </c>
      <c r="K360" s="252">
        <f>표2!E15</f>
        <v>1540811.7519015218</v>
      </c>
      <c r="L360" s="252">
        <f>표2!F15</f>
        <v>1664924.9467464485</v>
      </c>
    </row>
    <row r="361" spans="2:13" s="290" customFormat="1" ht="30" customHeight="1">
      <c r="B361" s="292"/>
      <c r="C361" s="293"/>
      <c r="D361" s="461" t="s">
        <v>373</v>
      </c>
      <c r="E361" s="461"/>
      <c r="F361" s="258"/>
      <c r="G361" s="259"/>
      <c r="H361" s="323">
        <f>'표4-2,3'!K226</f>
        <v>0</v>
      </c>
      <c r="I361" s="253">
        <f>'표4-2,3'!L226</f>
        <v>-14.745270968311891</v>
      </c>
      <c r="J361" s="253">
        <f>'표4-2,3'!M226</f>
        <v>-11.065208953881609</v>
      </c>
      <c r="K361" s="253">
        <f>'표4-2,3'!N226</f>
        <v>0.89882672872839631</v>
      </c>
      <c r="L361" s="253">
        <f>'표4-2,3'!O226</f>
        <v>12.296340707744781</v>
      </c>
    </row>
    <row r="362" spans="2:13" s="290" customFormat="1" ht="30" customHeight="1">
      <c r="B362" s="292"/>
      <c r="C362" s="293"/>
      <c r="D362" s="461" t="s">
        <v>486</v>
      </c>
      <c r="E362" s="461"/>
      <c r="F362" s="258"/>
      <c r="G362" s="259"/>
      <c r="H362" s="323">
        <f>[1]표2!F356</f>
        <v>0</v>
      </c>
      <c r="I362" s="253">
        <v>9.8632964114807908</v>
      </c>
      <c r="J362" s="253">
        <v>-13.606173601765359</v>
      </c>
      <c r="K362" s="253">
        <v>8.6614855799532382</v>
      </c>
      <c r="L362" s="253">
        <v>3.1919537828671789</v>
      </c>
    </row>
    <row r="363" spans="2:13" s="290" customFormat="1" ht="30" customHeight="1">
      <c r="B363" s="292"/>
      <c r="C363" s="293"/>
      <c r="D363" s="293"/>
      <c r="E363" s="257" t="s">
        <v>487</v>
      </c>
      <c r="F363" s="258"/>
      <c r="G363" s="259"/>
      <c r="H363" s="323">
        <f>'표4-2,3'!K228</f>
        <v>0</v>
      </c>
      <c r="I363" s="254">
        <f>'표4-2,3'!L228</f>
        <v>9.8976848435948028</v>
      </c>
      <c r="J363" s="254">
        <f>'표4-2,3'!M228</f>
        <v>-13.734146422620547</v>
      </c>
      <c r="K363" s="254">
        <f>'표4-2,3'!N228</f>
        <v>9.2450048126573918</v>
      </c>
      <c r="L363" s="254">
        <f>'표4-2,3'!O228</f>
        <v>1.460584821045037</v>
      </c>
    </row>
    <row r="364" spans="2:13" s="290" customFormat="1" ht="30" customHeight="1">
      <c r="B364" s="292"/>
      <c r="C364" s="293"/>
      <c r="D364" s="461" t="s">
        <v>258</v>
      </c>
      <c r="E364" s="461"/>
      <c r="F364" s="258"/>
      <c r="G364" s="259"/>
      <c r="H364" s="323">
        <f>'표4-2,3'!K229</f>
        <v>0</v>
      </c>
      <c r="I364" s="253">
        <f>'표4-2,3'!L229</f>
        <v>2.5116512411399445</v>
      </c>
      <c r="J364" s="253">
        <f>'표4-2,3'!M229</f>
        <v>-2.1060347729471722</v>
      </c>
      <c r="K364" s="253">
        <f>'표4-2,3'!N229</f>
        <v>-6.9981413620470887</v>
      </c>
      <c r="L364" s="253">
        <f>'표4-2,3'!O229</f>
        <v>-9.8005589165785629</v>
      </c>
    </row>
    <row r="365" spans="2:13" s="290" customFormat="1" ht="30" customHeight="1">
      <c r="B365" s="292"/>
      <c r="C365" s="293"/>
      <c r="D365" s="461" t="s">
        <v>488</v>
      </c>
      <c r="E365" s="461"/>
      <c r="F365" s="258"/>
      <c r="G365" s="259"/>
      <c r="H365" s="323">
        <f>'표4-2,3'!K230</f>
        <v>0</v>
      </c>
      <c r="I365" s="253">
        <f>'표4-2,3'!L230</f>
        <v>15.145912079125104</v>
      </c>
      <c r="J365" s="253">
        <f>'표4-2,3'!M230</f>
        <v>0.88679842781694851</v>
      </c>
      <c r="K365" s="253">
        <f>'표4-2,3'!N230</f>
        <v>-44.132293543618438</v>
      </c>
      <c r="L365" s="253">
        <f>'표4-2,3'!O230</f>
        <v>-16.913414569252978</v>
      </c>
      <c r="M365" s="253"/>
    </row>
    <row r="366" spans="2:13" s="290" customFormat="1" ht="30" customHeight="1">
      <c r="B366" s="292"/>
      <c r="C366" s="293"/>
      <c r="D366" s="461" t="s">
        <v>478</v>
      </c>
      <c r="E366" s="461"/>
      <c r="F366" s="307" t="s">
        <v>479</v>
      </c>
      <c r="G366" s="308"/>
      <c r="H366" s="323">
        <f>[1]표2!F360</f>
        <v>0</v>
      </c>
      <c r="I366" s="253">
        <v>-5.7524191809145982E-2</v>
      </c>
      <c r="J366" s="253">
        <v>3.8023204636566708</v>
      </c>
      <c r="K366" s="253">
        <v>7.9370207442283807</v>
      </c>
      <c r="L366" s="253">
        <v>13.923614652269769</v>
      </c>
    </row>
    <row r="367" spans="2:13" s="290" customFormat="1" ht="5.0999999999999996" customHeight="1">
      <c r="B367" s="294"/>
      <c r="C367" s="294"/>
      <c r="D367" s="294"/>
      <c r="E367" s="294"/>
      <c r="F367" s="295"/>
      <c r="G367" s="296"/>
      <c r="H367" s="309"/>
      <c r="I367" s="309"/>
      <c r="J367" s="309"/>
      <c r="K367" s="309"/>
      <c r="L367" s="309"/>
    </row>
    <row r="368" spans="2:13" s="290" customFormat="1" ht="5.0999999999999996" customHeight="1">
      <c r="B368" s="298"/>
      <c r="C368" s="298"/>
      <c r="D368" s="298"/>
      <c r="E368" s="298"/>
      <c r="F368" s="299"/>
      <c r="G368" s="300"/>
      <c r="H368" s="301"/>
      <c r="I368" s="301"/>
      <c r="J368" s="301"/>
      <c r="K368" s="301"/>
      <c r="L368" s="301"/>
    </row>
    <row r="369" spans="2:12" s="290" customFormat="1" ht="30" customHeight="1">
      <c r="B369" s="292"/>
      <c r="C369" s="461" t="s">
        <v>372</v>
      </c>
      <c r="D369" s="461"/>
      <c r="E369" s="461"/>
      <c r="F369" s="258"/>
      <c r="G369" s="259"/>
      <c r="H369" s="289"/>
      <c r="I369" s="289"/>
      <c r="J369" s="289"/>
      <c r="K369" s="289"/>
      <c r="L369" s="289"/>
    </row>
    <row r="370" spans="2:12" s="290" customFormat="1" ht="30" customHeight="1">
      <c r="B370" s="292"/>
      <c r="C370" s="292"/>
      <c r="D370" s="461" t="s">
        <v>373</v>
      </c>
      <c r="E370" s="461"/>
      <c r="F370" s="258"/>
      <c r="G370" s="259"/>
      <c r="H370" s="253">
        <f>'표4-2,3'!F226</f>
        <v>15.433005903687</v>
      </c>
      <c r="I370" s="253">
        <f>'표4-2,3'!G226</f>
        <v>13.654593180926838</v>
      </c>
      <c r="J370" s="253">
        <f>'표4-2,3'!H226</f>
        <v>12.568860030601348</v>
      </c>
      <c r="K370" s="253">
        <f>'표4-2,3'!I226</f>
        <v>11.756517052601005</v>
      </c>
      <c r="L370" s="253">
        <f>'표4-2,3'!J226</f>
        <v>11.538084011847086</v>
      </c>
    </row>
    <row r="371" spans="2:12" s="290" customFormat="1" ht="30" customHeight="1">
      <c r="B371" s="292"/>
      <c r="C371" s="292"/>
      <c r="D371" s="461" t="s">
        <v>374</v>
      </c>
      <c r="E371" s="461"/>
      <c r="F371" s="258"/>
      <c r="G371" s="259"/>
      <c r="H371" s="253">
        <f>'표4-2,3'!F227+'표4-2,3'!F228</f>
        <v>29.299812497100408</v>
      </c>
      <c r="I371" s="253">
        <f>'표4-2,3'!G227+'표4-2,3'!G228</f>
        <v>32.88583334904753</v>
      </c>
      <c r="J371" s="253">
        <f>'표4-2,3'!H227+'표4-2,3'!H228</f>
        <v>30.413791965458618</v>
      </c>
      <c r="K371" s="253">
        <f>'표4-2,3'!I227+'표4-2,3'!I228</f>
        <v>30.7482408978161</v>
      </c>
      <c r="L371" s="253">
        <f>'표4-2,3'!J227+'표4-2,3'!J228</f>
        <v>28.295740837367855</v>
      </c>
    </row>
    <row r="372" spans="2:12" s="290" customFormat="1" ht="30" customHeight="1">
      <c r="B372" s="292"/>
      <c r="C372" s="292"/>
      <c r="D372" s="293"/>
      <c r="E372" s="257" t="s">
        <v>337</v>
      </c>
      <c r="F372" s="258"/>
      <c r="G372" s="259"/>
      <c r="H372" s="254">
        <f>'표4-2,3'!F228</f>
        <v>28.944565887247915</v>
      </c>
      <c r="I372" s="254">
        <f>'표4-2,3'!G228</f>
        <v>32.518052300153741</v>
      </c>
      <c r="J372" s="254">
        <f>'표4-2,3'!H228</f>
        <v>30.04869571711442</v>
      </c>
      <c r="K372" s="254">
        <f>'표4-2,3'!I228</f>
        <v>30.517896584828609</v>
      </c>
      <c r="L372" s="254">
        <f>'표4-2,3'!J228</f>
        <v>27.584209329066734</v>
      </c>
    </row>
    <row r="373" spans="2:12" s="290" customFormat="1" ht="30" customHeight="1">
      <c r="B373" s="292"/>
      <c r="C373" s="292"/>
      <c r="D373" s="461" t="s">
        <v>258</v>
      </c>
      <c r="E373" s="461"/>
      <c r="F373" s="258"/>
      <c r="G373" s="259"/>
      <c r="H373" s="253">
        <f>'표4-2,3'!F229</f>
        <v>5.6844197956892089</v>
      </c>
      <c r="I373" s="253">
        <f>'표4-2,3'!G229</f>
        <v>4.4752007870033967</v>
      </c>
      <c r="J373" s="253">
        <f>'표4-2,3'!H229</f>
        <v>4.6028526215379379</v>
      </c>
      <c r="K373" s="253">
        <f>'표4-2,3'!I229</f>
        <v>5.4324460594532118</v>
      </c>
      <c r="L373" s="253">
        <f>'표4-2,3'!J229</f>
        <v>6.0012546310333859</v>
      </c>
    </row>
    <row r="374" spans="2:12" s="290" customFormat="1" ht="30" customHeight="1">
      <c r="B374" s="292"/>
      <c r="C374" s="292"/>
      <c r="D374" s="461" t="s">
        <v>338</v>
      </c>
      <c r="E374" s="461"/>
      <c r="F374" s="258"/>
      <c r="G374" s="259"/>
      <c r="H374" s="253">
        <f>'표4-2,3'!F230</f>
        <v>7.0710598157472004</v>
      </c>
      <c r="I374" s="253">
        <f>'표4-2,3'!G230</f>
        <v>8.0549348379814258</v>
      </c>
      <c r="J374" s="253">
        <f>'표4-2,3'!H230</f>
        <v>8.5730395905615495</v>
      </c>
      <c r="K374" s="253">
        <f>'표4-2,3'!I230</f>
        <v>4.9165139291459061</v>
      </c>
      <c r="L374" s="253">
        <f>'표4-2,3'!J230</f>
        <v>3.8624571249545769</v>
      </c>
    </row>
    <row r="375" spans="2:12" s="290" customFormat="1" ht="30" customHeight="1">
      <c r="B375" s="292"/>
      <c r="C375" s="292"/>
      <c r="D375" s="461" t="s">
        <v>339</v>
      </c>
      <c r="E375" s="461"/>
      <c r="F375" s="307" t="s">
        <v>340</v>
      </c>
      <c r="G375" s="308"/>
      <c r="H375" s="253">
        <f>100-H370-H371-H373-H374</f>
        <v>42.511701987776185</v>
      </c>
      <c r="I375" s="253">
        <f t="shared" ref="I375:L375" si="10">100-I370-I371-I373-I374</f>
        <v>40.929437845040809</v>
      </c>
      <c r="J375" s="253">
        <f t="shared" si="10"/>
        <v>43.841455791840559</v>
      </c>
      <c r="K375" s="253">
        <f t="shared" si="10"/>
        <v>47.146282060983779</v>
      </c>
      <c r="L375" s="253">
        <f t="shared" si="10"/>
        <v>50.302463394797094</v>
      </c>
    </row>
    <row r="376" spans="2:12" s="290" customFormat="1" ht="5.0999999999999996" customHeight="1">
      <c r="B376" s="294"/>
      <c r="C376" s="294"/>
      <c r="D376" s="310"/>
      <c r="E376" s="310"/>
      <c r="F376" s="311"/>
      <c r="G376" s="312"/>
      <c r="H376" s="309"/>
      <c r="I376" s="309"/>
      <c r="J376" s="309"/>
      <c r="K376" s="309"/>
      <c r="L376" s="309"/>
    </row>
    <row r="377" spans="2:12" s="290" customFormat="1" ht="5.0999999999999996" customHeight="1">
      <c r="B377" s="298"/>
      <c r="C377" s="298"/>
      <c r="D377" s="313"/>
      <c r="E377" s="313"/>
      <c r="F377" s="314"/>
      <c r="G377" s="315"/>
      <c r="H377" s="301"/>
      <c r="I377" s="301"/>
      <c r="J377" s="301"/>
      <c r="K377" s="301"/>
      <c r="L377" s="301"/>
    </row>
    <row r="378" spans="2:12" s="290" customFormat="1" ht="30" customHeight="1">
      <c r="B378" s="461" t="s">
        <v>375</v>
      </c>
      <c r="C378" s="461"/>
      <c r="D378" s="461"/>
      <c r="E378" s="461"/>
      <c r="F378" s="316" t="s">
        <v>376</v>
      </c>
      <c r="G378" s="259"/>
      <c r="H378" s="255">
        <v>59789.5</v>
      </c>
      <c r="I378" s="255">
        <v>59255.5</v>
      </c>
      <c r="J378" s="255">
        <v>58686</v>
      </c>
      <c r="K378" s="255">
        <v>58141</v>
      </c>
      <c r="L378" s="255">
        <v>57546</v>
      </c>
    </row>
    <row r="379" spans="2:12" s="290" customFormat="1" ht="30" customHeight="1">
      <c r="B379" s="292"/>
      <c r="D379" s="292"/>
      <c r="E379" s="293" t="s">
        <v>332</v>
      </c>
      <c r="F379" s="258"/>
      <c r="G379" s="259"/>
      <c r="H379" s="256">
        <v>2.9180242580181672</v>
      </c>
      <c r="I379" s="256">
        <v>2.8576471617999144</v>
      </c>
      <c r="J379" s="256">
        <v>2.9240963657317787</v>
      </c>
      <c r="K379" s="256">
        <v>2.8719852145196261</v>
      </c>
      <c r="L379" s="256">
        <v>2.8193082391743043</v>
      </c>
    </row>
    <row r="380" spans="2:12" s="290" customFormat="1" ht="5.0999999999999996" customHeight="1">
      <c r="B380" s="277"/>
      <c r="C380" s="277"/>
      <c r="D380" s="277"/>
      <c r="E380" s="310"/>
      <c r="F380" s="295"/>
      <c r="G380" s="296"/>
      <c r="H380" s="309"/>
      <c r="I380" s="309"/>
      <c r="J380" s="309"/>
      <c r="K380" s="309"/>
      <c r="L380" s="309"/>
    </row>
    <row r="381" spans="2:12" s="317" customFormat="1" ht="33" customHeight="1">
      <c r="B381" s="463" t="s">
        <v>351</v>
      </c>
      <c r="C381" s="463"/>
      <c r="D381" s="463"/>
      <c r="E381" s="463"/>
      <c r="F381" s="463"/>
      <c r="G381" s="463"/>
      <c r="H381" s="463"/>
      <c r="I381" s="463"/>
      <c r="J381" s="465"/>
      <c r="K381" s="465"/>
      <c r="L381" s="465"/>
    </row>
    <row r="382" spans="2:12" s="317" customFormat="1" ht="15" customHeight="1">
      <c r="B382" s="318" t="s">
        <v>483</v>
      </c>
      <c r="C382" s="318"/>
      <c r="D382" s="319"/>
      <c r="E382" s="320"/>
      <c r="F382" s="321"/>
      <c r="G382" s="321"/>
      <c r="H382" s="322"/>
      <c r="I382" s="322"/>
      <c r="J382" s="322"/>
      <c r="K382" s="322"/>
      <c r="L382" s="322"/>
    </row>
    <row r="383" spans="2:12" s="317" customFormat="1" ht="15" customHeight="1">
      <c r="B383" s="318"/>
      <c r="C383" s="318"/>
      <c r="D383" s="319"/>
      <c r="E383" s="320"/>
      <c r="F383" s="321"/>
      <c r="G383" s="321"/>
      <c r="H383" s="322"/>
      <c r="I383" s="322"/>
      <c r="J383" s="322"/>
      <c r="K383" s="322"/>
      <c r="L383" s="322"/>
    </row>
    <row r="384" spans="2:12" ht="39.950000000000003" customHeight="1">
      <c r="B384" s="267" t="s">
        <v>377</v>
      </c>
      <c r="C384" s="268"/>
      <c r="D384" s="268"/>
      <c r="E384" s="268"/>
      <c r="F384" s="268"/>
      <c r="G384" s="269"/>
      <c r="H384" s="268"/>
      <c r="I384" s="268"/>
      <c r="J384" s="268"/>
      <c r="K384" s="268"/>
      <c r="L384" s="268"/>
    </row>
    <row r="385" spans="2:13" ht="20.100000000000001" customHeight="1">
      <c r="B385" s="271" t="s">
        <v>378</v>
      </c>
      <c r="C385" s="272"/>
      <c r="D385" s="272"/>
      <c r="E385" s="268"/>
      <c r="F385" s="268"/>
      <c r="G385" s="269"/>
      <c r="H385" s="268"/>
      <c r="I385" s="268"/>
      <c r="J385" s="268"/>
      <c r="K385" s="268"/>
      <c r="L385" s="268"/>
    </row>
    <row r="386" spans="2:13" ht="30" customHeight="1">
      <c r="B386" s="273"/>
      <c r="C386" s="273"/>
      <c r="D386" s="273"/>
      <c r="E386" s="273"/>
      <c r="F386" s="273"/>
      <c r="G386" s="274"/>
      <c r="H386" s="273"/>
      <c r="I386" s="273"/>
      <c r="J386" s="273"/>
      <c r="K386" s="273"/>
      <c r="L386" s="273"/>
    </row>
    <row r="387" spans="2:13" ht="20.100000000000001" customHeight="1">
      <c r="B387" s="275" t="s">
        <v>428</v>
      </c>
      <c r="C387" s="275"/>
      <c r="D387" s="275"/>
      <c r="E387" s="276"/>
      <c r="F387" s="276"/>
      <c r="G387" s="276"/>
      <c r="H387" s="276"/>
      <c r="I387" s="276"/>
      <c r="J387" s="277" t="s">
        <v>380</v>
      </c>
      <c r="K387" s="277" t="s">
        <v>380</v>
      </c>
      <c r="L387" s="277"/>
      <c r="M387" s="278"/>
    </row>
    <row r="388" spans="2:13" s="285" customFormat="1" ht="38.25" customHeight="1">
      <c r="B388" s="279"/>
      <c r="C388" s="279"/>
      <c r="D388" s="279"/>
      <c r="E388" s="279"/>
      <c r="F388" s="280"/>
      <c r="G388" s="281"/>
      <c r="H388" s="282">
        <v>2010</v>
      </c>
      <c r="I388" s="283">
        <v>2011</v>
      </c>
      <c r="J388" s="283">
        <v>2012</v>
      </c>
      <c r="K388" s="283">
        <v>2013</v>
      </c>
      <c r="L388" s="283">
        <v>2014</v>
      </c>
      <c r="M388" s="284"/>
    </row>
    <row r="389" spans="2:13" s="284" customFormat="1" ht="9.9499999999999993" customHeight="1">
      <c r="F389" s="286"/>
      <c r="G389" s="287"/>
      <c r="J389" s="288"/>
      <c r="K389" s="288"/>
      <c r="L389" s="288"/>
    </row>
    <row r="390" spans="2:13" s="290" customFormat="1" ht="30" customHeight="1">
      <c r="B390" s="462" t="s">
        <v>331</v>
      </c>
      <c r="C390" s="462"/>
      <c r="D390" s="462"/>
      <c r="E390" s="462"/>
      <c r="F390" s="258"/>
      <c r="G390" s="259"/>
      <c r="H390" s="289">
        <f>표1!B16</f>
        <v>718460.31658829947</v>
      </c>
      <c r="I390" s="289">
        <f>표1!C16</f>
        <v>747168.14372197562</v>
      </c>
      <c r="J390" s="289">
        <f>표1!D16</f>
        <v>752720.38234028837</v>
      </c>
      <c r="K390" s="289">
        <f>표1!E16</f>
        <v>841847.82669567293</v>
      </c>
      <c r="L390" s="289">
        <f>표1!G16</f>
        <v>875712.09856400196</v>
      </c>
    </row>
    <row r="391" spans="2:13" s="290" customFormat="1" ht="30" customHeight="1">
      <c r="B391" s="292"/>
      <c r="C391" s="292"/>
      <c r="D391" s="292"/>
      <c r="E391" s="293" t="s">
        <v>332</v>
      </c>
      <c r="F391" s="258"/>
      <c r="G391" s="259"/>
      <c r="H391" s="256">
        <f>표1!I16</f>
        <v>0.86387856823891407</v>
      </c>
      <c r="I391" s="256">
        <f>표1!J16</f>
        <v>0.8137634080473275</v>
      </c>
      <c r="J391" s="256">
        <f>표1!K16</f>
        <v>0.83314378986242954</v>
      </c>
      <c r="K391" s="256">
        <f>표1!L16</f>
        <v>0.8913230477260945</v>
      </c>
      <c r="L391" s="256">
        <f>표1!M16</f>
        <v>0.88671936277219376</v>
      </c>
    </row>
    <row r="392" spans="2:13" s="290" customFormat="1" ht="5.0999999999999996" customHeight="1">
      <c r="B392" s="294"/>
      <c r="C392" s="294"/>
      <c r="D392" s="294"/>
      <c r="E392" s="294"/>
      <c r="F392" s="295"/>
      <c r="G392" s="296"/>
      <c r="H392" s="297"/>
      <c r="I392" s="297"/>
      <c r="J392" s="297"/>
      <c r="K392" s="297"/>
      <c r="L392" s="297"/>
    </row>
    <row r="393" spans="2:13" s="290" customFormat="1" ht="5.0999999999999996" customHeight="1">
      <c r="B393" s="298"/>
      <c r="C393" s="298"/>
      <c r="D393" s="298"/>
      <c r="E393" s="298"/>
      <c r="F393" s="299"/>
      <c r="G393" s="300"/>
      <c r="H393" s="301"/>
      <c r="I393" s="301"/>
      <c r="J393" s="301"/>
      <c r="K393" s="301"/>
      <c r="L393" s="301"/>
    </row>
    <row r="394" spans="2:13" s="306" customFormat="1" ht="30" customHeight="1">
      <c r="B394" s="302"/>
      <c r="C394" s="461" t="s">
        <v>333</v>
      </c>
      <c r="D394" s="461"/>
      <c r="E394" s="461"/>
      <c r="F394" s="303"/>
      <c r="G394" s="304"/>
      <c r="H394" s="323">
        <f>표2!G16</f>
        <v>0</v>
      </c>
      <c r="I394" s="253">
        <f>표2!H16</f>
        <v>-0.79007163245904455</v>
      </c>
      <c r="J394" s="253">
        <f>표2!I16</f>
        <v>0.24189073959098578</v>
      </c>
      <c r="K394" s="253">
        <f>표2!J16</f>
        <v>12.476815051213249</v>
      </c>
      <c r="L394" s="253">
        <f>표2!K16</f>
        <v>1.4983227582229075</v>
      </c>
      <c r="M394" s="323"/>
    </row>
    <row r="395" spans="2:13" s="290" customFormat="1" ht="30" customHeight="1">
      <c r="B395" s="292"/>
      <c r="C395" s="293"/>
      <c r="D395" s="293"/>
      <c r="E395" s="257" t="s">
        <v>334</v>
      </c>
      <c r="F395" s="258"/>
      <c r="G395" s="259"/>
      <c r="H395" s="252">
        <f>표2!B16</f>
        <v>718460.31658829947</v>
      </c>
      <c r="I395" s="252">
        <f>표2!C16</f>
        <v>712783.96543645975</v>
      </c>
      <c r="J395" s="252">
        <f>표2!D16</f>
        <v>714258.2002829758</v>
      </c>
      <c r="K395" s="252">
        <f>표2!E16</f>
        <v>805013.28706037323</v>
      </c>
      <c r="L395" s="252">
        <f>표2!F16</f>
        <v>815586.97793968779</v>
      </c>
      <c r="M395" s="252"/>
    </row>
    <row r="396" spans="2:13" s="290" customFormat="1" ht="30" customHeight="1">
      <c r="B396" s="292"/>
      <c r="C396" s="293"/>
      <c r="D396" s="461" t="s">
        <v>373</v>
      </c>
      <c r="E396" s="461"/>
      <c r="F396" s="258"/>
      <c r="G396" s="259"/>
      <c r="H396" s="323">
        <f>'표4-2,3'!K248</f>
        <v>0</v>
      </c>
      <c r="I396" s="253">
        <f>'표4-2,3'!L248</f>
        <v>-3.6083553168766018</v>
      </c>
      <c r="J396" s="253">
        <f>'표4-2,3'!M248</f>
        <v>-2.3793863586262063</v>
      </c>
      <c r="K396" s="253">
        <f>'표4-2,3'!N248</f>
        <v>17.00407598084648</v>
      </c>
      <c r="L396" s="253">
        <f>'표4-2,3'!O248</f>
        <v>1.4030289167750243</v>
      </c>
      <c r="M396" s="253"/>
    </row>
    <row r="397" spans="2:13" s="290" customFormat="1" ht="30" customHeight="1">
      <c r="B397" s="292"/>
      <c r="C397" s="293"/>
      <c r="D397" s="461" t="s">
        <v>486</v>
      </c>
      <c r="E397" s="461"/>
      <c r="F397" s="258"/>
      <c r="G397" s="259"/>
      <c r="H397" s="323">
        <f>[1]표2!F391</f>
        <v>0</v>
      </c>
      <c r="I397" s="253">
        <v>0.90754890612904893</v>
      </c>
      <c r="J397" s="253">
        <v>11.380886280706166</v>
      </c>
      <c r="K397" s="253">
        <v>1.7045249953922439</v>
      </c>
      <c r="L397" s="253">
        <v>-0.19086522732269462</v>
      </c>
    </row>
    <row r="398" spans="2:13" s="290" customFormat="1" ht="30" customHeight="1">
      <c r="B398" s="292"/>
      <c r="C398" s="293"/>
      <c r="D398" s="293"/>
      <c r="E398" s="257" t="s">
        <v>487</v>
      </c>
      <c r="F398" s="258"/>
      <c r="G398" s="259"/>
      <c r="H398" s="323">
        <f>'표4-2,3'!K250</f>
        <v>0</v>
      </c>
      <c r="I398" s="254">
        <f>'표4-2,3'!L250</f>
        <v>1.0709509867995559</v>
      </c>
      <c r="J398" s="254">
        <f>'표4-2,3'!M250</f>
        <v>11.431728947371484</v>
      </c>
      <c r="K398" s="254">
        <f>'표4-2,3'!N250</f>
        <v>1.704524995399348</v>
      </c>
      <c r="L398" s="254">
        <f>'표4-2,3'!O250</f>
        <v>-0.19086522732269462</v>
      </c>
    </row>
    <row r="399" spans="2:13" s="290" customFormat="1" ht="30" customHeight="1">
      <c r="B399" s="292"/>
      <c r="C399" s="293"/>
      <c r="D399" s="461" t="s">
        <v>258</v>
      </c>
      <c r="E399" s="461"/>
      <c r="F399" s="258"/>
      <c r="G399" s="259"/>
      <c r="H399" s="323">
        <f>'표4-2,3'!K251</f>
        <v>0</v>
      </c>
      <c r="I399" s="253">
        <f>'표4-2,3'!L251</f>
        <v>7.2418138249046722</v>
      </c>
      <c r="J399" s="253">
        <f>'표4-2,3'!M251</f>
        <v>-5.5917785095438992</v>
      </c>
      <c r="K399" s="253">
        <f>'표4-2,3'!N251</f>
        <v>-4.9191610794924943</v>
      </c>
      <c r="L399" s="253">
        <f>'표4-2,3'!O251</f>
        <v>-0.82334542122338283</v>
      </c>
      <c r="M399" s="253"/>
    </row>
    <row r="400" spans="2:13" s="290" customFormat="1" ht="30" customHeight="1">
      <c r="B400" s="292"/>
      <c r="C400" s="293"/>
      <c r="D400" s="461" t="s">
        <v>488</v>
      </c>
      <c r="E400" s="461"/>
      <c r="F400" s="258"/>
      <c r="G400" s="259"/>
      <c r="H400" s="323">
        <f>'표4-2,3'!K252</f>
        <v>0</v>
      </c>
      <c r="I400" s="253">
        <f>'표4-2,3'!L252</f>
        <v>8.7646821508358048</v>
      </c>
      <c r="J400" s="253">
        <f>'표4-2,3'!M252</f>
        <v>-16.787909164730525</v>
      </c>
      <c r="K400" s="253">
        <f>'표4-2,3'!N252</f>
        <v>1.5536057801323364</v>
      </c>
      <c r="L400" s="253">
        <f>'표4-2,3'!O252</f>
        <v>-9.8311393240452407</v>
      </c>
      <c r="M400" s="253"/>
    </row>
    <row r="401" spans="2:12" s="290" customFormat="1" ht="30" customHeight="1">
      <c r="B401" s="292"/>
      <c r="C401" s="293"/>
      <c r="D401" s="461" t="s">
        <v>478</v>
      </c>
      <c r="E401" s="461"/>
      <c r="F401" s="307" t="s">
        <v>479</v>
      </c>
      <c r="G401" s="308"/>
      <c r="H401" s="323">
        <f>[1]표2!F395</f>
        <v>0</v>
      </c>
      <c r="I401" s="253">
        <v>-1.8888701975246847</v>
      </c>
      <c r="J401" s="253">
        <v>-3.6315777040752755</v>
      </c>
      <c r="K401" s="253">
        <v>21.211236574126062</v>
      </c>
      <c r="L401" s="253">
        <v>1.1754407805236431</v>
      </c>
    </row>
    <row r="402" spans="2:12" s="290" customFormat="1" ht="5.0999999999999996" customHeight="1">
      <c r="B402" s="294"/>
      <c r="C402" s="294"/>
      <c r="D402" s="294"/>
      <c r="E402" s="294"/>
      <c r="F402" s="295"/>
      <c r="G402" s="296"/>
      <c r="H402" s="309"/>
      <c r="I402" s="309"/>
      <c r="J402" s="309"/>
      <c r="K402" s="309"/>
      <c r="L402" s="309"/>
    </row>
    <row r="403" spans="2:12" s="290" customFormat="1" ht="5.0999999999999996" customHeight="1">
      <c r="B403" s="298"/>
      <c r="C403" s="298"/>
      <c r="D403" s="298"/>
      <c r="E403" s="298"/>
      <c r="F403" s="299"/>
      <c r="G403" s="300"/>
      <c r="H403" s="301"/>
      <c r="I403" s="301"/>
      <c r="J403" s="301"/>
      <c r="K403" s="301"/>
      <c r="L403" s="301"/>
    </row>
    <row r="404" spans="2:12" s="290" customFormat="1" ht="30" customHeight="1">
      <c r="B404" s="292"/>
      <c r="C404" s="461" t="s">
        <v>372</v>
      </c>
      <c r="D404" s="461"/>
      <c r="E404" s="461"/>
      <c r="F404" s="258"/>
      <c r="G404" s="259"/>
      <c r="H404" s="289"/>
      <c r="I404" s="289"/>
      <c r="J404" s="289"/>
      <c r="K404" s="289"/>
      <c r="L404" s="289"/>
    </row>
    <row r="405" spans="2:12" s="290" customFormat="1" ht="30" customHeight="1">
      <c r="B405" s="292"/>
      <c r="C405" s="292"/>
      <c r="D405" s="461" t="s">
        <v>373</v>
      </c>
      <c r="E405" s="461"/>
      <c r="F405" s="258"/>
      <c r="G405" s="259"/>
      <c r="H405" s="253">
        <f>'표4-2,3'!F248</f>
        <v>18.614951283185995</v>
      </c>
      <c r="I405" s="253">
        <f>'표4-2,3'!G248</f>
        <v>18.676087966570339</v>
      </c>
      <c r="J405" s="253">
        <f>'표4-2,3'!H248</f>
        <v>19.20127991911102</v>
      </c>
      <c r="K405" s="253">
        <f>'표4-2,3'!I248</f>
        <v>18.750230119540465</v>
      </c>
      <c r="L405" s="253">
        <f>'표4-2,3'!J248</f>
        <v>19.017869300281617</v>
      </c>
    </row>
    <row r="406" spans="2:12" s="290" customFormat="1" ht="30" customHeight="1">
      <c r="B406" s="292"/>
      <c r="C406" s="292"/>
      <c r="D406" s="461" t="s">
        <v>374</v>
      </c>
      <c r="E406" s="461"/>
      <c r="F406" s="258"/>
      <c r="G406" s="259"/>
      <c r="H406" s="253">
        <f>'표4-2,3'!F249+'표4-2,3'!F250</f>
        <v>24.150946786775627</v>
      </c>
      <c r="I406" s="253">
        <f>'표4-2,3'!G249+'표4-2,3'!G250</f>
        <v>25.085569068609054</v>
      </c>
      <c r="J406" s="253">
        <f>'표4-2,3'!H249+'표4-2,3'!H250</f>
        <v>26.638187957435001</v>
      </c>
      <c r="K406" s="253">
        <f>'표4-2,3'!I249+'표4-2,3'!I250</f>
        <v>22.85737793727413</v>
      </c>
      <c r="L406" s="253">
        <f>'표4-2,3'!J249+'표4-2,3'!J250</f>
        <v>22.947190621048787</v>
      </c>
    </row>
    <row r="407" spans="2:12" s="290" customFormat="1" ht="30" customHeight="1">
      <c r="B407" s="292"/>
      <c r="C407" s="292"/>
      <c r="D407" s="293"/>
      <c r="E407" s="257" t="s">
        <v>337</v>
      </c>
      <c r="F407" s="258"/>
      <c r="G407" s="259"/>
      <c r="H407" s="254">
        <f>'표4-2,3'!F250</f>
        <v>24.100900314954703</v>
      </c>
      <c r="I407" s="254">
        <f>'표4-2,3'!G250</f>
        <v>25.074586135681919</v>
      </c>
      <c r="J407" s="254">
        <f>'표4-2,3'!H250</f>
        <v>26.638187957433413</v>
      </c>
      <c r="K407" s="254">
        <f>'표4-2,3'!I250</f>
        <v>22.85737793727413</v>
      </c>
      <c r="L407" s="254">
        <f>'표4-2,3'!J250</f>
        <v>22.947190621048787</v>
      </c>
    </row>
    <row r="408" spans="2:12" s="290" customFormat="1" ht="30" customHeight="1">
      <c r="B408" s="292"/>
      <c r="C408" s="292"/>
      <c r="D408" s="461" t="s">
        <v>258</v>
      </c>
      <c r="E408" s="461"/>
      <c r="F408" s="258"/>
      <c r="G408" s="259"/>
      <c r="H408" s="253">
        <f>'표4-2,3'!F251</f>
        <v>0.74727270271082946</v>
      </c>
      <c r="I408" s="253">
        <f>'표4-2,3'!G251</f>
        <v>0.6216644935606005</v>
      </c>
      <c r="J408" s="253">
        <f>'표4-2,3'!H251</f>
        <v>0.60491831818392483</v>
      </c>
      <c r="K408" s="253">
        <f>'표4-2,3'!I251</f>
        <v>0.66957417106959549</v>
      </c>
      <c r="L408" s="253">
        <f>'표4-2,3'!J251</f>
        <v>0.8845219080959017</v>
      </c>
    </row>
    <row r="409" spans="2:12" s="290" customFormat="1" ht="30" customHeight="1">
      <c r="B409" s="292"/>
      <c r="C409" s="292"/>
      <c r="D409" s="461" t="s">
        <v>338</v>
      </c>
      <c r="E409" s="461"/>
      <c r="F409" s="258"/>
      <c r="G409" s="259"/>
      <c r="H409" s="253">
        <f>'표4-2,3'!F252</f>
        <v>6.6690865729370286</v>
      </c>
      <c r="I409" s="253">
        <f>'표4-2,3'!G252</f>
        <v>7.3343090612526698</v>
      </c>
      <c r="J409" s="253">
        <f>'표4-2,3'!H252</f>
        <v>6.3376887880720902</v>
      </c>
      <c r="K409" s="253">
        <f>'표4-2,3'!I252</f>
        <v>5.9921263687766828</v>
      </c>
      <c r="L409" s="253">
        <f>'표4-2,3'!J252</f>
        <v>5.4294983893821351</v>
      </c>
    </row>
    <row r="410" spans="2:12" s="290" customFormat="1" ht="30" customHeight="1">
      <c r="B410" s="292"/>
      <c r="C410" s="292"/>
      <c r="D410" s="461" t="s">
        <v>339</v>
      </c>
      <c r="E410" s="461"/>
      <c r="F410" s="307" t="s">
        <v>340</v>
      </c>
      <c r="G410" s="308"/>
      <c r="H410" s="253">
        <f>100-H405-H406-H408-H409</f>
        <v>49.817742654390514</v>
      </c>
      <c r="I410" s="253">
        <f t="shared" ref="I410:L410" si="11">100-I405-I406-I408-I409</f>
        <v>48.282369410007341</v>
      </c>
      <c r="J410" s="253">
        <f t="shared" si="11"/>
        <v>47.217925017197963</v>
      </c>
      <c r="K410" s="253">
        <f t="shared" si="11"/>
        <v>51.730691403339129</v>
      </c>
      <c r="L410" s="253">
        <f t="shared" si="11"/>
        <v>51.720919781191562</v>
      </c>
    </row>
    <row r="411" spans="2:12" s="290" customFormat="1" ht="5.0999999999999996" customHeight="1">
      <c r="B411" s="294"/>
      <c r="C411" s="294"/>
      <c r="D411" s="310"/>
      <c r="E411" s="310"/>
      <c r="F411" s="311"/>
      <c r="G411" s="312"/>
      <c r="H411" s="309"/>
      <c r="I411" s="309"/>
      <c r="J411" s="309"/>
      <c r="K411" s="309"/>
      <c r="L411" s="309"/>
    </row>
    <row r="412" spans="2:12" s="290" customFormat="1" ht="5.0999999999999996" customHeight="1">
      <c r="B412" s="298"/>
      <c r="C412" s="298"/>
      <c r="D412" s="313"/>
      <c r="E412" s="313"/>
      <c r="F412" s="314"/>
      <c r="G412" s="315"/>
      <c r="H412" s="301"/>
      <c r="I412" s="301"/>
      <c r="J412" s="301"/>
      <c r="K412" s="301"/>
      <c r="L412" s="301"/>
    </row>
    <row r="413" spans="2:12" s="290" customFormat="1" ht="30" customHeight="1">
      <c r="B413" s="461" t="s">
        <v>375</v>
      </c>
      <c r="C413" s="461"/>
      <c r="D413" s="461"/>
      <c r="E413" s="461"/>
      <c r="F413" s="316" t="s">
        <v>376</v>
      </c>
      <c r="G413" s="259"/>
      <c r="H413" s="255">
        <v>32461</v>
      </c>
      <c r="I413" s="255">
        <v>32194</v>
      </c>
      <c r="J413" s="255">
        <v>31975</v>
      </c>
      <c r="K413" s="255">
        <v>31906</v>
      </c>
      <c r="L413" s="255">
        <v>31990</v>
      </c>
    </row>
    <row r="414" spans="2:12" s="290" customFormat="1" ht="30" customHeight="1">
      <c r="B414" s="292"/>
      <c r="D414" s="292"/>
      <c r="E414" s="293" t="s">
        <v>332</v>
      </c>
      <c r="F414" s="258"/>
      <c r="G414" s="259"/>
      <c r="H414" s="256">
        <v>1.5842578619912815</v>
      </c>
      <c r="I414" s="256">
        <v>1.5525831817634892</v>
      </c>
      <c r="J414" s="256">
        <v>1.5931905615355217</v>
      </c>
      <c r="K414" s="256">
        <v>1.5760575197272697</v>
      </c>
      <c r="L414" s="256">
        <v>1.5672622001735308</v>
      </c>
    </row>
    <row r="415" spans="2:12" s="290" customFormat="1" ht="5.0999999999999996" customHeight="1">
      <c r="B415" s="277"/>
      <c r="C415" s="277"/>
      <c r="D415" s="277"/>
      <c r="E415" s="310"/>
      <c r="F415" s="295"/>
      <c r="G415" s="296"/>
      <c r="H415" s="309"/>
      <c r="I415" s="309"/>
      <c r="J415" s="309"/>
      <c r="K415" s="309"/>
      <c r="L415" s="309"/>
    </row>
    <row r="416" spans="2:12" s="317" customFormat="1" ht="33" customHeight="1">
      <c r="B416" s="463" t="s">
        <v>351</v>
      </c>
      <c r="C416" s="463"/>
      <c r="D416" s="463"/>
      <c r="E416" s="463"/>
      <c r="F416" s="463"/>
      <c r="G416" s="463"/>
      <c r="H416" s="463"/>
      <c r="I416" s="463"/>
      <c r="J416" s="465"/>
      <c r="K416" s="465"/>
      <c r="L416" s="465"/>
    </row>
    <row r="417" spans="2:13" s="317" customFormat="1" ht="15" customHeight="1">
      <c r="B417" s="318" t="s">
        <v>483</v>
      </c>
      <c r="C417" s="318"/>
      <c r="D417" s="319"/>
      <c r="E417" s="320"/>
      <c r="F417" s="321"/>
      <c r="G417" s="321"/>
      <c r="H417" s="322"/>
      <c r="I417" s="322"/>
      <c r="J417" s="322"/>
      <c r="K417" s="322"/>
      <c r="L417" s="322"/>
    </row>
    <row r="418" spans="2:13" s="317" customFormat="1" ht="15" customHeight="1">
      <c r="B418" s="318"/>
      <c r="C418" s="318"/>
      <c r="D418" s="319"/>
      <c r="E418" s="320"/>
      <c r="F418" s="321"/>
      <c r="G418" s="321"/>
      <c r="H418" s="322"/>
      <c r="I418" s="322"/>
      <c r="J418" s="322"/>
      <c r="K418" s="322"/>
      <c r="L418" s="322"/>
    </row>
    <row r="419" spans="2:13" ht="39.950000000000003" customHeight="1">
      <c r="B419" s="267" t="s">
        <v>377</v>
      </c>
      <c r="C419" s="268"/>
      <c r="D419" s="268"/>
      <c r="E419" s="268"/>
      <c r="F419" s="268"/>
      <c r="G419" s="269"/>
      <c r="H419" s="268"/>
      <c r="I419" s="268"/>
      <c r="J419" s="268"/>
      <c r="K419" s="268"/>
      <c r="L419" s="268"/>
    </row>
    <row r="420" spans="2:13" ht="20.100000000000001" customHeight="1">
      <c r="B420" s="271" t="s">
        <v>378</v>
      </c>
      <c r="C420" s="272"/>
      <c r="D420" s="272"/>
      <c r="E420" s="268"/>
      <c r="F420" s="268"/>
      <c r="G420" s="269"/>
      <c r="H420" s="268"/>
      <c r="I420" s="268"/>
      <c r="J420" s="268"/>
      <c r="K420" s="268"/>
      <c r="L420" s="268"/>
    </row>
    <row r="421" spans="2:13" ht="30" customHeight="1">
      <c r="B421" s="273"/>
      <c r="C421" s="273"/>
      <c r="D421" s="273"/>
      <c r="E421" s="273"/>
      <c r="F421" s="273"/>
      <c r="G421" s="274"/>
      <c r="H421" s="273"/>
      <c r="I421" s="273"/>
      <c r="J421" s="273"/>
      <c r="K421" s="273"/>
      <c r="L421" s="273"/>
    </row>
    <row r="422" spans="2:13" ht="20.100000000000001" customHeight="1">
      <c r="B422" s="275" t="s">
        <v>429</v>
      </c>
      <c r="C422" s="275"/>
      <c r="D422" s="275"/>
      <c r="E422" s="276"/>
      <c r="F422" s="276"/>
      <c r="G422" s="276"/>
      <c r="H422" s="276"/>
      <c r="I422" s="276"/>
      <c r="J422" s="277" t="s">
        <v>380</v>
      </c>
      <c r="K422" s="277" t="s">
        <v>380</v>
      </c>
      <c r="L422" s="277"/>
      <c r="M422" s="278"/>
    </row>
    <row r="423" spans="2:13" s="285" customFormat="1" ht="38.25" customHeight="1">
      <c r="B423" s="279"/>
      <c r="C423" s="279"/>
      <c r="D423" s="279"/>
      <c r="E423" s="279"/>
      <c r="F423" s="280"/>
      <c r="G423" s="281"/>
      <c r="H423" s="282">
        <v>2010</v>
      </c>
      <c r="I423" s="283">
        <v>2011</v>
      </c>
      <c r="J423" s="283">
        <v>2012</v>
      </c>
      <c r="K423" s="283">
        <v>2013</v>
      </c>
      <c r="L423" s="283">
        <v>2014</v>
      </c>
      <c r="M423" s="284"/>
    </row>
    <row r="424" spans="2:13" s="284" customFormat="1" ht="9.9499999999999993" customHeight="1">
      <c r="F424" s="286"/>
      <c r="G424" s="287"/>
      <c r="J424" s="288"/>
      <c r="K424" s="288"/>
      <c r="L424" s="288"/>
    </row>
    <row r="425" spans="2:13" s="290" customFormat="1" ht="30" customHeight="1">
      <c r="B425" s="462" t="s">
        <v>331</v>
      </c>
      <c r="C425" s="462"/>
      <c r="D425" s="462"/>
      <c r="E425" s="462"/>
      <c r="F425" s="258"/>
      <c r="G425" s="259"/>
      <c r="H425" s="289">
        <f>표1!B17</f>
        <v>1760950.1029455396</v>
      </c>
      <c r="I425" s="289">
        <f>표1!C17</f>
        <v>1860348.9130799845</v>
      </c>
      <c r="J425" s="289">
        <f>표1!D17</f>
        <v>2175180.0217735451</v>
      </c>
      <c r="K425" s="289">
        <f>표1!E17</f>
        <v>2356062.0301456903</v>
      </c>
      <c r="L425" s="289">
        <f>표1!G17</f>
        <v>2660426.5272424128</v>
      </c>
    </row>
    <row r="426" spans="2:13" s="290" customFormat="1" ht="30" customHeight="1">
      <c r="B426" s="292"/>
      <c r="C426" s="292"/>
      <c r="D426" s="292"/>
      <c r="E426" s="293" t="s">
        <v>332</v>
      </c>
      <c r="F426" s="258"/>
      <c r="G426" s="259"/>
      <c r="H426" s="256">
        <f>표1!I17</f>
        <v>2.1173710204296281</v>
      </c>
      <c r="I426" s="256">
        <f>표1!J17</f>
        <v>2.0261622291921912</v>
      </c>
      <c r="J426" s="256">
        <f>표1!K17</f>
        <v>2.4075842364451616</v>
      </c>
      <c r="K426" s="256">
        <f>표1!L17</f>
        <v>2.4945273038049174</v>
      </c>
      <c r="L426" s="256">
        <f>표1!M17</f>
        <v>2.6938667614699168</v>
      </c>
    </row>
    <row r="427" spans="2:13" s="290" customFormat="1" ht="5.0999999999999996" customHeight="1">
      <c r="B427" s="294"/>
      <c r="C427" s="294"/>
      <c r="D427" s="294"/>
      <c r="E427" s="294"/>
      <c r="F427" s="295"/>
      <c r="G427" s="296"/>
      <c r="H427" s="297"/>
      <c r="I427" s="297"/>
      <c r="J427" s="297"/>
      <c r="K427" s="297"/>
      <c r="L427" s="297"/>
    </row>
    <row r="428" spans="2:13" s="290" customFormat="1" ht="5.0999999999999996" customHeight="1">
      <c r="B428" s="298"/>
      <c r="C428" s="298"/>
      <c r="D428" s="298"/>
      <c r="E428" s="298"/>
      <c r="F428" s="299"/>
      <c r="G428" s="300"/>
      <c r="H428" s="301"/>
      <c r="I428" s="301"/>
      <c r="J428" s="301"/>
      <c r="K428" s="301"/>
      <c r="L428" s="301"/>
    </row>
    <row r="429" spans="2:13" s="306" customFormat="1" ht="30" customHeight="1">
      <c r="B429" s="302"/>
      <c r="C429" s="461" t="s">
        <v>333</v>
      </c>
      <c r="D429" s="461"/>
      <c r="E429" s="461"/>
      <c r="F429" s="303"/>
      <c r="G429" s="304"/>
      <c r="H429" s="323">
        <f>표2!G17</f>
        <v>0</v>
      </c>
      <c r="I429" s="253">
        <f>표2!H17</f>
        <v>1.6147703681943359</v>
      </c>
      <c r="J429" s="253">
        <f>표2!I17</f>
        <v>14.512137976387699</v>
      </c>
      <c r="K429" s="253">
        <f>표2!J17</f>
        <v>9.7340609816526058</v>
      </c>
      <c r="L429" s="253">
        <f>표2!K17</f>
        <v>7.3472355184787661</v>
      </c>
    </row>
    <row r="430" spans="2:13" s="290" customFormat="1" ht="30" customHeight="1">
      <c r="B430" s="292"/>
      <c r="C430" s="293"/>
      <c r="D430" s="293"/>
      <c r="E430" s="257" t="s">
        <v>334</v>
      </c>
      <c r="F430" s="258"/>
      <c r="G430" s="259"/>
      <c r="H430" s="252">
        <f>표2!B17</f>
        <v>1760950.1029455396</v>
      </c>
      <c r="I430" s="252">
        <f>표2!C17</f>
        <v>1789385.4034065914</v>
      </c>
      <c r="J430" s="252">
        <f>표2!D17</f>
        <v>2050923.814069794</v>
      </c>
      <c r="K430" s="252">
        <f>표2!E17</f>
        <v>2254142.9531532866</v>
      </c>
      <c r="L430" s="252">
        <f>표2!F17</f>
        <v>2422788.576855707</v>
      </c>
    </row>
    <row r="431" spans="2:13" s="290" customFormat="1" ht="30" customHeight="1">
      <c r="B431" s="292"/>
      <c r="C431" s="293"/>
      <c r="D431" s="461" t="s">
        <v>373</v>
      </c>
      <c r="E431" s="461"/>
      <c r="F431" s="258"/>
      <c r="G431" s="259"/>
      <c r="H431" s="323">
        <f>'표4-2,3'!K270</f>
        <v>0</v>
      </c>
      <c r="I431" s="253">
        <f>'표4-2,3'!L270</f>
        <v>-4.8756174707930162</v>
      </c>
      <c r="J431" s="253">
        <f>'표4-2,3'!M270</f>
        <v>7.561988113087927</v>
      </c>
      <c r="K431" s="253">
        <f>'표4-2,3'!N270</f>
        <v>-19.169019780420644</v>
      </c>
      <c r="L431" s="253">
        <f>'표4-2,3'!O270</f>
        <v>18.21669727867511</v>
      </c>
    </row>
    <row r="432" spans="2:13" s="290" customFormat="1" ht="30" customHeight="1">
      <c r="B432" s="292"/>
      <c r="C432" s="293"/>
      <c r="D432" s="461" t="s">
        <v>486</v>
      </c>
      <c r="E432" s="461"/>
      <c r="F432" s="258"/>
      <c r="G432" s="259"/>
      <c r="H432" s="323">
        <f>[1]표2!F426</f>
        <v>0</v>
      </c>
      <c r="I432" s="253">
        <v>13.900729562339913</v>
      </c>
      <c r="J432" s="253">
        <v>0.54631992854405542</v>
      </c>
      <c r="K432" s="253">
        <v>31.053238380914049</v>
      </c>
      <c r="L432" s="253">
        <v>2.8665894919550174</v>
      </c>
    </row>
    <row r="433" spans="2:12" s="290" customFormat="1" ht="30" customHeight="1">
      <c r="B433" s="292"/>
      <c r="C433" s="293"/>
      <c r="D433" s="293"/>
      <c r="E433" s="257" t="s">
        <v>487</v>
      </c>
      <c r="F433" s="258"/>
      <c r="G433" s="259"/>
      <c r="H433" s="323">
        <f>'표4-2,3'!K272</f>
        <v>0</v>
      </c>
      <c r="I433" s="254">
        <f>'표4-2,3'!L272</f>
        <v>14.477543677381973</v>
      </c>
      <c r="J433" s="254">
        <f>'표4-2,3'!M272</f>
        <v>-0.85427901907309833</v>
      </c>
      <c r="K433" s="254">
        <f>'표4-2,3'!N272</f>
        <v>31.028129206122973</v>
      </c>
      <c r="L433" s="254">
        <f>'표4-2,3'!O272</f>
        <v>2.7815827132282123</v>
      </c>
    </row>
    <row r="434" spans="2:12" s="290" customFormat="1" ht="30" customHeight="1">
      <c r="B434" s="292"/>
      <c r="C434" s="293"/>
      <c r="D434" s="461" t="s">
        <v>258</v>
      </c>
      <c r="E434" s="461"/>
      <c r="F434" s="258"/>
      <c r="G434" s="259"/>
      <c r="H434" s="323">
        <f>'표4-2,3'!K273</f>
        <v>0</v>
      </c>
      <c r="I434" s="253">
        <f>'표4-2,3'!L273</f>
        <v>9.446963737167998</v>
      </c>
      <c r="J434" s="253">
        <f>'표4-2,3'!M273</f>
        <v>30.233167031103125</v>
      </c>
      <c r="K434" s="253">
        <f>'표4-2,3'!N273</f>
        <v>-19.989959510046319</v>
      </c>
      <c r="L434" s="253">
        <f>'표4-2,3'!O273</f>
        <v>-7.362622595082299</v>
      </c>
    </row>
    <row r="435" spans="2:12" s="290" customFormat="1" ht="30" customHeight="1">
      <c r="B435" s="292"/>
      <c r="C435" s="293"/>
      <c r="D435" s="461" t="s">
        <v>488</v>
      </c>
      <c r="E435" s="461"/>
      <c r="F435" s="258"/>
      <c r="G435" s="259"/>
      <c r="H435" s="323">
        <f>'표4-2,3'!K274</f>
        <v>0</v>
      </c>
      <c r="I435" s="253">
        <f>'표4-2,3'!L274</f>
        <v>22.17064467900358</v>
      </c>
      <c r="J435" s="253">
        <f>'표4-2,3'!M274</f>
        <v>53.51720234257985</v>
      </c>
      <c r="K435" s="253">
        <f>'표4-2,3'!N274</f>
        <v>17.081674388375031</v>
      </c>
      <c r="L435" s="253">
        <f>'표4-2,3'!O274</f>
        <v>-2.735612379577447</v>
      </c>
    </row>
    <row r="436" spans="2:12" s="290" customFormat="1" ht="30" customHeight="1">
      <c r="B436" s="292"/>
      <c r="C436" s="293"/>
      <c r="D436" s="461" t="s">
        <v>478</v>
      </c>
      <c r="E436" s="461"/>
      <c r="F436" s="307" t="s">
        <v>479</v>
      </c>
      <c r="G436" s="308"/>
      <c r="H436" s="323">
        <f>[1]표2!F430</f>
        <v>0</v>
      </c>
      <c r="I436" s="253">
        <v>-2.3966437781862462</v>
      </c>
      <c r="J436" s="253">
        <v>14.958055577652157</v>
      </c>
      <c r="K436" s="253">
        <v>12.72057957923457</v>
      </c>
      <c r="L436" s="253">
        <v>7.573548820319882</v>
      </c>
    </row>
    <row r="437" spans="2:12" s="290" customFormat="1" ht="5.0999999999999996" customHeight="1">
      <c r="B437" s="294"/>
      <c r="C437" s="294"/>
      <c r="D437" s="294"/>
      <c r="E437" s="294"/>
      <c r="F437" s="295"/>
      <c r="G437" s="296"/>
      <c r="H437" s="309"/>
      <c r="I437" s="309"/>
      <c r="J437" s="309"/>
      <c r="K437" s="309"/>
      <c r="L437" s="309"/>
    </row>
    <row r="438" spans="2:12" s="290" customFormat="1" ht="5.0999999999999996" customHeight="1">
      <c r="B438" s="298"/>
      <c r="C438" s="298"/>
      <c r="D438" s="298"/>
      <c r="E438" s="298"/>
      <c r="F438" s="299"/>
      <c r="G438" s="300"/>
      <c r="H438" s="301"/>
      <c r="I438" s="301"/>
      <c r="J438" s="301"/>
      <c r="K438" s="301"/>
      <c r="L438" s="301"/>
    </row>
    <row r="439" spans="2:12" s="290" customFormat="1" ht="30" customHeight="1">
      <c r="B439" s="292"/>
      <c r="C439" s="461" t="s">
        <v>372</v>
      </c>
      <c r="D439" s="461"/>
      <c r="E439" s="461"/>
      <c r="F439" s="258"/>
      <c r="G439" s="259"/>
      <c r="H439" s="289"/>
      <c r="I439" s="289"/>
      <c r="J439" s="289"/>
      <c r="K439" s="289"/>
      <c r="L439" s="289"/>
    </row>
    <row r="440" spans="2:12" s="290" customFormat="1" ht="30" customHeight="1">
      <c r="B440" s="292"/>
      <c r="C440" s="292"/>
      <c r="D440" s="461" t="s">
        <v>373</v>
      </c>
      <c r="E440" s="461"/>
      <c r="F440" s="258"/>
      <c r="G440" s="259"/>
      <c r="H440" s="253">
        <f>'표4-2,3'!F270</f>
        <v>16.603800620938227</v>
      </c>
      <c r="I440" s="253">
        <f>'표4-2,3'!G270</f>
        <v>16.315525501464631</v>
      </c>
      <c r="J440" s="253">
        <f>'표4-2,3'!H270</f>
        <v>14.574658655492689</v>
      </c>
      <c r="K440" s="253">
        <f>'표4-2,3'!I270</f>
        <v>10.401003753667792</v>
      </c>
      <c r="L440" s="253">
        <f>'표4-2,3'!J270</f>
        <v>12.940623878420324</v>
      </c>
    </row>
    <row r="441" spans="2:12" s="290" customFormat="1" ht="30" customHeight="1">
      <c r="B441" s="292"/>
      <c r="C441" s="292"/>
      <c r="D441" s="461" t="s">
        <v>374</v>
      </c>
      <c r="E441" s="461"/>
      <c r="F441" s="258"/>
      <c r="G441" s="259"/>
      <c r="H441" s="253">
        <f>'표4-2,3'!F271+'표4-2,3'!F272</f>
        <v>13.313271137676255</v>
      </c>
      <c r="I441" s="253">
        <f>'표4-2,3'!G271+'표4-2,3'!G272</f>
        <v>15.385238493375791</v>
      </c>
      <c r="J441" s="253">
        <f>'표4-2,3'!H271+'표4-2,3'!H272</f>
        <v>14.388813401347562</v>
      </c>
      <c r="K441" s="253">
        <f>'표4-2,3'!I271+'표4-2,3'!I272</f>
        <v>14.374299934831598</v>
      </c>
      <c r="L441" s="253">
        <f>'표4-2,3'!J271+'표4-2,3'!J272</f>
        <v>14.686358704065926</v>
      </c>
    </row>
    <row r="442" spans="2:12" s="290" customFormat="1" ht="30" customHeight="1">
      <c r="B442" s="292"/>
      <c r="C442" s="292"/>
      <c r="D442" s="293"/>
      <c r="E442" s="257" t="s">
        <v>425</v>
      </c>
      <c r="F442" s="258"/>
      <c r="G442" s="259"/>
      <c r="H442" s="254">
        <f>'표4-2,3'!F272</f>
        <v>12.837508032979212</v>
      </c>
      <c r="I442" s="254">
        <f>'표4-2,3'!G272</f>
        <v>14.927704820373922</v>
      </c>
      <c r="J442" s="254">
        <f>'표4-2,3'!H272</f>
        <v>13.818148395693648</v>
      </c>
      <c r="K442" s="254">
        <f>'표4-2,3'!I272</f>
        <v>13.692250884127827</v>
      </c>
      <c r="L442" s="254">
        <f>'표4-2,3'!J272</f>
        <v>14.011827638519264</v>
      </c>
    </row>
    <row r="443" spans="2:12" s="290" customFormat="1" ht="30" customHeight="1">
      <c r="B443" s="292"/>
      <c r="C443" s="292"/>
      <c r="D443" s="461" t="s">
        <v>258</v>
      </c>
      <c r="E443" s="461"/>
      <c r="F443" s="258"/>
      <c r="G443" s="259"/>
      <c r="H443" s="253">
        <f>'표4-2,3'!F273</f>
        <v>1.255978306806526</v>
      </c>
      <c r="I443" s="253">
        <f>'표4-2,3'!G273</f>
        <v>1.1524565350597422</v>
      </c>
      <c r="J443" s="253">
        <f>'표4-2,3'!H273</f>
        <v>1.3514660061853914</v>
      </c>
      <c r="K443" s="253">
        <f>'표4-2,3'!I273</f>
        <v>1.1333038586199173</v>
      </c>
      <c r="L443" s="253">
        <f>'표4-2,3'!J273</f>
        <v>1.183905740123308</v>
      </c>
    </row>
    <row r="444" spans="2:12" s="290" customFormat="1" ht="30" customHeight="1">
      <c r="B444" s="292"/>
      <c r="C444" s="292"/>
      <c r="D444" s="461" t="s">
        <v>430</v>
      </c>
      <c r="E444" s="461"/>
      <c r="F444" s="258"/>
      <c r="G444" s="259"/>
      <c r="H444" s="253">
        <f>'표4-2,3'!F274</f>
        <v>5.7724218437122135</v>
      </c>
      <c r="I444" s="253">
        <f>'표4-2,3'!G274</f>
        <v>7.0549462732157648</v>
      </c>
      <c r="J444" s="253">
        <f>'표4-2,3'!H274</f>
        <v>9.6402236824015297</v>
      </c>
      <c r="K444" s="253">
        <f>'표4-2,3'!I274</f>
        <v>10.935612826069196</v>
      </c>
      <c r="L444" s="253">
        <f>'표4-2,3'!J274</f>
        <v>9.8395899983974395</v>
      </c>
    </row>
    <row r="445" spans="2:12" s="290" customFormat="1" ht="30" customHeight="1">
      <c r="B445" s="292"/>
      <c r="C445" s="292"/>
      <c r="D445" s="461" t="s">
        <v>431</v>
      </c>
      <c r="E445" s="461"/>
      <c r="F445" s="307" t="s">
        <v>432</v>
      </c>
      <c r="G445" s="308"/>
      <c r="H445" s="253">
        <f>100-H440-H441-H443-H444</f>
        <v>63.054528090866775</v>
      </c>
      <c r="I445" s="253">
        <f t="shared" ref="I445:L445" si="12">100-I440-I441-I443-I444</f>
        <v>60.091833196884068</v>
      </c>
      <c r="J445" s="253">
        <f t="shared" si="12"/>
        <v>60.044838254572838</v>
      </c>
      <c r="K445" s="253">
        <f t="shared" si="12"/>
        <v>63.155779626811501</v>
      </c>
      <c r="L445" s="253">
        <f t="shared" si="12"/>
        <v>61.349521678993</v>
      </c>
    </row>
    <row r="446" spans="2:12" s="290" customFormat="1" ht="5.0999999999999996" customHeight="1">
      <c r="B446" s="294"/>
      <c r="C446" s="294"/>
      <c r="D446" s="310"/>
      <c r="E446" s="310"/>
      <c r="F446" s="311"/>
      <c r="G446" s="312"/>
      <c r="H446" s="309"/>
      <c r="I446" s="309"/>
      <c r="J446" s="309"/>
      <c r="K446" s="309"/>
      <c r="L446" s="309"/>
    </row>
    <row r="447" spans="2:12" s="290" customFormat="1" ht="5.0999999999999996" customHeight="1">
      <c r="B447" s="298"/>
      <c r="C447" s="298"/>
      <c r="D447" s="313"/>
      <c r="E447" s="313"/>
      <c r="F447" s="314"/>
      <c r="G447" s="315"/>
      <c r="H447" s="301"/>
      <c r="I447" s="301"/>
      <c r="J447" s="301"/>
      <c r="K447" s="301"/>
      <c r="L447" s="301"/>
    </row>
    <row r="448" spans="2:12" s="290" customFormat="1" ht="30" customHeight="1">
      <c r="B448" s="461" t="s">
        <v>433</v>
      </c>
      <c r="C448" s="461"/>
      <c r="D448" s="461"/>
      <c r="E448" s="461"/>
      <c r="F448" s="316" t="s">
        <v>434</v>
      </c>
      <c r="G448" s="259"/>
      <c r="H448" s="255">
        <v>87482</v>
      </c>
      <c r="I448" s="255">
        <v>87372.5</v>
      </c>
      <c r="J448" s="255">
        <v>87530.5</v>
      </c>
      <c r="K448" s="255">
        <v>88314</v>
      </c>
      <c r="L448" s="255">
        <v>90080</v>
      </c>
    </row>
    <row r="449" spans="2:13" s="290" customFormat="1" ht="30" customHeight="1">
      <c r="B449" s="292"/>
      <c r="D449" s="292"/>
      <c r="E449" s="293" t="s">
        <v>419</v>
      </c>
      <c r="F449" s="258"/>
      <c r="G449" s="259"/>
      <c r="H449" s="256">
        <v>4.2695556601066293</v>
      </c>
      <c r="I449" s="256">
        <v>4.2136135319820616</v>
      </c>
      <c r="J449" s="256">
        <v>4.3613062219385457</v>
      </c>
      <c r="K449" s="256">
        <v>4.362437905008278</v>
      </c>
      <c r="L449" s="256">
        <v>4.4132222254339366</v>
      </c>
    </row>
    <row r="450" spans="2:13" s="290" customFormat="1" ht="5.0999999999999996" customHeight="1">
      <c r="B450" s="277"/>
      <c r="C450" s="277"/>
      <c r="D450" s="277"/>
      <c r="E450" s="310"/>
      <c r="F450" s="295"/>
      <c r="G450" s="296"/>
      <c r="H450" s="309"/>
      <c r="I450" s="309"/>
      <c r="J450" s="309"/>
      <c r="K450" s="309"/>
      <c r="L450" s="309"/>
    </row>
    <row r="451" spans="2:13" s="317" customFormat="1" ht="33" customHeight="1">
      <c r="B451" s="463" t="s">
        <v>351</v>
      </c>
      <c r="C451" s="463"/>
      <c r="D451" s="463"/>
      <c r="E451" s="463"/>
      <c r="F451" s="463"/>
      <c r="G451" s="463"/>
      <c r="H451" s="463"/>
      <c r="I451" s="463"/>
      <c r="J451" s="465"/>
      <c r="K451" s="465"/>
      <c r="L451" s="465"/>
    </row>
    <row r="452" spans="2:13" s="317" customFormat="1" ht="15" customHeight="1">
      <c r="B452" s="318" t="s">
        <v>483</v>
      </c>
      <c r="C452" s="318"/>
      <c r="D452" s="319"/>
      <c r="E452" s="320"/>
      <c r="F452" s="321"/>
      <c r="G452" s="321"/>
      <c r="H452" s="322"/>
      <c r="I452" s="322"/>
      <c r="J452" s="322"/>
      <c r="K452" s="322"/>
      <c r="L452" s="322"/>
    </row>
    <row r="453" spans="2:13" s="317" customFormat="1" ht="15" customHeight="1">
      <c r="B453" s="318"/>
      <c r="C453" s="318"/>
      <c r="D453" s="319"/>
      <c r="E453" s="320"/>
      <c r="F453" s="321"/>
      <c r="G453" s="321"/>
      <c r="H453" s="322"/>
      <c r="I453" s="322"/>
      <c r="J453" s="322"/>
      <c r="K453" s="322"/>
      <c r="L453" s="322"/>
    </row>
    <row r="454" spans="2:13" ht="39.950000000000003" customHeight="1">
      <c r="B454" s="267" t="s">
        <v>435</v>
      </c>
      <c r="C454" s="268"/>
      <c r="D454" s="268"/>
      <c r="E454" s="268"/>
      <c r="F454" s="268"/>
      <c r="G454" s="269"/>
      <c r="H454" s="268"/>
      <c r="I454" s="268"/>
      <c r="J454" s="268"/>
      <c r="K454" s="268"/>
      <c r="L454" s="268"/>
    </row>
    <row r="455" spans="2:13" ht="20.100000000000001" customHeight="1">
      <c r="B455" s="271" t="s">
        <v>436</v>
      </c>
      <c r="C455" s="272"/>
      <c r="D455" s="272"/>
      <c r="E455" s="268"/>
      <c r="F455" s="268"/>
      <c r="G455" s="269"/>
      <c r="H455" s="268"/>
      <c r="I455" s="268"/>
      <c r="J455" s="268"/>
      <c r="K455" s="268"/>
      <c r="L455" s="268"/>
    </row>
    <row r="456" spans="2:13" ht="30" customHeight="1">
      <c r="B456" s="273"/>
      <c r="C456" s="273"/>
      <c r="D456" s="273"/>
      <c r="E456" s="273"/>
      <c r="F456" s="273"/>
      <c r="G456" s="274"/>
      <c r="H456" s="273"/>
      <c r="I456" s="273"/>
      <c r="J456" s="273"/>
      <c r="K456" s="273"/>
      <c r="L456" s="273"/>
    </row>
    <row r="457" spans="2:13" ht="20.100000000000001" customHeight="1">
      <c r="B457" s="275" t="s">
        <v>437</v>
      </c>
      <c r="C457" s="275"/>
      <c r="D457" s="275"/>
      <c r="E457" s="276"/>
      <c r="F457" s="276"/>
      <c r="G457" s="276"/>
      <c r="H457" s="276"/>
      <c r="I457" s="276"/>
      <c r="J457" s="277" t="s">
        <v>438</v>
      </c>
      <c r="K457" s="277" t="s">
        <v>438</v>
      </c>
      <c r="L457" s="277"/>
      <c r="M457" s="278"/>
    </row>
    <row r="458" spans="2:13" s="285" customFormat="1" ht="38.25" customHeight="1">
      <c r="B458" s="279"/>
      <c r="C458" s="279"/>
      <c r="D458" s="279"/>
      <c r="E458" s="279"/>
      <c r="F458" s="280"/>
      <c r="G458" s="281"/>
      <c r="H458" s="282">
        <v>2010</v>
      </c>
      <c r="I458" s="283">
        <v>2011</v>
      </c>
      <c r="J458" s="283">
        <v>2012</v>
      </c>
      <c r="K458" s="283">
        <v>2013</v>
      </c>
      <c r="L458" s="283">
        <v>2014</v>
      </c>
      <c r="M458" s="284"/>
    </row>
    <row r="459" spans="2:13" s="284" customFormat="1" ht="9.9499999999999993" customHeight="1">
      <c r="F459" s="286"/>
      <c r="G459" s="287"/>
      <c r="J459" s="288"/>
      <c r="K459" s="288"/>
      <c r="L459" s="288"/>
    </row>
    <row r="460" spans="2:13" s="290" customFormat="1" ht="30" customHeight="1">
      <c r="B460" s="462" t="s">
        <v>439</v>
      </c>
      <c r="C460" s="462"/>
      <c r="D460" s="462"/>
      <c r="E460" s="462"/>
      <c r="F460" s="258"/>
      <c r="G460" s="259"/>
      <c r="H460" s="289">
        <f>표1!B18</f>
        <v>1882419.9794735208</v>
      </c>
      <c r="I460" s="289">
        <f>표1!C18</f>
        <v>1940320.3112768326</v>
      </c>
      <c r="J460" s="289">
        <f>표1!D18</f>
        <v>2161179.9135282971</v>
      </c>
      <c r="K460" s="289">
        <f>표1!E18</f>
        <v>2253651.6087937653</v>
      </c>
      <c r="L460" s="289">
        <f>표1!G18</f>
        <v>2441585.3951230384</v>
      </c>
    </row>
    <row r="461" spans="2:13" s="290" customFormat="1" ht="30" customHeight="1">
      <c r="B461" s="292"/>
      <c r="C461" s="292"/>
      <c r="D461" s="292"/>
      <c r="E461" s="293" t="s">
        <v>400</v>
      </c>
      <c r="F461" s="258"/>
      <c r="G461" s="259"/>
      <c r="H461" s="256">
        <f>표1!I18</f>
        <v>2.2634267184220356</v>
      </c>
      <c r="I461" s="256">
        <f>표1!J18</f>
        <v>2.1132614960570706</v>
      </c>
      <c r="J461" s="256">
        <f>표1!K18</f>
        <v>2.3920883052659563</v>
      </c>
      <c r="K461" s="256">
        <f>표1!L18</f>
        <v>2.3860982433693794</v>
      </c>
      <c r="L461" s="256">
        <f>표1!M18</f>
        <v>2.4722749054941429</v>
      </c>
    </row>
    <row r="462" spans="2:13" s="290" customFormat="1" ht="5.0999999999999996" customHeight="1">
      <c r="B462" s="294"/>
      <c r="C462" s="294"/>
      <c r="D462" s="294"/>
      <c r="E462" s="294"/>
      <c r="F462" s="295"/>
      <c r="G462" s="296"/>
      <c r="H462" s="297"/>
      <c r="I462" s="297"/>
      <c r="J462" s="297"/>
      <c r="K462" s="297"/>
      <c r="L462" s="297"/>
    </row>
    <row r="463" spans="2:13" s="290" customFormat="1" ht="5.0999999999999996" customHeight="1">
      <c r="B463" s="298"/>
      <c r="C463" s="298"/>
      <c r="D463" s="298"/>
      <c r="E463" s="298"/>
      <c r="F463" s="299"/>
      <c r="G463" s="300"/>
      <c r="H463" s="301"/>
      <c r="I463" s="301"/>
      <c r="J463" s="301"/>
      <c r="K463" s="301"/>
      <c r="L463" s="301"/>
    </row>
    <row r="464" spans="2:13" s="306" customFormat="1" ht="30" customHeight="1">
      <c r="B464" s="302"/>
      <c r="C464" s="461" t="s">
        <v>440</v>
      </c>
      <c r="D464" s="461"/>
      <c r="E464" s="461"/>
      <c r="F464" s="303"/>
      <c r="G464" s="304"/>
      <c r="H464" s="323">
        <f>표2!G18</f>
        <v>0</v>
      </c>
      <c r="I464" s="253">
        <f>표2!H18</f>
        <v>-1.7169424692743678</v>
      </c>
      <c r="J464" s="253">
        <f>표2!I18</f>
        <v>8.0694558001958381</v>
      </c>
      <c r="K464" s="253">
        <f>표2!J18</f>
        <v>8.987359259305002</v>
      </c>
      <c r="L464" s="253">
        <f>표2!K18</f>
        <v>4.2010245068319918</v>
      </c>
    </row>
    <row r="465" spans="2:13" s="290" customFormat="1" ht="30" customHeight="1">
      <c r="B465" s="292"/>
      <c r="C465" s="293"/>
      <c r="D465" s="293"/>
      <c r="E465" s="257" t="s">
        <v>402</v>
      </c>
      <c r="F465" s="258"/>
      <c r="G465" s="259"/>
      <c r="H465" s="252">
        <f>표2!B18</f>
        <v>1882419.9794735208</v>
      </c>
      <c r="I465" s="252">
        <f>표2!C18</f>
        <v>1850151.6719354624</v>
      </c>
      <c r="J465" s="252">
        <f>표2!D18</f>
        <v>1998709.4575340201</v>
      </c>
      <c r="K465" s="252">
        <f>표2!E18</f>
        <v>2175022.6403224166</v>
      </c>
      <c r="L465" s="252">
        <f>표2!F18</f>
        <v>2250844.4710825174</v>
      </c>
    </row>
    <row r="466" spans="2:13" s="290" customFormat="1" ht="30" customHeight="1">
      <c r="B466" s="292"/>
      <c r="C466" s="293"/>
      <c r="D466" s="461" t="s">
        <v>441</v>
      </c>
      <c r="E466" s="461"/>
      <c r="F466" s="258"/>
      <c r="G466" s="259"/>
      <c r="H466" s="323">
        <f>[1]표2!F460</f>
        <v>0</v>
      </c>
      <c r="I466" s="253">
        <f>'표4-2,3'!L292</f>
        <v>-10.446855292481796</v>
      </c>
      <c r="J466" s="253">
        <f>'표4-2,3'!M292</f>
        <v>28.375757203683445</v>
      </c>
      <c r="K466" s="253">
        <f>'표4-2,3'!N292</f>
        <v>-3.4117114247398437</v>
      </c>
      <c r="L466" s="253">
        <f>'표4-2,3'!O292</f>
        <v>4.7216849387610758</v>
      </c>
    </row>
    <row r="467" spans="2:13" s="290" customFormat="1" ht="30" customHeight="1">
      <c r="B467" s="292"/>
      <c r="C467" s="293"/>
      <c r="D467" s="461" t="s">
        <v>486</v>
      </c>
      <c r="E467" s="461"/>
      <c r="F467" s="258"/>
      <c r="G467" s="259"/>
      <c r="H467" s="323">
        <f>[1]표2!F461</f>
        <v>0</v>
      </c>
      <c r="I467" s="253">
        <v>3.2364207523133883</v>
      </c>
      <c r="J467" s="253">
        <v>1.4415868200332111</v>
      </c>
      <c r="K467" s="253">
        <v>16.961061467947051</v>
      </c>
      <c r="L467" s="253">
        <v>5.9839173251338984</v>
      </c>
    </row>
    <row r="468" spans="2:13" s="290" customFormat="1" ht="30" customHeight="1">
      <c r="B468" s="292"/>
      <c r="C468" s="293"/>
      <c r="D468" s="293"/>
      <c r="E468" s="257" t="s">
        <v>487</v>
      </c>
      <c r="F468" s="258"/>
      <c r="G468" s="259"/>
      <c r="H468" s="323">
        <f>'표4-2,3'!K294</f>
        <v>0</v>
      </c>
      <c r="I468" s="254">
        <f>'표4-2,3'!L294</f>
        <v>3.9432971619103112</v>
      </c>
      <c r="J468" s="254">
        <f>'표4-2,3'!M294</f>
        <v>0.92947595092838386</v>
      </c>
      <c r="K468" s="254">
        <f>'표4-2,3'!N294</f>
        <v>17.145650590023557</v>
      </c>
      <c r="L468" s="254">
        <f>'표4-2,3'!O294</f>
        <v>3.8198827954465489</v>
      </c>
      <c r="M468" s="254"/>
    </row>
    <row r="469" spans="2:13" s="290" customFormat="1" ht="30" customHeight="1">
      <c r="B469" s="292"/>
      <c r="C469" s="293"/>
      <c r="D469" s="461" t="s">
        <v>258</v>
      </c>
      <c r="E469" s="461"/>
      <c r="F469" s="258"/>
      <c r="G469" s="259"/>
      <c r="H469" s="323">
        <f>'표4-2,3'!K295</f>
        <v>0</v>
      </c>
      <c r="I469" s="253">
        <f>'표4-2,3'!L295</f>
        <v>7.328527374102209</v>
      </c>
      <c r="J469" s="253">
        <f>'표4-2,3'!M295</f>
        <v>-8.2389486074493856</v>
      </c>
      <c r="K469" s="253">
        <f>'표4-2,3'!N295</f>
        <v>2.1344629024772299</v>
      </c>
      <c r="L469" s="253">
        <f>'표4-2,3'!O295</f>
        <v>6.3986517058140358</v>
      </c>
    </row>
    <row r="470" spans="2:13" s="290" customFormat="1" ht="30" customHeight="1">
      <c r="B470" s="292"/>
      <c r="C470" s="293"/>
      <c r="D470" s="461" t="s">
        <v>488</v>
      </c>
      <c r="E470" s="461"/>
      <c r="F470" s="258"/>
      <c r="G470" s="259"/>
      <c r="H470" s="323">
        <f>'표4-2,3'!K296</f>
        <v>0</v>
      </c>
      <c r="I470" s="253">
        <f>'표4-2,3'!L296</f>
        <v>22.247474900852549</v>
      </c>
      <c r="J470" s="253">
        <f>'표4-2,3'!M296</f>
        <v>53.573787658550877</v>
      </c>
      <c r="K470" s="253">
        <f>'표4-2,3'!N296</f>
        <v>14.698004198376946</v>
      </c>
      <c r="L470" s="253">
        <f>'표4-2,3'!O296</f>
        <v>-27.615366908057794</v>
      </c>
      <c r="M470" s="253"/>
    </row>
    <row r="471" spans="2:13" s="290" customFormat="1" ht="30" customHeight="1">
      <c r="B471" s="292"/>
      <c r="C471" s="293"/>
      <c r="D471" s="461" t="s">
        <v>478</v>
      </c>
      <c r="E471" s="461"/>
      <c r="F471" s="307" t="s">
        <v>479</v>
      </c>
      <c r="G471" s="308"/>
      <c r="H471" s="323">
        <f>[1]표2!F465</f>
        <v>0</v>
      </c>
      <c r="I471" s="253">
        <v>-4.3893587666256302</v>
      </c>
      <c r="J471" s="253">
        <v>3.7798740603071984E-3</v>
      </c>
      <c r="K471" s="253">
        <v>8.6530838988456402</v>
      </c>
      <c r="L471" s="253">
        <v>5.4304894084992004</v>
      </c>
    </row>
    <row r="472" spans="2:13" s="290" customFormat="1" ht="5.0999999999999996" customHeight="1">
      <c r="B472" s="294"/>
      <c r="C472" s="294"/>
      <c r="D472" s="294"/>
      <c r="E472" s="294"/>
      <c r="F472" s="295"/>
      <c r="G472" s="296"/>
      <c r="H472" s="309"/>
      <c r="I472" s="309"/>
      <c r="J472" s="309"/>
      <c r="K472" s="309"/>
      <c r="L472" s="309"/>
    </row>
    <row r="473" spans="2:13" s="290" customFormat="1" ht="5.0999999999999996" customHeight="1">
      <c r="B473" s="298"/>
      <c r="C473" s="298"/>
      <c r="D473" s="298"/>
      <c r="E473" s="298"/>
      <c r="F473" s="299"/>
      <c r="G473" s="300"/>
      <c r="H473" s="301"/>
      <c r="I473" s="301"/>
      <c r="J473" s="301"/>
      <c r="K473" s="301"/>
      <c r="L473" s="301"/>
    </row>
    <row r="474" spans="2:13" s="290" customFormat="1" ht="30" customHeight="1">
      <c r="B474" s="292"/>
      <c r="C474" s="461" t="s">
        <v>442</v>
      </c>
      <c r="D474" s="461"/>
      <c r="E474" s="461"/>
      <c r="F474" s="258"/>
      <c r="G474" s="259"/>
      <c r="H474" s="289"/>
      <c r="I474" s="289"/>
      <c r="J474" s="289"/>
      <c r="K474" s="289"/>
      <c r="L474" s="289"/>
    </row>
    <row r="475" spans="2:13" s="290" customFormat="1" ht="30" customHeight="1">
      <c r="B475" s="292"/>
      <c r="C475" s="292"/>
      <c r="D475" s="461" t="s">
        <v>443</v>
      </c>
      <c r="E475" s="461"/>
      <c r="F475" s="258"/>
      <c r="G475" s="259"/>
      <c r="H475" s="253">
        <f>'표4-2,3'!F292</f>
        <v>15.085233626677397</v>
      </c>
      <c r="I475" s="253">
        <f>'표4-2,3'!G292</f>
        <v>14.495495270661717</v>
      </c>
      <c r="J475" s="253">
        <f>'표4-2,3'!H292</f>
        <v>16.788813589281293</v>
      </c>
      <c r="K475" s="253">
        <f>'표4-2,3'!I292</f>
        <v>14.915157249149427</v>
      </c>
      <c r="L475" s="253">
        <f>'표4-2,3'!J292</f>
        <v>15.251680682751969</v>
      </c>
    </row>
    <row r="476" spans="2:13" s="290" customFormat="1" ht="30" customHeight="1">
      <c r="B476" s="292"/>
      <c r="C476" s="292"/>
      <c r="D476" s="461" t="s">
        <v>444</v>
      </c>
      <c r="E476" s="461"/>
      <c r="F476" s="258"/>
      <c r="G476" s="259"/>
      <c r="H476" s="253">
        <f>'표4-2,3'!F293+'표4-2,3'!F294</f>
        <v>28.535703588145786</v>
      </c>
      <c r="I476" s="253">
        <f>'표4-2,3'!G293+'표4-2,3'!G294</f>
        <v>30.752783402960848</v>
      </c>
      <c r="J476" s="253">
        <f>'표4-2,3'!H293+'표4-2,3'!H294</f>
        <v>30.138005333549945</v>
      </c>
      <c r="K476" s="253">
        <f>'표4-2,3'!I293+'표4-2,3'!I294</f>
        <v>28.332792337770499</v>
      </c>
      <c r="L476" s="253">
        <f>'표4-2,3'!J293+'표4-2,3'!J294</f>
        <v>30.534857160774614</v>
      </c>
    </row>
    <row r="477" spans="2:13" s="290" customFormat="1" ht="30" customHeight="1">
      <c r="B477" s="292"/>
      <c r="C477" s="292"/>
      <c r="D477" s="293"/>
      <c r="E477" s="257" t="s">
        <v>445</v>
      </c>
      <c r="F477" s="258"/>
      <c r="G477" s="259"/>
      <c r="H477" s="254">
        <f>'표4-2,3'!F294</f>
        <v>28.341643785845179</v>
      </c>
      <c r="I477" s="254">
        <f>'표4-2,3'!G294</f>
        <v>30.752783402960816</v>
      </c>
      <c r="J477" s="254">
        <f>'표4-2,3'!H294</f>
        <v>30.000542998240903</v>
      </c>
      <c r="K477" s="254">
        <f>'표4-2,3'!I294</f>
        <v>28.22834729986463</v>
      </c>
      <c r="L477" s="254">
        <f>'표4-2,3'!J294</f>
        <v>29.7890296565105</v>
      </c>
    </row>
    <row r="478" spans="2:13" s="290" customFormat="1" ht="30" customHeight="1">
      <c r="B478" s="292"/>
      <c r="C478" s="292"/>
      <c r="D478" s="461" t="s">
        <v>258</v>
      </c>
      <c r="E478" s="461"/>
      <c r="F478" s="258"/>
      <c r="G478" s="259"/>
      <c r="H478" s="253">
        <f>'표4-2,3'!F295</f>
        <v>0.9583937675946943</v>
      </c>
      <c r="I478" s="253">
        <f>'표4-2,3'!G295</f>
        <v>0.83073248094471464</v>
      </c>
      <c r="J478" s="253">
        <f>'표4-2,3'!H295</f>
        <v>0.70749041991079353</v>
      </c>
      <c r="K478" s="253">
        <f>'표4-2,3'!I295</f>
        <v>0.88105518049652387</v>
      </c>
      <c r="L478" s="253">
        <f>'표4-2,3'!J295</f>
        <v>1.1424717896649326</v>
      </c>
    </row>
    <row r="479" spans="2:13" s="290" customFormat="1" ht="30" customHeight="1">
      <c r="B479" s="292"/>
      <c r="C479" s="292"/>
      <c r="D479" s="461" t="s">
        <v>426</v>
      </c>
      <c r="E479" s="461"/>
      <c r="F479" s="258"/>
      <c r="G479" s="259"/>
      <c r="H479" s="253">
        <f>'표4-2,3'!F296</f>
        <v>4.0985948319636458</v>
      </c>
      <c r="I479" s="253">
        <f>'표4-2,3'!G296</f>
        <v>5.1180137721497081</v>
      </c>
      <c r="J479" s="253">
        <f>'표4-2,3'!H296</f>
        <v>7.3982889521403514</v>
      </c>
      <c r="K479" s="253">
        <f>'표4-2,3'!I296</f>
        <v>8.497793228214185</v>
      </c>
      <c r="L479" s="253">
        <f>'표4-2,3'!J296</f>
        <v>5.9004279355841227</v>
      </c>
    </row>
    <row r="480" spans="2:13" s="290" customFormat="1" ht="30" customHeight="1">
      <c r="B480" s="292"/>
      <c r="C480" s="292"/>
      <c r="D480" s="461" t="s">
        <v>446</v>
      </c>
      <c r="E480" s="461"/>
      <c r="F480" s="307" t="s">
        <v>447</v>
      </c>
      <c r="G480" s="308"/>
      <c r="H480" s="253">
        <f>100-H475-H476-H478-H479</f>
        <v>51.322074185618483</v>
      </c>
      <c r="I480" s="253">
        <f t="shared" ref="I480:L480" si="13">100-I475-I476-I478-I479</f>
        <v>48.802975073283008</v>
      </c>
      <c r="J480" s="253">
        <f t="shared" si="13"/>
        <v>44.967401705117624</v>
      </c>
      <c r="K480" s="253">
        <f t="shared" si="13"/>
        <v>47.373202004369361</v>
      </c>
      <c r="L480" s="253">
        <f t="shared" si="13"/>
        <v>47.170562431224369</v>
      </c>
    </row>
    <row r="481" spans="2:13" s="290" customFormat="1" ht="5.0999999999999996" customHeight="1">
      <c r="B481" s="294"/>
      <c r="C481" s="294"/>
      <c r="D481" s="310"/>
      <c r="E481" s="310"/>
      <c r="F481" s="311"/>
      <c r="G481" s="312"/>
      <c r="H481" s="309"/>
      <c r="I481" s="309"/>
      <c r="J481" s="309"/>
      <c r="K481" s="309"/>
      <c r="L481" s="309"/>
    </row>
    <row r="482" spans="2:13" s="290" customFormat="1" ht="5.0999999999999996" customHeight="1">
      <c r="B482" s="298"/>
      <c r="C482" s="298"/>
      <c r="D482" s="313"/>
      <c r="E482" s="313"/>
      <c r="F482" s="314"/>
      <c r="G482" s="315"/>
      <c r="H482" s="301"/>
      <c r="I482" s="301"/>
      <c r="J482" s="301"/>
      <c r="K482" s="301"/>
      <c r="L482" s="301"/>
    </row>
    <row r="483" spans="2:13" s="290" customFormat="1" ht="30" customHeight="1">
      <c r="B483" s="461" t="s">
        <v>448</v>
      </c>
      <c r="C483" s="461"/>
      <c r="D483" s="461"/>
      <c r="E483" s="461"/>
      <c r="F483" s="316" t="s">
        <v>449</v>
      </c>
      <c r="G483" s="259"/>
      <c r="H483" s="255">
        <v>86776</v>
      </c>
      <c r="I483" s="255">
        <v>86092</v>
      </c>
      <c r="J483" s="255">
        <v>85531.5</v>
      </c>
      <c r="K483" s="255">
        <v>84920.5</v>
      </c>
      <c r="L483" s="255">
        <v>84451</v>
      </c>
    </row>
    <row r="484" spans="2:13" s="290" customFormat="1" ht="30" customHeight="1">
      <c r="B484" s="292"/>
      <c r="D484" s="292"/>
      <c r="E484" s="293" t="s">
        <v>450</v>
      </c>
      <c r="F484" s="258"/>
      <c r="G484" s="259"/>
      <c r="H484" s="256">
        <v>4.2350993571410447</v>
      </c>
      <c r="I484" s="256">
        <v>4.1518603244201504</v>
      </c>
      <c r="J484" s="256">
        <v>4.261703784643486</v>
      </c>
      <c r="K484" s="256">
        <v>4.1948095218454089</v>
      </c>
      <c r="L484" s="256">
        <v>4.1374448285981504</v>
      </c>
    </row>
    <row r="485" spans="2:13" s="290" customFormat="1" ht="5.0999999999999996" customHeight="1">
      <c r="B485" s="277" t="s">
        <v>451</v>
      </c>
      <c r="C485" s="277"/>
      <c r="D485" s="277"/>
      <c r="E485" s="310"/>
      <c r="F485" s="295"/>
      <c r="G485" s="296"/>
      <c r="H485" s="309"/>
      <c r="I485" s="309"/>
      <c r="J485" s="309"/>
      <c r="K485" s="309"/>
      <c r="L485" s="309"/>
    </row>
    <row r="486" spans="2:13" s="317" customFormat="1" ht="33" customHeight="1">
      <c r="B486" s="463" t="s">
        <v>351</v>
      </c>
      <c r="C486" s="463"/>
      <c r="D486" s="463"/>
      <c r="E486" s="463"/>
      <c r="F486" s="463"/>
      <c r="G486" s="463"/>
      <c r="H486" s="463"/>
      <c r="I486" s="463"/>
      <c r="J486" s="464"/>
      <c r="K486" s="464"/>
      <c r="L486" s="464"/>
    </row>
    <row r="487" spans="2:13" s="317" customFormat="1" ht="15" customHeight="1">
      <c r="B487" s="318" t="s">
        <v>483</v>
      </c>
      <c r="C487" s="318"/>
      <c r="D487" s="319"/>
      <c r="E487" s="320"/>
      <c r="F487" s="321"/>
      <c r="G487" s="321"/>
      <c r="H487" s="322"/>
      <c r="I487" s="322"/>
      <c r="J487" s="322"/>
      <c r="K487" s="322"/>
      <c r="L487" s="322"/>
    </row>
    <row r="488" spans="2:13" s="317" customFormat="1" ht="15" customHeight="1">
      <c r="B488" s="318"/>
      <c r="C488" s="318"/>
      <c r="D488" s="319"/>
      <c r="E488" s="320"/>
      <c r="F488" s="321"/>
      <c r="G488" s="321"/>
      <c r="H488" s="322"/>
      <c r="I488" s="322"/>
      <c r="J488" s="322"/>
      <c r="K488" s="322"/>
      <c r="L488" s="322"/>
    </row>
    <row r="489" spans="2:13" ht="39.950000000000003" customHeight="1">
      <c r="B489" s="267" t="s">
        <v>452</v>
      </c>
      <c r="C489" s="268"/>
      <c r="D489" s="268"/>
      <c r="E489" s="268"/>
      <c r="F489" s="268"/>
      <c r="G489" s="269"/>
      <c r="H489" s="268"/>
      <c r="I489" s="268"/>
      <c r="J489" s="268"/>
      <c r="K489" s="268"/>
      <c r="L489" s="268"/>
    </row>
    <row r="490" spans="2:13" ht="20.100000000000001" customHeight="1">
      <c r="B490" s="271" t="s">
        <v>453</v>
      </c>
      <c r="C490" s="272"/>
      <c r="D490" s="272"/>
      <c r="E490" s="268"/>
      <c r="F490" s="268"/>
      <c r="G490" s="269"/>
      <c r="H490" s="268"/>
      <c r="I490" s="268"/>
      <c r="J490" s="268"/>
      <c r="K490" s="268"/>
      <c r="L490" s="268"/>
    </row>
    <row r="491" spans="2:13" ht="30" customHeight="1">
      <c r="B491" s="273"/>
      <c r="C491" s="273"/>
      <c r="D491" s="273"/>
      <c r="E491" s="273"/>
      <c r="F491" s="273"/>
      <c r="G491" s="274"/>
      <c r="H491" s="273"/>
      <c r="I491" s="273"/>
      <c r="J491" s="273"/>
      <c r="K491" s="273"/>
      <c r="L491" s="273"/>
    </row>
    <row r="492" spans="2:13" ht="20.100000000000001" customHeight="1">
      <c r="B492" s="275" t="s">
        <v>454</v>
      </c>
      <c r="C492" s="275"/>
      <c r="D492" s="275"/>
      <c r="E492" s="276"/>
      <c r="F492" s="276"/>
      <c r="G492" s="276"/>
      <c r="H492" s="276"/>
      <c r="I492" s="276"/>
      <c r="J492" s="277" t="s">
        <v>455</v>
      </c>
      <c r="K492" s="277" t="s">
        <v>455</v>
      </c>
      <c r="L492" s="277"/>
      <c r="M492" s="278"/>
    </row>
    <row r="493" spans="2:13" s="285" customFormat="1" ht="38.25" customHeight="1">
      <c r="B493" s="279"/>
      <c r="C493" s="279"/>
      <c r="D493" s="279"/>
      <c r="E493" s="279"/>
      <c r="F493" s="280"/>
      <c r="G493" s="281"/>
      <c r="H493" s="282">
        <v>2010</v>
      </c>
      <c r="I493" s="283">
        <v>2011</v>
      </c>
      <c r="J493" s="283">
        <v>2012</v>
      </c>
      <c r="K493" s="283">
        <v>2013</v>
      </c>
      <c r="L493" s="283">
        <v>2014</v>
      </c>
      <c r="M493" s="284"/>
    </row>
    <row r="494" spans="2:13" s="284" customFormat="1" ht="9.9499999999999993" customHeight="1">
      <c r="F494" s="286"/>
      <c r="G494" s="287"/>
      <c r="J494" s="288"/>
      <c r="K494" s="288"/>
      <c r="L494" s="288"/>
    </row>
    <row r="495" spans="2:13" s="290" customFormat="1" ht="30" customHeight="1">
      <c r="B495" s="462" t="s">
        <v>456</v>
      </c>
      <c r="C495" s="462"/>
      <c r="D495" s="462"/>
      <c r="E495" s="462"/>
      <c r="F495" s="258"/>
      <c r="G495" s="259"/>
      <c r="H495" s="289">
        <f>표1!B19</f>
        <v>1708928.7030973961</v>
      </c>
      <c r="I495" s="289">
        <f>표1!C19</f>
        <v>1603173.3947327572</v>
      </c>
      <c r="J495" s="289">
        <f>표1!D19</f>
        <v>1545634.3747834547</v>
      </c>
      <c r="K495" s="289">
        <f>표1!E19</f>
        <v>2010318.4672300902</v>
      </c>
      <c r="L495" s="289">
        <f>표1!G19</f>
        <v>2274197.9004551959</v>
      </c>
    </row>
    <row r="496" spans="2:13" s="290" customFormat="1" ht="30" customHeight="1">
      <c r="B496" s="292"/>
      <c r="C496" s="292"/>
      <c r="D496" s="292"/>
      <c r="E496" s="293" t="s">
        <v>419</v>
      </c>
      <c r="F496" s="258"/>
      <c r="G496" s="259"/>
      <c r="H496" s="256">
        <f>표1!I19</f>
        <v>2.0548203528687492</v>
      </c>
      <c r="I496" s="256">
        <f>표1!J19</f>
        <v>1.7460645991807442</v>
      </c>
      <c r="J496" s="256">
        <f>표1!K19</f>
        <v>1.7107756226090569</v>
      </c>
      <c r="K496" s="256">
        <f>표1!L19</f>
        <v>2.1284644638743297</v>
      </c>
      <c r="L496" s="256">
        <f>표1!M19</f>
        <v>2.3027834335237398</v>
      </c>
    </row>
    <row r="497" spans="2:14" s="290" customFormat="1" ht="5.0999999999999996" customHeight="1">
      <c r="B497" s="294"/>
      <c r="C497" s="294"/>
      <c r="D497" s="294"/>
      <c r="E497" s="294"/>
      <c r="F497" s="295"/>
      <c r="G497" s="296"/>
      <c r="H497" s="297"/>
      <c r="I497" s="297"/>
      <c r="J497" s="297"/>
      <c r="K497" s="297"/>
      <c r="L497" s="297"/>
    </row>
    <row r="498" spans="2:14" s="290" customFormat="1" ht="5.0999999999999996" customHeight="1">
      <c r="B498" s="298"/>
      <c r="C498" s="298"/>
      <c r="D498" s="298"/>
      <c r="E498" s="298"/>
      <c r="F498" s="299"/>
      <c r="G498" s="300"/>
      <c r="H498" s="301"/>
      <c r="I498" s="301"/>
      <c r="J498" s="301"/>
      <c r="K498" s="301"/>
      <c r="L498" s="301"/>
    </row>
    <row r="499" spans="2:14" s="306" customFormat="1" ht="30" customHeight="1">
      <c r="B499" s="302"/>
      <c r="C499" s="461" t="s">
        <v>457</v>
      </c>
      <c r="D499" s="461"/>
      <c r="E499" s="461"/>
      <c r="F499" s="303"/>
      <c r="G499" s="304"/>
      <c r="H499" s="323">
        <f>표2!G19</f>
        <v>0</v>
      </c>
      <c r="I499" s="325">
        <f>표2!H19</f>
        <v>-0.89613797089335145</v>
      </c>
      <c r="J499" s="325">
        <f>표2!I19</f>
        <v>-6.1560554025593284</v>
      </c>
      <c r="K499" s="325">
        <f>표2!J19</f>
        <v>19.136190737527151</v>
      </c>
      <c r="L499" s="325">
        <f>표2!K19</f>
        <v>2.3861158548405248</v>
      </c>
      <c r="M499" s="326"/>
      <c r="N499" s="326"/>
    </row>
    <row r="500" spans="2:14" s="290" customFormat="1" ht="30" customHeight="1">
      <c r="B500" s="292"/>
      <c r="C500" s="293"/>
      <c r="D500" s="293"/>
      <c r="E500" s="257" t="s">
        <v>458</v>
      </c>
      <c r="F500" s="258"/>
      <c r="G500" s="259"/>
      <c r="H500" s="252">
        <f>표2!B19</f>
        <v>1708928.7030973961</v>
      </c>
      <c r="I500" s="252">
        <f>표2!C19</f>
        <v>1693614.344093445</v>
      </c>
      <c r="J500" s="252">
        <f>표2!D19</f>
        <v>1580477.8217261201</v>
      </c>
      <c r="K500" s="252">
        <f>표2!E19</f>
        <v>1855254.7618260537</v>
      </c>
      <c r="L500" s="252">
        <f>표2!F19</f>
        <v>1901360.0473565476</v>
      </c>
    </row>
    <row r="501" spans="2:14" s="290" customFormat="1" ht="30" customHeight="1">
      <c r="B501" s="292"/>
      <c r="C501" s="293"/>
      <c r="D501" s="461" t="s">
        <v>459</v>
      </c>
      <c r="E501" s="461"/>
      <c r="F501" s="258"/>
      <c r="G501" s="259"/>
      <c r="H501" s="323">
        <f>'표4-2,3'!K314</f>
        <v>0</v>
      </c>
      <c r="I501" s="253">
        <f>'표4-2,3'!L314</f>
        <v>-20.175360563015971</v>
      </c>
      <c r="J501" s="253">
        <f>'표4-2,3'!M314</f>
        <v>-2.1850086486929148</v>
      </c>
      <c r="K501" s="253">
        <f>'표4-2,3'!N314</f>
        <v>6.0906404084326686</v>
      </c>
      <c r="L501" s="253">
        <f>'표4-2,3'!O314</f>
        <v>29.749329288186647</v>
      </c>
    </row>
    <row r="502" spans="2:14" s="290" customFormat="1" ht="30" customHeight="1">
      <c r="B502" s="292"/>
      <c r="C502" s="293"/>
      <c r="D502" s="461" t="s">
        <v>486</v>
      </c>
      <c r="E502" s="461"/>
      <c r="F502" s="258"/>
      <c r="G502" s="259"/>
      <c r="H502" s="323">
        <f>[1]표2!F496</f>
        <v>0</v>
      </c>
      <c r="I502" s="253">
        <v>-60.339356956683211</v>
      </c>
      <c r="J502" s="253">
        <v>11.264377903143828</v>
      </c>
      <c r="K502" s="253">
        <v>84.031076076130944</v>
      </c>
      <c r="L502" s="253">
        <v>3.629454286959636</v>
      </c>
    </row>
    <row r="503" spans="2:14" s="290" customFormat="1" ht="30" customHeight="1">
      <c r="B503" s="292"/>
      <c r="C503" s="293"/>
      <c r="D503" s="293"/>
      <c r="E503" s="257" t="s">
        <v>487</v>
      </c>
      <c r="F503" s="258"/>
      <c r="G503" s="259"/>
      <c r="H503" s="323">
        <f>'표4-2,3'!K316</f>
        <v>0</v>
      </c>
      <c r="I503" s="254">
        <f>'표4-2,3'!L316</f>
        <v>-57.355918342160962</v>
      </c>
      <c r="J503" s="254">
        <f>'표4-2,3'!M316</f>
        <v>12.683401254244963</v>
      </c>
      <c r="K503" s="254">
        <f>'표4-2,3'!N316</f>
        <v>84.031076076298987</v>
      </c>
      <c r="L503" s="254">
        <f>'표4-2,3'!O316</f>
        <v>3.629454286959636</v>
      </c>
    </row>
    <row r="504" spans="2:14" s="290" customFormat="1" ht="30" customHeight="1">
      <c r="B504" s="292"/>
      <c r="C504" s="293"/>
      <c r="D504" s="461" t="s">
        <v>258</v>
      </c>
      <c r="E504" s="461"/>
      <c r="F504" s="258"/>
      <c r="G504" s="259"/>
      <c r="H504" s="323">
        <f>'표4-2,3'!K317</f>
        <v>0</v>
      </c>
      <c r="I504" s="253">
        <f>'표4-2,3'!L317</f>
        <v>7.7099245702198465</v>
      </c>
      <c r="J504" s="253">
        <f>'표4-2,3'!M317</f>
        <v>-10.698878231674696</v>
      </c>
      <c r="K504" s="253">
        <f>'표4-2,3'!N317</f>
        <v>-2.0998833340399776</v>
      </c>
      <c r="L504" s="253">
        <f>'표4-2,3'!O317</f>
        <v>-7.0380527390907552</v>
      </c>
    </row>
    <row r="505" spans="2:14" s="290" customFormat="1" ht="30" customHeight="1">
      <c r="B505" s="292"/>
      <c r="C505" s="293"/>
      <c r="D505" s="461" t="s">
        <v>488</v>
      </c>
      <c r="E505" s="461"/>
      <c r="F505" s="258"/>
      <c r="G505" s="259"/>
      <c r="H505" s="323">
        <f>'표4-2,3'!K318</f>
        <v>0</v>
      </c>
      <c r="I505" s="253">
        <f>'표4-2,3'!L318</f>
        <v>-26.727953594905664</v>
      </c>
      <c r="J505" s="253">
        <f>'표4-2,3'!M318</f>
        <v>8.9784115979675096</v>
      </c>
      <c r="K505" s="253">
        <f>'표4-2,3'!N318</f>
        <v>193.49152528177217</v>
      </c>
      <c r="L505" s="253">
        <f>'표4-2,3'!O318</f>
        <v>1.2936790700983174</v>
      </c>
    </row>
    <row r="506" spans="2:14" s="290" customFormat="1" ht="30" customHeight="1">
      <c r="B506" s="292"/>
      <c r="C506" s="293"/>
      <c r="D506" s="461" t="s">
        <v>478</v>
      </c>
      <c r="E506" s="461"/>
      <c r="F506" s="307" t="s">
        <v>479</v>
      </c>
      <c r="G506" s="308"/>
      <c r="H506" s="323">
        <f>[1]표2!F500</f>
        <v>0</v>
      </c>
      <c r="I506" s="253">
        <v>3.493097812065789</v>
      </c>
      <c r="J506" s="253">
        <v>-7.4743330791897478</v>
      </c>
      <c r="K506" s="253">
        <v>14.308725538243678</v>
      </c>
      <c r="L506" s="253">
        <v>2.2031639569545849</v>
      </c>
    </row>
    <row r="507" spans="2:14" s="290" customFormat="1" ht="5.0999999999999996" customHeight="1">
      <c r="B507" s="294"/>
      <c r="C507" s="294"/>
      <c r="D507" s="294"/>
      <c r="E507" s="294"/>
      <c r="F507" s="295"/>
      <c r="G507" s="296"/>
      <c r="H507" s="309"/>
      <c r="I507" s="309"/>
      <c r="J507" s="309"/>
      <c r="K507" s="309"/>
      <c r="L507" s="309"/>
    </row>
    <row r="508" spans="2:14" s="290" customFormat="1" ht="5.0999999999999996" customHeight="1">
      <c r="B508" s="298"/>
      <c r="C508" s="298"/>
      <c r="D508" s="298"/>
      <c r="E508" s="298"/>
      <c r="F508" s="299"/>
      <c r="G508" s="300"/>
      <c r="H508" s="301"/>
      <c r="I508" s="301"/>
      <c r="J508" s="301"/>
      <c r="K508" s="301"/>
      <c r="L508" s="301"/>
    </row>
    <row r="509" spans="2:14" s="290" customFormat="1" ht="30" customHeight="1">
      <c r="B509" s="292"/>
      <c r="C509" s="461" t="s">
        <v>460</v>
      </c>
      <c r="D509" s="461"/>
      <c r="E509" s="461"/>
      <c r="F509" s="258"/>
      <c r="G509" s="259"/>
      <c r="H509" s="289"/>
      <c r="I509" s="289"/>
      <c r="J509" s="289"/>
      <c r="K509" s="289"/>
      <c r="L509" s="289"/>
    </row>
    <row r="510" spans="2:14" s="290" customFormat="1" ht="30" customHeight="1">
      <c r="B510" s="292"/>
      <c r="C510" s="292"/>
      <c r="D510" s="461" t="s">
        <v>461</v>
      </c>
      <c r="E510" s="461"/>
      <c r="F510" s="258"/>
      <c r="G510" s="259"/>
      <c r="H510" s="253">
        <f>'표4-2,3'!F314</f>
        <v>13.527160637122876</v>
      </c>
      <c r="I510" s="253">
        <f>'표4-2,3'!G314</f>
        <v>12.848756786149984</v>
      </c>
      <c r="J510" s="253">
        <f>'표4-2,3'!H314</f>
        <v>13.492514131745615</v>
      </c>
      <c r="K510" s="253">
        <f>'표4-2,3'!I314</f>
        <v>10.454973385765069</v>
      </c>
      <c r="L510" s="253">
        <f>'표4-2,3'!J314</f>
        <v>10.977337125992001</v>
      </c>
    </row>
    <row r="511" spans="2:14" s="290" customFormat="1" ht="30" customHeight="1">
      <c r="B511" s="292"/>
      <c r="C511" s="292"/>
      <c r="D511" s="461" t="s">
        <v>462</v>
      </c>
      <c r="E511" s="461"/>
      <c r="F511" s="258"/>
      <c r="G511" s="259"/>
      <c r="H511" s="253">
        <f>'표4-2,3'!F315+'표4-2,3'!F316</f>
        <v>1.9535938169622618</v>
      </c>
      <c r="I511" s="253">
        <f>'표4-2,3'!G315+'표4-2,3'!G316</f>
        <v>0.91276541727553673</v>
      </c>
      <c r="J511" s="253">
        <f>'표4-2,3'!H315+'표4-2,3'!H316</f>
        <v>0.9951660227046415</v>
      </c>
      <c r="K511" s="253">
        <f>'표4-2,3'!I315+'표4-2,3'!I316</f>
        <v>1.0567188734647854</v>
      </c>
      <c r="L511" s="253">
        <f>'표4-2,3'!J315+'표4-2,3'!J316</f>
        <v>0.87454179943536881</v>
      </c>
    </row>
    <row r="512" spans="2:14" s="290" customFormat="1" ht="30" customHeight="1">
      <c r="B512" s="292"/>
      <c r="C512" s="292"/>
      <c r="D512" s="293"/>
      <c r="E512" s="257" t="s">
        <v>463</v>
      </c>
      <c r="F512" s="258"/>
      <c r="G512" s="259"/>
      <c r="H512" s="254">
        <f>'표4-2,3'!F316</f>
        <v>1.7940372408396583</v>
      </c>
      <c r="I512" s="254">
        <f>'표4-2,3'!G316</f>
        <v>0.90198272150142123</v>
      </c>
      <c r="J512" s="254">
        <f>'표4-2,3'!H316</f>
        <v>0.99516602270386978</v>
      </c>
      <c r="K512" s="254">
        <f>'표4-2,3'!I316</f>
        <v>1.0567188734647854</v>
      </c>
      <c r="L512" s="254">
        <f>'표4-2,3'!J316</f>
        <v>0.87454179943536881</v>
      </c>
    </row>
    <row r="513" spans="2:13" s="290" customFormat="1" ht="30" customHeight="1">
      <c r="B513" s="292"/>
      <c r="C513" s="292"/>
      <c r="D513" s="461" t="s">
        <v>258</v>
      </c>
      <c r="E513" s="461"/>
      <c r="F513" s="258"/>
      <c r="G513" s="259"/>
      <c r="H513" s="253">
        <f>'표4-2,3'!F317</f>
        <v>36.328768536669578</v>
      </c>
      <c r="I513" s="253">
        <f>'표4-2,3'!G317</f>
        <v>33.194671965670487</v>
      </c>
      <c r="J513" s="253">
        <f>'표4-2,3'!H317</f>
        <v>32.145319451658409</v>
      </c>
      <c r="K513" s="253">
        <f>'표4-2,3'!I317</f>
        <v>32.426368867294144</v>
      </c>
      <c r="L513" s="253">
        <f>'표4-2,3'!J317</f>
        <v>36.783018748206715</v>
      </c>
    </row>
    <row r="514" spans="2:13" s="290" customFormat="1" ht="30" customHeight="1">
      <c r="B514" s="292"/>
      <c r="C514" s="292"/>
      <c r="D514" s="461" t="s">
        <v>464</v>
      </c>
      <c r="E514" s="461"/>
      <c r="F514" s="258"/>
      <c r="G514" s="259"/>
      <c r="H514" s="253">
        <f>'표4-2,3'!F318</f>
        <v>6.0073767509962419</v>
      </c>
      <c r="I514" s="253">
        <f>'표4-2,3'!G318</f>
        <v>4.9784793642820766</v>
      </c>
      <c r="J514" s="253">
        <f>'표4-2,3'!H318</f>
        <v>5.8980858242355367</v>
      </c>
      <c r="K514" s="253">
        <f>'표4-2,3'!I318</f>
        <v>13.93274557873592</v>
      </c>
      <c r="L514" s="253">
        <f>'표4-2,3'!J318</f>
        <v>12.839720995054432</v>
      </c>
    </row>
    <row r="515" spans="2:13" s="290" customFormat="1" ht="30" customHeight="1">
      <c r="B515" s="292"/>
      <c r="C515" s="292"/>
      <c r="D515" s="461" t="s">
        <v>465</v>
      </c>
      <c r="E515" s="461"/>
      <c r="F515" s="307" t="s">
        <v>466</v>
      </c>
      <c r="G515" s="308"/>
      <c r="H515" s="253">
        <f>100-H510-H511-H513-H514</f>
        <v>42.183100258249034</v>
      </c>
      <c r="I515" s="253">
        <f t="shared" ref="I515:L515" si="14">100-I510-I511-I513-I514</f>
        <v>48.065326466621926</v>
      </c>
      <c r="J515" s="253">
        <f t="shared" si="14"/>
        <v>47.468914569655794</v>
      </c>
      <c r="K515" s="253">
        <f t="shared" si="14"/>
        <v>42.129193294740077</v>
      </c>
      <c r="L515" s="253">
        <f t="shared" si="14"/>
        <v>38.525381331311493</v>
      </c>
    </row>
    <row r="516" spans="2:13" s="290" customFormat="1" ht="5.0999999999999996" customHeight="1">
      <c r="B516" s="294"/>
      <c r="C516" s="294"/>
      <c r="D516" s="310"/>
      <c r="E516" s="310"/>
      <c r="F516" s="311"/>
      <c r="G516" s="312"/>
      <c r="H516" s="309"/>
      <c r="I516" s="309"/>
      <c r="J516" s="309"/>
      <c r="K516" s="309"/>
      <c r="L516" s="309"/>
    </row>
    <row r="517" spans="2:13" s="290" customFormat="1" ht="5.0999999999999996" customHeight="1">
      <c r="B517" s="298"/>
      <c r="C517" s="298"/>
      <c r="D517" s="313"/>
      <c r="E517" s="313"/>
      <c r="F517" s="314"/>
      <c r="G517" s="315"/>
      <c r="H517" s="301"/>
      <c r="I517" s="301"/>
      <c r="J517" s="301"/>
      <c r="K517" s="301"/>
      <c r="L517" s="301"/>
    </row>
    <row r="518" spans="2:13" s="290" customFormat="1" ht="30" customHeight="1">
      <c r="B518" s="461" t="s">
        <v>467</v>
      </c>
      <c r="C518" s="461"/>
      <c r="D518" s="461"/>
      <c r="E518" s="461"/>
      <c r="F518" s="316" t="s">
        <v>468</v>
      </c>
      <c r="G518" s="259"/>
      <c r="H518" s="255">
        <v>62938</v>
      </c>
      <c r="I518" s="255">
        <v>62509.5</v>
      </c>
      <c r="J518" s="255">
        <v>62151</v>
      </c>
      <c r="K518" s="255">
        <v>62022.5</v>
      </c>
      <c r="L518" s="255">
        <v>62060.5</v>
      </c>
    </row>
    <row r="519" spans="2:13" s="290" customFormat="1" ht="30" customHeight="1">
      <c r="B519" s="292"/>
      <c r="D519" s="292"/>
      <c r="E519" s="293" t="s">
        <v>469</v>
      </c>
      <c r="F519" s="258"/>
      <c r="G519" s="259"/>
      <c r="H519" s="256">
        <v>3.071686679954631</v>
      </c>
      <c r="I519" s="256">
        <v>3.0145740945655972</v>
      </c>
      <c r="J519" s="256">
        <v>3.096743912118662</v>
      </c>
      <c r="K519" s="256">
        <v>3.0637192853157589</v>
      </c>
      <c r="L519" s="256">
        <v>3.0404837691112658</v>
      </c>
    </row>
    <row r="520" spans="2:13" s="290" customFormat="1" ht="5.0999999999999996" customHeight="1">
      <c r="B520" s="277"/>
      <c r="C520" s="277"/>
      <c r="D520" s="277"/>
      <c r="E520" s="310"/>
      <c r="F520" s="295"/>
      <c r="G520" s="296"/>
      <c r="H520" s="309"/>
      <c r="I520" s="309"/>
      <c r="J520" s="309"/>
      <c r="K520" s="309"/>
      <c r="L520" s="309"/>
    </row>
    <row r="521" spans="2:13" s="317" customFormat="1" ht="33" customHeight="1">
      <c r="B521" s="463" t="s">
        <v>351</v>
      </c>
      <c r="C521" s="463"/>
      <c r="D521" s="463"/>
      <c r="E521" s="463"/>
      <c r="F521" s="463"/>
      <c r="G521" s="463"/>
      <c r="H521" s="463"/>
      <c r="I521" s="463"/>
      <c r="J521" s="465"/>
      <c r="K521" s="465"/>
      <c r="L521" s="465"/>
    </row>
    <row r="522" spans="2:13" s="317" customFormat="1" ht="15" customHeight="1">
      <c r="B522" s="318" t="s">
        <v>483</v>
      </c>
      <c r="C522" s="318"/>
      <c r="D522" s="319"/>
      <c r="E522" s="320"/>
      <c r="F522" s="321"/>
      <c r="G522" s="321"/>
      <c r="H522" s="322"/>
      <c r="I522" s="322"/>
      <c r="J522" s="322"/>
      <c r="K522" s="322"/>
      <c r="L522" s="322"/>
    </row>
    <row r="523" spans="2:13" s="317" customFormat="1" ht="15" customHeight="1">
      <c r="B523" s="318"/>
      <c r="C523" s="318"/>
      <c r="D523" s="319"/>
      <c r="E523" s="320"/>
      <c r="F523" s="321"/>
      <c r="G523" s="321"/>
      <c r="H523" s="322"/>
      <c r="I523" s="322"/>
      <c r="J523" s="322"/>
      <c r="K523" s="322"/>
      <c r="L523" s="322"/>
    </row>
    <row r="524" spans="2:13" ht="39.950000000000003" customHeight="1">
      <c r="B524" s="267" t="s">
        <v>470</v>
      </c>
      <c r="C524" s="268"/>
      <c r="D524" s="268"/>
      <c r="E524" s="268"/>
      <c r="F524" s="268"/>
      <c r="G524" s="269"/>
      <c r="H524" s="268"/>
      <c r="I524" s="268"/>
      <c r="J524" s="268"/>
      <c r="K524" s="268"/>
      <c r="L524" s="268"/>
    </row>
    <row r="525" spans="2:13" ht="20.100000000000001" customHeight="1">
      <c r="B525" s="271" t="s">
        <v>471</v>
      </c>
      <c r="C525" s="272"/>
      <c r="D525" s="272"/>
      <c r="E525" s="268"/>
      <c r="F525" s="268"/>
      <c r="G525" s="269"/>
      <c r="H525" s="268"/>
      <c r="I525" s="268"/>
      <c r="J525" s="268"/>
      <c r="K525" s="268"/>
      <c r="L525" s="268"/>
    </row>
    <row r="526" spans="2:13" ht="30" customHeight="1">
      <c r="B526" s="273"/>
      <c r="C526" s="273"/>
      <c r="D526" s="273"/>
      <c r="E526" s="273"/>
      <c r="F526" s="273"/>
      <c r="G526" s="274"/>
      <c r="H526" s="273"/>
      <c r="I526" s="273"/>
      <c r="J526" s="273"/>
      <c r="K526" s="273"/>
      <c r="L526" s="273"/>
    </row>
    <row r="527" spans="2:13" ht="20.100000000000001" customHeight="1">
      <c r="B527" s="275" t="s">
        <v>472</v>
      </c>
      <c r="C527" s="275"/>
      <c r="D527" s="275"/>
      <c r="E527" s="276"/>
      <c r="F527" s="276"/>
      <c r="G527" s="276"/>
      <c r="H527" s="276"/>
      <c r="I527" s="276"/>
      <c r="J527" s="277" t="s">
        <v>473</v>
      </c>
      <c r="K527" s="277" t="s">
        <v>473</v>
      </c>
      <c r="L527" s="277"/>
      <c r="M527" s="278"/>
    </row>
    <row r="528" spans="2:13" s="285" customFormat="1" ht="38.25" customHeight="1">
      <c r="B528" s="279"/>
      <c r="C528" s="279"/>
      <c r="D528" s="279"/>
      <c r="E528" s="279"/>
      <c r="F528" s="280"/>
      <c r="G528" s="281"/>
      <c r="H528" s="282">
        <v>2010</v>
      </c>
      <c r="I528" s="283">
        <v>2011</v>
      </c>
      <c r="J528" s="283">
        <v>2012</v>
      </c>
      <c r="K528" s="283">
        <v>2013</v>
      </c>
      <c r="L528" s="283">
        <v>2014</v>
      </c>
      <c r="M528" s="284"/>
    </row>
    <row r="529" spans="2:12" s="284" customFormat="1" ht="9.9499999999999993" customHeight="1">
      <c r="F529" s="286"/>
      <c r="G529" s="287"/>
      <c r="J529" s="288"/>
      <c r="K529" s="288"/>
      <c r="L529" s="288"/>
    </row>
    <row r="530" spans="2:12" s="290" customFormat="1" ht="30" customHeight="1">
      <c r="B530" s="462" t="s">
        <v>474</v>
      </c>
      <c r="C530" s="462"/>
      <c r="D530" s="462"/>
      <c r="E530" s="462"/>
      <c r="F530" s="258"/>
      <c r="G530" s="259"/>
      <c r="H530" s="289">
        <f>표1!B20</f>
        <v>2570509.7052700999</v>
      </c>
      <c r="I530" s="289">
        <f>표1!C20</f>
        <v>3142125.2422103966</v>
      </c>
      <c r="J530" s="328">
        <v>0</v>
      </c>
      <c r="K530" s="328">
        <v>0</v>
      </c>
      <c r="L530" s="328">
        <v>0</v>
      </c>
    </row>
    <row r="531" spans="2:12" s="290" customFormat="1" ht="30" customHeight="1">
      <c r="B531" s="292"/>
      <c r="C531" s="292"/>
      <c r="D531" s="292"/>
      <c r="E531" s="293" t="s">
        <v>419</v>
      </c>
      <c r="F531" s="258"/>
      <c r="G531" s="259"/>
      <c r="H531" s="256">
        <f>표1!I20</f>
        <v>3.0907876086710107</v>
      </c>
      <c r="I531" s="256">
        <f>표1!J20</f>
        <v>3.4221835701872712</v>
      </c>
      <c r="J531" s="328">
        <v>0</v>
      </c>
      <c r="K531" s="328">
        <v>0</v>
      </c>
      <c r="L531" s="328">
        <v>0</v>
      </c>
    </row>
    <row r="532" spans="2:12" s="290" customFormat="1" ht="5.0999999999999996" customHeight="1">
      <c r="B532" s="294"/>
      <c r="C532" s="294"/>
      <c r="D532" s="294"/>
      <c r="E532" s="294"/>
      <c r="F532" s="295"/>
      <c r="G532" s="296"/>
      <c r="H532" s="297"/>
      <c r="I532" s="297"/>
      <c r="J532" s="329"/>
      <c r="K532" s="329"/>
      <c r="L532" s="329"/>
    </row>
    <row r="533" spans="2:12" s="290" customFormat="1" ht="5.0999999999999996" customHeight="1">
      <c r="B533" s="298"/>
      <c r="C533" s="298"/>
      <c r="D533" s="298"/>
      <c r="E533" s="298"/>
      <c r="F533" s="299"/>
      <c r="G533" s="300"/>
      <c r="H533" s="301"/>
      <c r="I533" s="301"/>
      <c r="J533" s="330"/>
      <c r="K533" s="330"/>
      <c r="L533" s="330"/>
    </row>
    <row r="534" spans="2:12" s="306" customFormat="1" ht="30" customHeight="1">
      <c r="B534" s="302"/>
      <c r="C534" s="461" t="s">
        <v>475</v>
      </c>
      <c r="D534" s="461"/>
      <c r="E534" s="461"/>
      <c r="F534" s="303"/>
      <c r="G534" s="304"/>
      <c r="H534" s="323">
        <f>표2!G20</f>
        <v>0</v>
      </c>
      <c r="I534" s="253">
        <f>표2!H20</f>
        <v>16.648845932033332</v>
      </c>
      <c r="J534" s="331">
        <v>0</v>
      </c>
      <c r="K534" s="331">
        <v>0</v>
      </c>
      <c r="L534" s="331">
        <v>0</v>
      </c>
    </row>
    <row r="535" spans="2:12" s="290" customFormat="1" ht="30" customHeight="1">
      <c r="B535" s="292"/>
      <c r="C535" s="293"/>
      <c r="D535" s="293"/>
      <c r="E535" s="257" t="s">
        <v>476</v>
      </c>
      <c r="F535" s="258"/>
      <c r="G535" s="259"/>
      <c r="H535" s="252">
        <f>표2!B20</f>
        <v>2570509.7052700999</v>
      </c>
      <c r="I535" s="252">
        <f>표2!C20</f>
        <v>2998469.905768482</v>
      </c>
      <c r="J535" s="260">
        <v>0</v>
      </c>
      <c r="K535" s="260">
        <v>0</v>
      </c>
      <c r="L535" s="260">
        <v>0</v>
      </c>
    </row>
    <row r="536" spans="2:12" s="290" customFormat="1" ht="30" customHeight="1">
      <c r="B536" s="292"/>
      <c r="C536" s="293"/>
      <c r="D536" s="461" t="s">
        <v>477</v>
      </c>
      <c r="E536" s="461"/>
      <c r="F536" s="258"/>
      <c r="G536" s="259"/>
      <c r="H536" s="323">
        <f>[1]표2!F530</f>
        <v>0</v>
      </c>
      <c r="I536" s="253">
        <f>'[1]표4-2,3'!K336</f>
        <v>-14.952366192983119</v>
      </c>
      <c r="J536" s="305">
        <v>0</v>
      </c>
      <c r="K536" s="305">
        <v>0</v>
      </c>
      <c r="L536" s="305">
        <v>0</v>
      </c>
    </row>
    <row r="537" spans="2:12" s="290" customFormat="1" ht="30" customHeight="1">
      <c r="B537" s="292"/>
      <c r="C537" s="293"/>
      <c r="D537" s="461" t="s">
        <v>486</v>
      </c>
      <c r="E537" s="461"/>
      <c r="F537" s="258"/>
      <c r="G537" s="259"/>
      <c r="H537" s="323">
        <f>[1]표2!F531</f>
        <v>0</v>
      </c>
      <c r="I537" s="253">
        <v>8.0452309846245385</v>
      </c>
      <c r="J537" s="305">
        <v>0</v>
      </c>
      <c r="K537" s="305">
        <v>0</v>
      </c>
      <c r="L537" s="305">
        <v>0</v>
      </c>
    </row>
    <row r="538" spans="2:12" s="290" customFormat="1" ht="30" customHeight="1">
      <c r="B538" s="292"/>
      <c r="C538" s="293"/>
      <c r="D538" s="293"/>
      <c r="E538" s="257" t="s">
        <v>487</v>
      </c>
      <c r="F538" s="258"/>
      <c r="G538" s="259"/>
      <c r="H538" s="332">
        <f>[1]표2!F532</f>
        <v>0</v>
      </c>
      <c r="I538" s="254">
        <f>'[1]표4-2,3'!K338</f>
        <v>8.0935905675685191</v>
      </c>
      <c r="J538" s="305">
        <v>0</v>
      </c>
      <c r="K538" s="305">
        <v>0</v>
      </c>
      <c r="L538" s="305">
        <v>0</v>
      </c>
    </row>
    <row r="539" spans="2:12" s="290" customFormat="1" ht="30" customHeight="1">
      <c r="B539" s="292"/>
      <c r="C539" s="293"/>
      <c r="D539" s="461" t="s">
        <v>258</v>
      </c>
      <c r="E539" s="461"/>
      <c r="F539" s="258"/>
      <c r="G539" s="259"/>
      <c r="H539" s="323">
        <f>[1]표2!F533</f>
        <v>0</v>
      </c>
      <c r="I539" s="253">
        <f>'[1]표4-2,3'!K339</f>
        <v>39.825252222112248</v>
      </c>
      <c r="J539" s="305">
        <v>0</v>
      </c>
      <c r="K539" s="305">
        <v>0</v>
      </c>
      <c r="L539" s="305">
        <v>0</v>
      </c>
    </row>
    <row r="540" spans="2:12" s="290" customFormat="1" ht="30" customHeight="1">
      <c r="B540" s="292"/>
      <c r="C540" s="293"/>
      <c r="D540" s="461" t="s">
        <v>488</v>
      </c>
      <c r="E540" s="461"/>
      <c r="F540" s="258"/>
      <c r="G540" s="259"/>
      <c r="H540" s="323">
        <f>[1]표2!F534</f>
        <v>0</v>
      </c>
      <c r="I540" s="253">
        <f>'[1]표4-2,3'!K340</f>
        <v>67.347815923033394</v>
      </c>
      <c r="J540" s="305">
        <v>0</v>
      </c>
      <c r="K540" s="305">
        <v>0</v>
      </c>
      <c r="L540" s="305">
        <v>0</v>
      </c>
    </row>
    <row r="541" spans="2:12" s="290" customFormat="1" ht="30" customHeight="1">
      <c r="B541" s="292"/>
      <c r="C541" s="293"/>
      <c r="D541" s="461" t="s">
        <v>478</v>
      </c>
      <c r="E541" s="461"/>
      <c r="F541" s="307" t="s">
        <v>479</v>
      </c>
      <c r="G541" s="308"/>
      <c r="H541" s="323">
        <f>[1]표2!F535</f>
        <v>0</v>
      </c>
      <c r="I541" s="253">
        <v>3.3739240607178047</v>
      </c>
      <c r="J541" s="305">
        <v>0</v>
      </c>
      <c r="K541" s="305">
        <v>0</v>
      </c>
      <c r="L541" s="305">
        <v>0</v>
      </c>
    </row>
    <row r="542" spans="2:12" s="290" customFormat="1" ht="5.0999999999999996" customHeight="1">
      <c r="B542" s="294"/>
      <c r="C542" s="294"/>
      <c r="D542" s="294"/>
      <c r="E542" s="294"/>
      <c r="F542" s="295"/>
      <c r="G542" s="296"/>
      <c r="H542" s="309"/>
      <c r="I542" s="309"/>
      <c r="J542" s="329"/>
      <c r="K542" s="329"/>
      <c r="L542" s="329"/>
    </row>
    <row r="543" spans="2:12" s="290" customFormat="1" ht="5.0999999999999996" customHeight="1">
      <c r="B543" s="298"/>
      <c r="C543" s="298"/>
      <c r="D543" s="298"/>
      <c r="E543" s="298"/>
      <c r="F543" s="299"/>
      <c r="G543" s="300"/>
      <c r="H543" s="301"/>
      <c r="I543" s="301"/>
      <c r="J543" s="330"/>
      <c r="K543" s="330"/>
      <c r="L543" s="330"/>
    </row>
    <row r="544" spans="2:12" s="290" customFormat="1" ht="30" customHeight="1">
      <c r="B544" s="292"/>
      <c r="C544" s="461" t="s">
        <v>372</v>
      </c>
      <c r="D544" s="461"/>
      <c r="E544" s="461"/>
      <c r="F544" s="258"/>
      <c r="G544" s="259"/>
      <c r="H544" s="289"/>
      <c r="I544" s="289"/>
      <c r="J544" s="328"/>
      <c r="K544" s="328"/>
      <c r="L544" s="328"/>
    </row>
    <row r="545" spans="2:12" s="290" customFormat="1" ht="30" customHeight="1">
      <c r="B545" s="292"/>
      <c r="C545" s="292"/>
      <c r="D545" s="461" t="s">
        <v>373</v>
      </c>
      <c r="E545" s="461"/>
      <c r="F545" s="258"/>
      <c r="G545" s="259"/>
      <c r="H545" s="253">
        <f>'[1]표4-2,3'!F336</f>
        <v>6.0272721985264708</v>
      </c>
      <c r="I545" s="253">
        <f>'[1]표4-2,3'!G336</f>
        <v>4.6242226129504029</v>
      </c>
      <c r="J545" s="305">
        <v>0</v>
      </c>
      <c r="K545" s="305">
        <v>0</v>
      </c>
      <c r="L545" s="305">
        <v>0</v>
      </c>
    </row>
    <row r="546" spans="2:12" s="290" customFormat="1" ht="30" customHeight="1">
      <c r="B546" s="292"/>
      <c r="C546" s="292"/>
      <c r="D546" s="461" t="s">
        <v>374</v>
      </c>
      <c r="E546" s="461"/>
      <c r="F546" s="258"/>
      <c r="G546" s="259"/>
      <c r="H546" s="253">
        <f>'[1]표4-2,3'!F337+'[1]표4-2,3'!F338</f>
        <v>39.573049718649678</v>
      </c>
      <c r="I546" s="253">
        <f>'[1]표4-2,3'!G337+'[1]표4-2,3'!G338</f>
        <v>38.096408418005794</v>
      </c>
      <c r="J546" s="305">
        <v>0</v>
      </c>
      <c r="K546" s="305">
        <v>0</v>
      </c>
      <c r="L546" s="305">
        <v>0</v>
      </c>
    </row>
    <row r="547" spans="2:12" s="290" customFormat="1" ht="30" customHeight="1">
      <c r="B547" s="292"/>
      <c r="C547" s="292"/>
      <c r="D547" s="293"/>
      <c r="E547" s="257" t="s">
        <v>337</v>
      </c>
      <c r="F547" s="258"/>
      <c r="G547" s="259"/>
      <c r="H547" s="254">
        <f>'[1]표4-2,3'!F338</f>
        <v>39.555345281451231</v>
      </c>
      <c r="I547" s="254">
        <f>'[1]표4-2,3'!G338</f>
        <v>38.096408417958791</v>
      </c>
      <c r="J547" s="260">
        <v>0</v>
      </c>
      <c r="K547" s="260">
        <v>0</v>
      </c>
      <c r="L547" s="260">
        <v>0</v>
      </c>
    </row>
    <row r="548" spans="2:12" s="290" customFormat="1" ht="30" customHeight="1">
      <c r="B548" s="292"/>
      <c r="C548" s="292"/>
      <c r="D548" s="461" t="s">
        <v>258</v>
      </c>
      <c r="E548" s="461"/>
      <c r="F548" s="258"/>
      <c r="G548" s="259"/>
      <c r="H548" s="253">
        <f>'[1]표4-2,3'!F339</f>
        <v>1.3355374435176632</v>
      </c>
      <c r="I548" s="253">
        <f>'[1]표4-2,3'!G339</f>
        <v>1.3324762131969388</v>
      </c>
      <c r="J548" s="305">
        <v>0</v>
      </c>
      <c r="K548" s="305">
        <v>0</v>
      </c>
      <c r="L548" s="305">
        <v>0</v>
      </c>
    </row>
    <row r="549" spans="2:12" s="290" customFormat="1" ht="30" customHeight="1">
      <c r="B549" s="292"/>
      <c r="C549" s="292"/>
      <c r="D549" s="461" t="s">
        <v>338</v>
      </c>
      <c r="E549" s="461"/>
      <c r="F549" s="258"/>
      <c r="G549" s="259"/>
      <c r="H549" s="253">
        <f>'[1]표4-2,3'!F340</f>
        <v>16.371530932556922</v>
      </c>
      <c r="I549" s="253">
        <f>'[1]표4-2,3'!G340</f>
        <v>23.767881927028885</v>
      </c>
      <c r="J549" s="305">
        <v>0</v>
      </c>
      <c r="K549" s="305">
        <v>0</v>
      </c>
      <c r="L549" s="305">
        <v>0</v>
      </c>
    </row>
    <row r="550" spans="2:12" s="290" customFormat="1" ht="30" customHeight="1">
      <c r="B550" s="292"/>
      <c r="C550" s="292"/>
      <c r="D550" s="461" t="s">
        <v>478</v>
      </c>
      <c r="E550" s="461"/>
      <c r="F550" s="307" t="s">
        <v>479</v>
      </c>
      <c r="G550" s="308"/>
      <c r="H550" s="253">
        <f>100-H545-H546-H548-H549</f>
        <v>36.692609706749259</v>
      </c>
      <c r="I550" s="253">
        <f>100-I545-I546-I548-I549</f>
        <v>32.179010828817979</v>
      </c>
      <c r="J550" s="305">
        <v>0</v>
      </c>
      <c r="K550" s="305">
        <v>0</v>
      </c>
      <c r="L550" s="305">
        <v>0</v>
      </c>
    </row>
    <row r="551" spans="2:12" s="290" customFormat="1" ht="5.0999999999999996" customHeight="1">
      <c r="B551" s="294"/>
      <c r="C551" s="294"/>
      <c r="D551" s="310"/>
      <c r="E551" s="310"/>
      <c r="F551" s="311"/>
      <c r="G551" s="312"/>
      <c r="H551" s="309"/>
      <c r="I551" s="309"/>
      <c r="J551" s="329"/>
      <c r="K551" s="329"/>
      <c r="L551" s="329"/>
    </row>
    <row r="552" spans="2:12" s="290" customFormat="1" ht="5.0999999999999996" customHeight="1">
      <c r="B552" s="298"/>
      <c r="C552" s="298"/>
      <c r="D552" s="313"/>
      <c r="E552" s="313"/>
      <c r="F552" s="314"/>
      <c r="G552" s="315"/>
      <c r="H552" s="301"/>
      <c r="I552" s="301"/>
      <c r="J552" s="330"/>
      <c r="K552" s="330"/>
      <c r="L552" s="330"/>
    </row>
    <row r="553" spans="2:12" s="290" customFormat="1" ht="30" customHeight="1">
      <c r="B553" s="461" t="s">
        <v>480</v>
      </c>
      <c r="C553" s="461"/>
      <c r="D553" s="461"/>
      <c r="E553" s="461"/>
      <c r="F553" s="316" t="s">
        <v>481</v>
      </c>
      <c r="G553" s="259"/>
      <c r="H553" s="255">
        <v>80276.5</v>
      </c>
      <c r="I553" s="255">
        <v>81589</v>
      </c>
      <c r="J553" s="333">
        <v>0</v>
      </c>
      <c r="K553" s="333">
        <v>0</v>
      </c>
      <c r="L553" s="333">
        <v>0</v>
      </c>
    </row>
    <row r="554" spans="2:12" s="290" customFormat="1" ht="30" customHeight="1">
      <c r="B554" s="292"/>
      <c r="D554" s="292"/>
      <c r="E554" s="293" t="s">
        <v>482</v>
      </c>
      <c r="F554" s="258"/>
      <c r="G554" s="259"/>
      <c r="H554" s="256">
        <v>3.9178915085223225</v>
      </c>
      <c r="I554" s="256">
        <v>3.9346992985308233</v>
      </c>
      <c r="J554" s="328">
        <v>0</v>
      </c>
      <c r="K554" s="328">
        <v>0</v>
      </c>
      <c r="L554" s="328">
        <v>0</v>
      </c>
    </row>
    <row r="555" spans="2:12" s="290" customFormat="1" ht="5.0999999999999996" customHeight="1">
      <c r="B555" s="277"/>
      <c r="C555" s="277"/>
      <c r="D555" s="277"/>
      <c r="E555" s="310"/>
      <c r="F555" s="295"/>
      <c r="G555" s="296"/>
      <c r="H555" s="309"/>
      <c r="I555" s="309"/>
      <c r="J555" s="309"/>
      <c r="K555" s="309"/>
      <c r="L555" s="309"/>
    </row>
    <row r="556" spans="2:12" s="317" customFormat="1" ht="33" customHeight="1">
      <c r="B556" s="463" t="s">
        <v>351</v>
      </c>
      <c r="C556" s="463"/>
      <c r="D556" s="463"/>
      <c r="E556" s="463"/>
      <c r="F556" s="463"/>
      <c r="G556" s="463"/>
      <c r="H556" s="463"/>
      <c r="I556" s="463"/>
      <c r="J556" s="465"/>
      <c r="K556" s="465"/>
      <c r="L556" s="465"/>
    </row>
    <row r="557" spans="2:12" s="317" customFormat="1" ht="15" customHeight="1">
      <c r="B557" s="318" t="s">
        <v>483</v>
      </c>
      <c r="C557" s="318"/>
      <c r="D557" s="319"/>
      <c r="E557" s="320"/>
      <c r="F557" s="321"/>
      <c r="G557" s="321"/>
      <c r="H557" s="322"/>
      <c r="I557" s="322"/>
      <c r="J557" s="322"/>
      <c r="K557" s="322"/>
      <c r="L557" s="322"/>
    </row>
    <row r="558" spans="2:12" s="317" customFormat="1" ht="15" customHeight="1">
      <c r="B558" s="318"/>
      <c r="C558" s="318"/>
      <c r="D558" s="319"/>
      <c r="E558" s="320"/>
      <c r="F558" s="321"/>
      <c r="G558" s="321"/>
      <c r="H558" s="322"/>
      <c r="I558" s="322"/>
      <c r="J558" s="322"/>
      <c r="K558" s="322"/>
      <c r="L558" s="322"/>
    </row>
    <row r="559" spans="2:12" s="317" customFormat="1" ht="15" customHeight="1">
      <c r="B559" s="318"/>
      <c r="C559" s="318"/>
      <c r="D559" s="319"/>
      <c r="E559" s="320"/>
      <c r="F559" s="321"/>
      <c r="G559" s="321"/>
      <c r="H559" s="322"/>
      <c r="I559" s="322"/>
      <c r="J559" s="322"/>
      <c r="K559" s="322"/>
      <c r="L559" s="322"/>
    </row>
    <row r="573" spans="8:9">
      <c r="H573" s="253"/>
      <c r="I573" s="253"/>
    </row>
    <row r="574" spans="8:9">
      <c r="H574" s="336"/>
      <c r="I574" s="336"/>
    </row>
    <row r="575" spans="8:9">
      <c r="H575" s="337"/>
      <c r="I575" s="337"/>
    </row>
    <row r="576" spans="8:9">
      <c r="H576" s="338"/>
      <c r="I576" s="338"/>
    </row>
    <row r="577" spans="8:9">
      <c r="H577" s="338"/>
      <c r="I577" s="338"/>
    </row>
    <row r="578" spans="8:9">
      <c r="H578" s="338"/>
      <c r="I578" s="338"/>
    </row>
    <row r="579" spans="8:9">
      <c r="H579" s="338"/>
      <c r="I579" s="338"/>
    </row>
    <row r="580" spans="8:9">
      <c r="H580" s="338"/>
      <c r="I580" s="338"/>
    </row>
    <row r="581" spans="8:9">
      <c r="H581" s="338"/>
      <c r="I581" s="338"/>
    </row>
    <row r="582" spans="8:9">
      <c r="H582" s="253"/>
      <c r="I582" s="253"/>
    </row>
    <row r="583" spans="8:9">
      <c r="H583" s="253"/>
      <c r="I583" s="253"/>
    </row>
    <row r="584" spans="8:9">
      <c r="H584" s="253"/>
      <c r="I584" s="253"/>
    </row>
    <row r="585" spans="8:9">
      <c r="H585" s="253"/>
      <c r="I585" s="253"/>
    </row>
    <row r="586" spans="8:9">
      <c r="H586" s="253"/>
      <c r="I586" s="253"/>
    </row>
    <row r="587" spans="8:9">
      <c r="H587" s="253"/>
      <c r="I587" s="253"/>
    </row>
    <row r="588" spans="8:9">
      <c r="H588" s="253"/>
      <c r="I588" s="253"/>
    </row>
    <row r="589" spans="8:9">
      <c r="H589" s="290"/>
      <c r="I589" s="290"/>
    </row>
    <row r="590" spans="8:9">
      <c r="H590" s="290"/>
      <c r="I590" s="290"/>
    </row>
  </sheetData>
  <mergeCells count="240">
    <mergeCell ref="D546:E546"/>
    <mergeCell ref="D548:E548"/>
    <mergeCell ref="D549:E549"/>
    <mergeCell ref="D550:E550"/>
    <mergeCell ref="B553:E553"/>
    <mergeCell ref="D537:E537"/>
    <mergeCell ref="D539:E539"/>
    <mergeCell ref="D540:E540"/>
    <mergeCell ref="D541:E541"/>
    <mergeCell ref="C544:E544"/>
    <mergeCell ref="D545:E545"/>
    <mergeCell ref="B556:L556"/>
    <mergeCell ref="D515:E515"/>
    <mergeCell ref="B518:E518"/>
    <mergeCell ref="B530:E530"/>
    <mergeCell ref="C534:E534"/>
    <mergeCell ref="D536:E536"/>
    <mergeCell ref="D506:E506"/>
    <mergeCell ref="C509:E509"/>
    <mergeCell ref="D510:E510"/>
    <mergeCell ref="D511:E511"/>
    <mergeCell ref="D513:E513"/>
    <mergeCell ref="D514:E514"/>
    <mergeCell ref="B521:L521"/>
    <mergeCell ref="B495:E495"/>
    <mergeCell ref="C499:E499"/>
    <mergeCell ref="D501:E501"/>
    <mergeCell ref="D502:E502"/>
    <mergeCell ref="D504:E504"/>
    <mergeCell ref="D505:E505"/>
    <mergeCell ref="D476:E476"/>
    <mergeCell ref="D478:E478"/>
    <mergeCell ref="D479:E479"/>
    <mergeCell ref="D480:E480"/>
    <mergeCell ref="B483:E483"/>
    <mergeCell ref="B486:L486"/>
    <mergeCell ref="D467:E467"/>
    <mergeCell ref="D469:E469"/>
    <mergeCell ref="D470:E470"/>
    <mergeCell ref="D471:E471"/>
    <mergeCell ref="C474:E474"/>
    <mergeCell ref="D475:E475"/>
    <mergeCell ref="D445:E445"/>
    <mergeCell ref="B448:E448"/>
    <mergeCell ref="B460:E460"/>
    <mergeCell ref="C464:E464"/>
    <mergeCell ref="D466:E466"/>
    <mergeCell ref="B451:L451"/>
    <mergeCell ref="D436:E436"/>
    <mergeCell ref="C439:E439"/>
    <mergeCell ref="D440:E440"/>
    <mergeCell ref="D441:E441"/>
    <mergeCell ref="D443:E443"/>
    <mergeCell ref="D444:E444"/>
    <mergeCell ref="B425:E425"/>
    <mergeCell ref="C429:E429"/>
    <mergeCell ref="D431:E431"/>
    <mergeCell ref="D432:E432"/>
    <mergeCell ref="D434:E434"/>
    <mergeCell ref="D435:E435"/>
    <mergeCell ref="D406:E406"/>
    <mergeCell ref="D408:E408"/>
    <mergeCell ref="D409:E409"/>
    <mergeCell ref="D410:E410"/>
    <mergeCell ref="B413:E413"/>
    <mergeCell ref="D397:E397"/>
    <mergeCell ref="D399:E399"/>
    <mergeCell ref="D400:E400"/>
    <mergeCell ref="D401:E401"/>
    <mergeCell ref="C404:E404"/>
    <mergeCell ref="D405:E405"/>
    <mergeCell ref="B416:L416"/>
    <mergeCell ref="D375:E375"/>
    <mergeCell ref="B378:E378"/>
    <mergeCell ref="B390:E390"/>
    <mergeCell ref="C394:E394"/>
    <mergeCell ref="D396:E396"/>
    <mergeCell ref="D366:E366"/>
    <mergeCell ref="C369:E369"/>
    <mergeCell ref="D370:E370"/>
    <mergeCell ref="D371:E371"/>
    <mergeCell ref="D373:E373"/>
    <mergeCell ref="D374:E374"/>
    <mergeCell ref="B381:L381"/>
    <mergeCell ref="B355:E355"/>
    <mergeCell ref="C359:E359"/>
    <mergeCell ref="D361:E361"/>
    <mergeCell ref="D362:E362"/>
    <mergeCell ref="D364:E364"/>
    <mergeCell ref="D365:E365"/>
    <mergeCell ref="D336:E336"/>
    <mergeCell ref="D338:E338"/>
    <mergeCell ref="D339:E339"/>
    <mergeCell ref="D340:E340"/>
    <mergeCell ref="B343:E343"/>
    <mergeCell ref="B346:L346"/>
    <mergeCell ref="D327:E327"/>
    <mergeCell ref="D329:E329"/>
    <mergeCell ref="D330:E330"/>
    <mergeCell ref="D331:E331"/>
    <mergeCell ref="C334:E334"/>
    <mergeCell ref="D335:E335"/>
    <mergeCell ref="D305:E305"/>
    <mergeCell ref="B308:E308"/>
    <mergeCell ref="B320:E320"/>
    <mergeCell ref="C324:E324"/>
    <mergeCell ref="D326:E326"/>
    <mergeCell ref="B311:L311"/>
    <mergeCell ref="D296:E296"/>
    <mergeCell ref="C299:E299"/>
    <mergeCell ref="D300:E300"/>
    <mergeCell ref="D301:E301"/>
    <mergeCell ref="D303:E303"/>
    <mergeCell ref="D304:E304"/>
    <mergeCell ref="B285:E285"/>
    <mergeCell ref="C289:E289"/>
    <mergeCell ref="D291:E291"/>
    <mergeCell ref="D292:E292"/>
    <mergeCell ref="D294:E294"/>
    <mergeCell ref="D295:E295"/>
    <mergeCell ref="D267:E267"/>
    <mergeCell ref="D269:E269"/>
    <mergeCell ref="D270:E270"/>
    <mergeCell ref="D271:E271"/>
    <mergeCell ref="B274:E274"/>
    <mergeCell ref="D258:E258"/>
    <mergeCell ref="D260:E260"/>
    <mergeCell ref="D261:E261"/>
    <mergeCell ref="D262:E262"/>
    <mergeCell ref="C265:E265"/>
    <mergeCell ref="D266:E266"/>
    <mergeCell ref="B277:L277"/>
    <mergeCell ref="D236:E236"/>
    <mergeCell ref="B239:E239"/>
    <mergeCell ref="B251:E251"/>
    <mergeCell ref="C255:E255"/>
    <mergeCell ref="D257:E257"/>
    <mergeCell ref="D227:E227"/>
    <mergeCell ref="C230:E230"/>
    <mergeCell ref="D231:E231"/>
    <mergeCell ref="D232:E232"/>
    <mergeCell ref="D234:E234"/>
    <mergeCell ref="D235:E235"/>
    <mergeCell ref="B242:L242"/>
    <mergeCell ref="B216:E216"/>
    <mergeCell ref="C220:E220"/>
    <mergeCell ref="D222:E222"/>
    <mergeCell ref="D223:E223"/>
    <mergeCell ref="D225:E225"/>
    <mergeCell ref="D226:E226"/>
    <mergeCell ref="D197:E197"/>
    <mergeCell ref="D199:E199"/>
    <mergeCell ref="D200:E200"/>
    <mergeCell ref="D201:E201"/>
    <mergeCell ref="B204:E204"/>
    <mergeCell ref="B207:L207"/>
    <mergeCell ref="D188:E188"/>
    <mergeCell ref="D190:E190"/>
    <mergeCell ref="D191:E191"/>
    <mergeCell ref="D192:E192"/>
    <mergeCell ref="C195:E195"/>
    <mergeCell ref="D196:E196"/>
    <mergeCell ref="D166:E166"/>
    <mergeCell ref="B169:E169"/>
    <mergeCell ref="B181:E181"/>
    <mergeCell ref="C185:E185"/>
    <mergeCell ref="D187:E187"/>
    <mergeCell ref="B172:L172"/>
    <mergeCell ref="D157:E157"/>
    <mergeCell ref="C160:E160"/>
    <mergeCell ref="D161:E161"/>
    <mergeCell ref="D162:E162"/>
    <mergeCell ref="D164:E164"/>
    <mergeCell ref="D165:E165"/>
    <mergeCell ref="B146:E146"/>
    <mergeCell ref="C150:E150"/>
    <mergeCell ref="D152:E152"/>
    <mergeCell ref="D153:E153"/>
    <mergeCell ref="D155:E155"/>
    <mergeCell ref="D156:E156"/>
    <mergeCell ref="D127:E127"/>
    <mergeCell ref="D129:E129"/>
    <mergeCell ref="D130:E130"/>
    <mergeCell ref="D131:E131"/>
    <mergeCell ref="B134:E134"/>
    <mergeCell ref="D118:E118"/>
    <mergeCell ref="D120:E120"/>
    <mergeCell ref="D121:E121"/>
    <mergeCell ref="D122:E122"/>
    <mergeCell ref="C125:E125"/>
    <mergeCell ref="D126:E126"/>
    <mergeCell ref="B137:L137"/>
    <mergeCell ref="D96:E96"/>
    <mergeCell ref="B99:E99"/>
    <mergeCell ref="B111:E111"/>
    <mergeCell ref="C115:E115"/>
    <mergeCell ref="D117:E117"/>
    <mergeCell ref="D87:E87"/>
    <mergeCell ref="C90:E90"/>
    <mergeCell ref="D91:E91"/>
    <mergeCell ref="D92:E92"/>
    <mergeCell ref="D94:E94"/>
    <mergeCell ref="D95:E95"/>
    <mergeCell ref="B102:L102"/>
    <mergeCell ref="B76:E76"/>
    <mergeCell ref="C80:E80"/>
    <mergeCell ref="D82:E82"/>
    <mergeCell ref="D83:E83"/>
    <mergeCell ref="D85:E85"/>
    <mergeCell ref="D86:E86"/>
    <mergeCell ref="D57:E57"/>
    <mergeCell ref="D59:E59"/>
    <mergeCell ref="D60:E60"/>
    <mergeCell ref="D61:E61"/>
    <mergeCell ref="B64:E64"/>
    <mergeCell ref="B67:L67"/>
    <mergeCell ref="D48:E48"/>
    <mergeCell ref="D50:E50"/>
    <mergeCell ref="D51:E51"/>
    <mergeCell ref="D52:E52"/>
    <mergeCell ref="C55:E55"/>
    <mergeCell ref="D56:E56"/>
    <mergeCell ref="D27:E27"/>
    <mergeCell ref="B30:E30"/>
    <mergeCell ref="B41:E41"/>
    <mergeCell ref="C45:E45"/>
    <mergeCell ref="D47:E47"/>
    <mergeCell ref="B33:L33"/>
    <mergeCell ref="D18:E18"/>
    <mergeCell ref="C21:E21"/>
    <mergeCell ref="D22:E22"/>
    <mergeCell ref="D23:E23"/>
    <mergeCell ref="D25:E25"/>
    <mergeCell ref="D26:E26"/>
    <mergeCell ref="B7:E7"/>
    <mergeCell ref="C11:E11"/>
    <mergeCell ref="D13:E13"/>
    <mergeCell ref="D14:E14"/>
    <mergeCell ref="D16:E16"/>
    <mergeCell ref="D17:E17"/>
  </mergeCells>
  <phoneticPr fontId="25" type="noConversion"/>
  <pageMargins left="0.39370078740157483" right="0.27559055118110237" top="0.78740157480314965" bottom="0.23622047244094491" header="0.23622047244094491" footer="0.23622047244094491"/>
  <pageSetup paperSize="9" scale="90" firstPageNumber="215" orientation="portrait" useFirstPageNumber="1" r:id="rId1"/>
  <headerFooter alignWithMargins="0">
    <oddFooter>&amp;C&amp;P</oddFooter>
  </headerFooter>
  <rowBreaks count="14" manualBreakCount="14">
    <brk id="34" min="1" max="11" man="1"/>
    <brk id="69" min="1" max="11" man="1"/>
    <brk id="104" min="1" max="11" man="1"/>
    <brk id="139" min="1" max="11" man="1"/>
    <brk id="174" min="1" max="11" man="1"/>
    <brk id="209" min="1" max="11" man="1"/>
    <brk id="244" min="1" max="11" man="1"/>
    <brk id="278" min="1" max="11" man="1"/>
    <brk id="313" min="1" max="11" man="1"/>
    <brk id="348" min="1" max="11" man="1"/>
    <brk id="383" min="1" max="11" man="1"/>
    <brk id="418" min="1" max="11" man="1"/>
    <brk id="453" min="1" max="11" man="1"/>
    <brk id="488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O26"/>
  <sheetViews>
    <sheetView showGridLines="0" view="pageBreakPreview" zoomScale="70" zoomScaleNormal="85" zoomScaleSheetLayoutView="70" workbookViewId="0">
      <selection sqref="A1:H1"/>
    </sheetView>
  </sheetViews>
  <sheetFormatPr defaultRowHeight="13.5"/>
  <cols>
    <col min="1" max="1" width="17.77734375" style="22" customWidth="1"/>
    <col min="2" max="5" width="9.21875" style="22" customWidth="1"/>
    <col min="6" max="6" width="3.21875" style="22" customWidth="1"/>
    <col min="7" max="7" width="9.21875" style="22" customWidth="1"/>
    <col min="8" max="8" width="3.21875" style="22" customWidth="1"/>
    <col min="9" max="13" width="9.77734375" style="22" customWidth="1"/>
    <col min="14" max="14" width="17.77734375" style="22" customWidth="1"/>
    <col min="15" max="16384" width="8.88671875" style="22"/>
  </cols>
  <sheetData>
    <row r="1" spans="1:15" s="1" customFormat="1" ht="20.25">
      <c r="A1" s="409" t="s">
        <v>0</v>
      </c>
      <c r="B1" s="409"/>
      <c r="C1" s="409"/>
      <c r="D1" s="409"/>
      <c r="E1" s="409"/>
      <c r="F1" s="409"/>
      <c r="G1" s="409"/>
      <c r="H1" s="409"/>
      <c r="I1" s="409" t="s">
        <v>1</v>
      </c>
      <c r="J1" s="409"/>
      <c r="K1" s="409"/>
      <c r="L1" s="409"/>
      <c r="M1" s="409"/>
      <c r="N1" s="409"/>
    </row>
    <row r="2" spans="1:15" s="2" customFormat="1" ht="17.25">
      <c r="A2" s="410" t="s">
        <v>2</v>
      </c>
      <c r="B2" s="410"/>
      <c r="C2" s="410"/>
      <c r="D2" s="410"/>
      <c r="E2" s="410"/>
      <c r="F2" s="410"/>
      <c r="G2" s="410"/>
      <c r="H2" s="410"/>
      <c r="I2" s="410" t="s">
        <v>3</v>
      </c>
      <c r="J2" s="410"/>
      <c r="K2" s="410"/>
      <c r="L2" s="410"/>
      <c r="M2" s="410"/>
      <c r="N2" s="410"/>
    </row>
    <row r="3" spans="1:15" s="4" customFormat="1" ht="21" customHeight="1">
      <c r="A3" s="3"/>
      <c r="E3" s="5" t="s">
        <v>4</v>
      </c>
      <c r="F3" s="5"/>
      <c r="G3" s="5"/>
      <c r="H3" s="5"/>
      <c r="N3" s="5" t="s">
        <v>5</v>
      </c>
    </row>
    <row r="4" spans="1:15" s="11" customFormat="1" ht="31.5" customHeight="1">
      <c r="A4" s="6"/>
      <c r="B4" s="7">
        <v>2010</v>
      </c>
      <c r="C4" s="7">
        <v>2011</v>
      </c>
      <c r="D4" s="8">
        <v>2012</v>
      </c>
      <c r="E4" s="47">
        <v>2013</v>
      </c>
      <c r="F4" s="46" t="s">
        <v>489</v>
      </c>
      <c r="G4" s="48">
        <v>2014</v>
      </c>
      <c r="H4" s="33" t="s">
        <v>490</v>
      </c>
      <c r="I4" s="9">
        <v>2010</v>
      </c>
      <c r="J4" s="7">
        <v>2011</v>
      </c>
      <c r="K4" s="8">
        <v>2012</v>
      </c>
      <c r="L4" s="8">
        <v>2013</v>
      </c>
      <c r="M4" s="8">
        <v>2014</v>
      </c>
      <c r="N4" s="10"/>
    </row>
    <row r="5" spans="1:15" s="11" customFormat="1" ht="31.5" customHeight="1">
      <c r="A5" s="12" t="s">
        <v>6</v>
      </c>
      <c r="B5" s="56">
        <v>20876406.351173788</v>
      </c>
      <c r="C5" s="56">
        <v>22674291.256275639</v>
      </c>
      <c r="D5" s="56">
        <v>23431426.116256777</v>
      </c>
      <c r="E5" s="57">
        <v>25150436.141323436</v>
      </c>
      <c r="F5" s="58">
        <f>RANK(E5,$E$5:$E$19)</f>
        <v>1</v>
      </c>
      <c r="G5" s="59">
        <v>25413223.721334208</v>
      </c>
      <c r="H5" s="60">
        <f>RANK(G5,$G$5:$G$19)</f>
        <v>1</v>
      </c>
      <c r="I5" s="61">
        <f t="shared" ref="I5:I20" si="0">B5/$B$21*100</f>
        <v>25.101845727911275</v>
      </c>
      <c r="J5" s="62">
        <f t="shared" ref="J5:J20" si="1">C5/$C$21*100</f>
        <v>24.695255924388643</v>
      </c>
      <c r="K5" s="62">
        <f t="shared" ref="K5:K20" si="2">D5/$D$21*100</f>
        <v>25.934925656834846</v>
      </c>
      <c r="L5" s="62">
        <f t="shared" ref="L5:L20" si="3">E5/$E$21*100</f>
        <v>26.628522022934085</v>
      </c>
      <c r="M5" s="62">
        <f>G5/$G$21*100</f>
        <v>25.732655265492742</v>
      </c>
      <c r="N5" s="13" t="s">
        <v>7</v>
      </c>
    </row>
    <row r="6" spans="1:15" s="18" customFormat="1" ht="31.5" customHeight="1">
      <c r="A6" s="14" t="s">
        <v>8</v>
      </c>
      <c r="B6" s="63">
        <v>2935518.0557865673</v>
      </c>
      <c r="C6" s="63">
        <v>3170597.8469190774</v>
      </c>
      <c r="D6" s="63">
        <v>2860130.6562842154</v>
      </c>
      <c r="E6" s="64">
        <v>3156205.7370821154</v>
      </c>
      <c r="F6" s="65">
        <f t="shared" ref="F6:F19" si="4">RANK(E6,$E$5:$E$19)</f>
        <v>5</v>
      </c>
      <c r="G6" s="66">
        <v>3172570.6167170415</v>
      </c>
      <c r="H6" s="65">
        <f t="shared" ref="H6:H19" si="5">RANK(G6,$G$5:$G$19)</f>
        <v>7</v>
      </c>
      <c r="I6" s="67">
        <f t="shared" si="0"/>
        <v>3.5296746062671538</v>
      </c>
      <c r="J6" s="68">
        <f t="shared" si="1"/>
        <v>3.4531939445433042</v>
      </c>
      <c r="K6" s="68">
        <f t="shared" si="2"/>
        <v>3.1657175099598831</v>
      </c>
      <c r="L6" s="68">
        <f t="shared" si="3"/>
        <v>3.3416952893596816</v>
      </c>
      <c r="M6" s="68">
        <f t="shared" ref="M6:M20" si="6">G6/$G$21*100</f>
        <v>3.2124482466534268</v>
      </c>
      <c r="N6" s="17" t="s">
        <v>9</v>
      </c>
      <c r="O6" s="11"/>
    </row>
    <row r="7" spans="1:15" s="18" customFormat="1" ht="31.5" customHeight="1">
      <c r="A7" s="14" t="s">
        <v>10</v>
      </c>
      <c r="B7" s="63">
        <v>2613475.5602148371</v>
      </c>
      <c r="C7" s="63">
        <v>2513799.5447189491</v>
      </c>
      <c r="D7" s="63">
        <v>2442952.9568275306</v>
      </c>
      <c r="E7" s="64">
        <v>2949547.5681481776</v>
      </c>
      <c r="F7" s="65">
        <f t="shared" si="4"/>
        <v>7</v>
      </c>
      <c r="G7" s="66">
        <v>3736176.901024953</v>
      </c>
      <c r="H7" s="65">
        <f t="shared" si="5"/>
        <v>5</v>
      </c>
      <c r="I7" s="67">
        <f t="shared" si="0"/>
        <v>3.1424498652992914</v>
      </c>
      <c r="J7" s="68">
        <f t="shared" si="1"/>
        <v>2.7378550622729745</v>
      </c>
      <c r="K7" s="68">
        <f t="shared" si="2"/>
        <v>2.7039670143896655</v>
      </c>
      <c r="L7" s="68">
        <f t="shared" si="3"/>
        <v>3.1228918629795368</v>
      </c>
      <c r="M7" s="68">
        <f t="shared" si="6"/>
        <v>3.7831387807860772</v>
      </c>
      <c r="N7" s="17" t="s">
        <v>11</v>
      </c>
      <c r="O7" s="11"/>
    </row>
    <row r="8" spans="1:15" s="18" customFormat="1" ht="31.5" customHeight="1">
      <c r="A8" s="14" t="s">
        <v>12</v>
      </c>
      <c r="B8" s="63">
        <v>23718507.97587787</v>
      </c>
      <c r="C8" s="63">
        <v>25437085.436510596</v>
      </c>
      <c r="D8" s="63">
        <v>25156706.870900169</v>
      </c>
      <c r="E8" s="64">
        <v>23848294.650175545</v>
      </c>
      <c r="F8" s="65">
        <f t="shared" si="4"/>
        <v>2</v>
      </c>
      <c r="G8" s="66">
        <v>24405824.701871004</v>
      </c>
      <c r="H8" s="65">
        <f t="shared" si="5"/>
        <v>2</v>
      </c>
      <c r="I8" s="67">
        <f t="shared" si="0"/>
        <v>28.519196172536848</v>
      </c>
      <c r="J8" s="68">
        <f t="shared" si="1"/>
        <v>27.704298569919189</v>
      </c>
      <c r="K8" s="68">
        <f t="shared" si="2"/>
        <v>27.844541737684487</v>
      </c>
      <c r="L8" s="68">
        <f t="shared" si="3"/>
        <v>25.249853948187003</v>
      </c>
      <c r="M8" s="68">
        <f t="shared" si="6"/>
        <v>24.712593742920941</v>
      </c>
      <c r="N8" s="17" t="s">
        <v>13</v>
      </c>
      <c r="O8" s="11"/>
    </row>
    <row r="9" spans="1:15" s="18" customFormat="1" ht="31.5" customHeight="1">
      <c r="A9" s="14" t="s">
        <v>14</v>
      </c>
      <c r="B9" s="63">
        <v>8819701.1925125532</v>
      </c>
      <c r="C9" s="63">
        <v>9680173.0934543759</v>
      </c>
      <c r="D9" s="63">
        <v>9925431.0457807127</v>
      </c>
      <c r="E9" s="64">
        <v>11048991.022654651</v>
      </c>
      <c r="F9" s="65">
        <f t="shared" si="4"/>
        <v>4</v>
      </c>
      <c r="G9" s="66">
        <v>11322049.450476479</v>
      </c>
      <c r="H9" s="65">
        <f t="shared" si="5"/>
        <v>4</v>
      </c>
      <c r="I9" s="67">
        <f t="shared" si="0"/>
        <v>10.604831836312545</v>
      </c>
      <c r="J9" s="68">
        <f t="shared" si="1"/>
        <v>10.542969093645775</v>
      </c>
      <c r="K9" s="68">
        <f t="shared" si="2"/>
        <v>10.985900516988506</v>
      </c>
      <c r="L9" s="68">
        <f t="shared" si="3"/>
        <v>11.698337918464357</v>
      </c>
      <c r="M9" s="68">
        <f t="shared" si="6"/>
        <v>11.464361963783039</v>
      </c>
      <c r="N9" s="17" t="s">
        <v>15</v>
      </c>
      <c r="O9" s="11"/>
    </row>
    <row r="10" spans="1:15" s="18" customFormat="1" ht="31.5" customHeight="1">
      <c r="A10" s="14" t="s">
        <v>16</v>
      </c>
      <c r="B10" s="63">
        <v>2718435.6356888032</v>
      </c>
      <c r="C10" s="63">
        <v>2890185.4606798496</v>
      </c>
      <c r="D10" s="63">
        <v>2869990.086432186</v>
      </c>
      <c r="E10" s="64">
        <v>3011243.9731320054</v>
      </c>
      <c r="F10" s="65">
        <f t="shared" si="4"/>
        <v>6</v>
      </c>
      <c r="G10" s="66">
        <v>3218911.8644040683</v>
      </c>
      <c r="H10" s="65">
        <f t="shared" si="5"/>
        <v>6</v>
      </c>
      <c r="I10" s="67">
        <f t="shared" si="0"/>
        <v>3.2686541352209328</v>
      </c>
      <c r="J10" s="68">
        <f t="shared" si="1"/>
        <v>3.1477883393899511</v>
      </c>
      <c r="K10" s="68">
        <f t="shared" si="2"/>
        <v>3.17663035780097</v>
      </c>
      <c r="L10" s="68">
        <f t="shared" si="3"/>
        <v>3.1882141528044987</v>
      </c>
      <c r="M10" s="68">
        <f t="shared" si="6"/>
        <v>3.2593719807053954</v>
      </c>
      <c r="N10" s="17" t="s">
        <v>17</v>
      </c>
      <c r="O10" s="11"/>
    </row>
    <row r="11" spans="1:15" s="18" customFormat="1" ht="31.5" customHeight="1">
      <c r="A11" s="14" t="s">
        <v>18</v>
      </c>
      <c r="B11" s="63">
        <v>489182.03168509289</v>
      </c>
      <c r="C11" s="63">
        <v>512898.38970327802</v>
      </c>
      <c r="D11" s="63">
        <v>591372.18529889593</v>
      </c>
      <c r="E11" s="64">
        <v>732831.91358680069</v>
      </c>
      <c r="F11" s="65">
        <f t="shared" si="4"/>
        <v>15</v>
      </c>
      <c r="G11" s="66">
        <v>774002.913315663</v>
      </c>
      <c r="H11" s="65">
        <f t="shared" si="5"/>
        <v>15</v>
      </c>
      <c r="I11" s="67">
        <f t="shared" si="0"/>
        <v>0.58819375737697266</v>
      </c>
      <c r="J11" s="68">
        <f t="shared" si="1"/>
        <v>0.55861313827939907</v>
      </c>
      <c r="K11" s="68">
        <f t="shared" si="2"/>
        <v>0.6545565594321997</v>
      </c>
      <c r="L11" s="68">
        <f t="shared" si="3"/>
        <v>0.77590029216201872</v>
      </c>
      <c r="M11" s="68">
        <f t="shared" si="6"/>
        <v>0.78373174380543942</v>
      </c>
      <c r="N11" s="17" t="s">
        <v>19</v>
      </c>
      <c r="O11" s="11"/>
    </row>
    <row r="12" spans="1:15" s="18" customFormat="1" ht="31.5" customHeight="1">
      <c r="A12" s="14" t="s">
        <v>20</v>
      </c>
      <c r="B12" s="63">
        <v>7635977.1469764393</v>
      </c>
      <c r="C12" s="63">
        <v>10691980.049754642</v>
      </c>
      <c r="D12" s="63">
        <v>11318536.121854143</v>
      </c>
      <c r="E12" s="64">
        <v>11629861.802429445</v>
      </c>
      <c r="F12" s="65">
        <f t="shared" si="4"/>
        <v>3</v>
      </c>
      <c r="G12" s="66">
        <v>12816820.990348727</v>
      </c>
      <c r="H12" s="65">
        <f t="shared" si="5"/>
        <v>3</v>
      </c>
      <c r="I12" s="67">
        <f t="shared" si="0"/>
        <v>9.1815189406141009</v>
      </c>
      <c r="J12" s="68">
        <f t="shared" si="1"/>
        <v>11.6449586310253</v>
      </c>
      <c r="K12" s="68">
        <f t="shared" si="2"/>
        <v>12.527850050954623</v>
      </c>
      <c r="L12" s="68">
        <f t="shared" si="3"/>
        <v>12.313346352703705</v>
      </c>
      <c r="M12" s="68">
        <f t="shared" si="6"/>
        <v>12.977922036207529</v>
      </c>
      <c r="N12" s="17" t="s">
        <v>21</v>
      </c>
      <c r="O12" s="11"/>
    </row>
    <row r="13" spans="1:15" s="18" customFormat="1" ht="31.5" customHeight="1">
      <c r="A13" s="14" t="s">
        <v>22</v>
      </c>
      <c r="B13" s="63">
        <v>1595877.2991757151</v>
      </c>
      <c r="C13" s="63">
        <v>1700782.17145855</v>
      </c>
      <c r="D13" s="63">
        <v>1846401.6190679916</v>
      </c>
      <c r="E13" s="64">
        <v>2041331.0690757439</v>
      </c>
      <c r="F13" s="65">
        <f t="shared" si="4"/>
        <v>10</v>
      </c>
      <c r="G13" s="66">
        <v>2050042.5958001029</v>
      </c>
      <c r="H13" s="65">
        <f t="shared" si="5"/>
        <v>11</v>
      </c>
      <c r="I13" s="67">
        <f t="shared" si="0"/>
        <v>1.9188870484086999</v>
      </c>
      <c r="J13" s="68">
        <f t="shared" si="1"/>
        <v>1.8523732680809379</v>
      </c>
      <c r="K13" s="68">
        <f t="shared" si="2"/>
        <v>2.0436779428446412</v>
      </c>
      <c r="L13" s="68">
        <f t="shared" si="3"/>
        <v>2.1612996698562497</v>
      </c>
      <c r="M13" s="68">
        <f t="shared" si="6"/>
        <v>2.0758106085145807</v>
      </c>
      <c r="N13" s="17" t="s">
        <v>23</v>
      </c>
      <c r="O13" s="11"/>
    </row>
    <row r="14" spans="1:15" s="18" customFormat="1" ht="31.5" customHeight="1">
      <c r="A14" s="14" t="s">
        <v>24</v>
      </c>
      <c r="B14" s="63">
        <v>1573006.294558452</v>
      </c>
      <c r="C14" s="63">
        <v>1602598.4748861101</v>
      </c>
      <c r="D14" s="63">
        <v>1636497.7172364173</v>
      </c>
      <c r="E14" s="64">
        <v>1767331.0925167901</v>
      </c>
      <c r="F14" s="65">
        <f t="shared" si="4"/>
        <v>12</v>
      </c>
      <c r="G14" s="66">
        <v>1788629.5092932908</v>
      </c>
      <c r="H14" s="65">
        <f t="shared" si="5"/>
        <v>13</v>
      </c>
      <c r="I14" s="67">
        <f t="shared" si="0"/>
        <v>1.8913868924964443</v>
      </c>
      <c r="J14" s="68">
        <f t="shared" si="1"/>
        <v>1.7454384365991449</v>
      </c>
      <c r="K14" s="68">
        <f t="shared" si="2"/>
        <v>1.8113471379644173</v>
      </c>
      <c r="L14" s="68">
        <f t="shared" si="3"/>
        <v>1.8711967718752684</v>
      </c>
      <c r="M14" s="68">
        <f t="shared" si="6"/>
        <v>1.8111116899227966</v>
      </c>
      <c r="N14" s="17" t="s">
        <v>25</v>
      </c>
      <c r="O14" s="11"/>
    </row>
    <row r="15" spans="1:15" s="18" customFormat="1" ht="31.5" customHeight="1">
      <c r="A15" s="14" t="s">
        <v>26</v>
      </c>
      <c r="B15" s="63">
        <v>1549461.6489791924</v>
      </c>
      <c r="C15" s="63">
        <v>1648857.270631776</v>
      </c>
      <c r="D15" s="63">
        <v>1632835.4322054884</v>
      </c>
      <c r="E15" s="64">
        <v>1651283.0970100849</v>
      </c>
      <c r="F15" s="65">
        <f t="shared" si="4"/>
        <v>13</v>
      </c>
      <c r="G15" s="66">
        <v>1808477.8140298245</v>
      </c>
      <c r="H15" s="65">
        <f t="shared" si="5"/>
        <v>12</v>
      </c>
      <c r="I15" s="67">
        <f t="shared" si="0"/>
        <v>1.8630767489254125</v>
      </c>
      <c r="J15" s="68">
        <f t="shared" si="1"/>
        <v>1.7958202891907693</v>
      </c>
      <c r="K15" s="68">
        <f t="shared" si="2"/>
        <v>1.8072935609631702</v>
      </c>
      <c r="L15" s="68">
        <f t="shared" si="3"/>
        <v>1.7483286598988594</v>
      </c>
      <c r="M15" s="68">
        <f t="shared" si="6"/>
        <v>1.8312094779480481</v>
      </c>
      <c r="N15" s="17" t="s">
        <v>27</v>
      </c>
      <c r="O15" s="11"/>
    </row>
    <row r="16" spans="1:15" s="18" customFormat="1" ht="31.5" customHeight="1">
      <c r="A16" s="14" t="s">
        <v>28</v>
      </c>
      <c r="B16" s="63">
        <v>718460.31658829947</v>
      </c>
      <c r="C16" s="63">
        <v>747168.14372197562</v>
      </c>
      <c r="D16" s="63">
        <v>752720.38234028837</v>
      </c>
      <c r="E16" s="64">
        <v>841847.82669567293</v>
      </c>
      <c r="F16" s="65">
        <f t="shared" si="4"/>
        <v>14</v>
      </c>
      <c r="G16" s="66">
        <v>875712.09856400196</v>
      </c>
      <c r="H16" s="65">
        <f t="shared" si="5"/>
        <v>14</v>
      </c>
      <c r="I16" s="67">
        <f t="shared" si="0"/>
        <v>0.86387856823891407</v>
      </c>
      <c r="J16" s="68">
        <f t="shared" si="1"/>
        <v>0.8137634080473275</v>
      </c>
      <c r="K16" s="68">
        <f t="shared" si="2"/>
        <v>0.83314378986242954</v>
      </c>
      <c r="L16" s="68">
        <f t="shared" si="3"/>
        <v>0.8913230477260945</v>
      </c>
      <c r="M16" s="68">
        <f t="shared" si="6"/>
        <v>0.88671936277219376</v>
      </c>
      <c r="N16" s="17" t="s">
        <v>29</v>
      </c>
      <c r="O16" s="11"/>
    </row>
    <row r="17" spans="1:15" s="18" customFormat="1" ht="31.5" customHeight="1">
      <c r="A17" s="14" t="s">
        <v>30</v>
      </c>
      <c r="B17" s="63">
        <v>1760950.1029455396</v>
      </c>
      <c r="C17" s="63">
        <v>1860348.9130799845</v>
      </c>
      <c r="D17" s="63">
        <v>2175180.0217735451</v>
      </c>
      <c r="E17" s="64">
        <v>2356062.0301456903</v>
      </c>
      <c r="F17" s="65">
        <f t="shared" si="4"/>
        <v>8</v>
      </c>
      <c r="G17" s="66">
        <v>2660426.5272424128</v>
      </c>
      <c r="H17" s="65">
        <f t="shared" si="5"/>
        <v>8</v>
      </c>
      <c r="I17" s="67">
        <f t="shared" si="0"/>
        <v>2.1173710204296281</v>
      </c>
      <c r="J17" s="68">
        <f t="shared" si="1"/>
        <v>2.0261622291921912</v>
      </c>
      <c r="K17" s="68">
        <f t="shared" si="2"/>
        <v>2.4075842364451616</v>
      </c>
      <c r="L17" s="68">
        <f t="shared" si="3"/>
        <v>2.4945273038049174</v>
      </c>
      <c r="M17" s="68">
        <f t="shared" si="6"/>
        <v>2.6938667614699168</v>
      </c>
      <c r="N17" s="17" t="s">
        <v>31</v>
      </c>
      <c r="O17" s="11"/>
    </row>
    <row r="18" spans="1:15" s="18" customFormat="1" ht="31.5" customHeight="1">
      <c r="A18" s="14" t="s">
        <v>32</v>
      </c>
      <c r="B18" s="63">
        <v>1882419.9794735208</v>
      </c>
      <c r="C18" s="63">
        <v>1940320.3112768326</v>
      </c>
      <c r="D18" s="63">
        <v>2161179.9135282971</v>
      </c>
      <c r="E18" s="64">
        <v>2253651.6087937653</v>
      </c>
      <c r="F18" s="65">
        <f t="shared" si="4"/>
        <v>9</v>
      </c>
      <c r="G18" s="66">
        <v>2441585.3951230384</v>
      </c>
      <c r="H18" s="65">
        <f t="shared" si="5"/>
        <v>9</v>
      </c>
      <c r="I18" s="67">
        <f t="shared" si="0"/>
        <v>2.2634267184220356</v>
      </c>
      <c r="J18" s="68">
        <f t="shared" si="1"/>
        <v>2.1132614960570706</v>
      </c>
      <c r="K18" s="68">
        <f t="shared" si="2"/>
        <v>2.3920883052659563</v>
      </c>
      <c r="L18" s="68">
        <f t="shared" si="3"/>
        <v>2.3860982433693794</v>
      </c>
      <c r="M18" s="68">
        <f t="shared" si="6"/>
        <v>2.4722749054941429</v>
      </c>
      <c r="N18" s="17" t="s">
        <v>33</v>
      </c>
      <c r="O18" s="11"/>
    </row>
    <row r="19" spans="1:15" s="18" customFormat="1" ht="31.5" customHeight="1">
      <c r="A19" s="14" t="s">
        <v>34</v>
      </c>
      <c r="B19" s="63">
        <v>1708928.7030973961</v>
      </c>
      <c r="C19" s="63">
        <v>1603173.3947327572</v>
      </c>
      <c r="D19" s="63">
        <v>1545634.3747834547</v>
      </c>
      <c r="E19" s="64">
        <v>2010318.4672300902</v>
      </c>
      <c r="F19" s="65">
        <f t="shared" si="4"/>
        <v>11</v>
      </c>
      <c r="G19" s="66">
        <v>2274197.9004551959</v>
      </c>
      <c r="H19" s="65">
        <f t="shared" si="5"/>
        <v>10</v>
      </c>
      <c r="I19" s="67">
        <f t="shared" si="0"/>
        <v>2.0548203528687492</v>
      </c>
      <c r="J19" s="68">
        <f t="shared" si="1"/>
        <v>1.7460645991807442</v>
      </c>
      <c r="K19" s="68">
        <f t="shared" si="2"/>
        <v>1.7107756226090569</v>
      </c>
      <c r="L19" s="68">
        <f t="shared" si="3"/>
        <v>2.1284644638743297</v>
      </c>
      <c r="M19" s="68">
        <f t="shared" si="6"/>
        <v>2.3027834335237398</v>
      </c>
      <c r="N19" s="17" t="s">
        <v>35</v>
      </c>
      <c r="O19" s="11"/>
    </row>
    <row r="20" spans="1:15" s="18" customFormat="1" ht="31.5" customHeight="1">
      <c r="A20" s="14" t="s">
        <v>36</v>
      </c>
      <c r="B20" s="69">
        <v>2570509.7052700999</v>
      </c>
      <c r="C20" s="70">
        <v>3142125.2422103966</v>
      </c>
      <c r="D20" s="71">
        <v>0</v>
      </c>
      <c r="E20" s="72">
        <v>0</v>
      </c>
      <c r="F20" s="73"/>
      <c r="G20" s="72">
        <v>0</v>
      </c>
      <c r="H20" s="73"/>
      <c r="I20" s="67">
        <f t="shared" si="0"/>
        <v>3.0907876086710107</v>
      </c>
      <c r="J20" s="68">
        <f t="shared" si="1"/>
        <v>3.4221835701872712</v>
      </c>
      <c r="K20" s="68">
        <f t="shared" si="2"/>
        <v>0</v>
      </c>
      <c r="L20" s="68">
        <f t="shared" si="3"/>
        <v>0</v>
      </c>
      <c r="M20" s="68">
        <f t="shared" si="6"/>
        <v>0</v>
      </c>
      <c r="N20" s="17" t="s">
        <v>37</v>
      </c>
    </row>
    <row r="21" spans="1:15" s="18" customFormat="1" ht="23.25" customHeight="1">
      <c r="A21" s="44" t="s">
        <v>50</v>
      </c>
      <c r="B21" s="74">
        <f t="shared" ref="B21:J21" si="7">SUM(B5:B20)</f>
        <v>83166818.000004157</v>
      </c>
      <c r="C21" s="75">
        <f t="shared" si="7"/>
        <v>91816385.000014797</v>
      </c>
      <c r="D21" s="75">
        <f t="shared" si="7"/>
        <v>90346995.500570104</v>
      </c>
      <c r="E21" s="75">
        <f t="shared" si="7"/>
        <v>94449238.00000003</v>
      </c>
      <c r="F21" s="76"/>
      <c r="G21" s="75">
        <f>SUM(G5:G19)</f>
        <v>98758653</v>
      </c>
      <c r="H21" s="77"/>
      <c r="I21" s="78">
        <f t="shared" si="7"/>
        <v>100</v>
      </c>
      <c r="J21" s="79">
        <f t="shared" si="7"/>
        <v>100</v>
      </c>
      <c r="K21" s="79">
        <f>SUM(K5:K19)</f>
        <v>100.00000000000003</v>
      </c>
      <c r="L21" s="79">
        <f>SUM(L5:L19)</f>
        <v>99.999999999999972</v>
      </c>
      <c r="M21" s="80">
        <f>SUM(M5:M19)</f>
        <v>100.00000000000001</v>
      </c>
      <c r="N21" s="30" t="s">
        <v>38</v>
      </c>
    </row>
    <row r="22" spans="1:15" s="18" customFormat="1" ht="23.25" customHeight="1">
      <c r="A22" s="36" t="s">
        <v>49</v>
      </c>
      <c r="B22" s="339">
        <v>83166818</v>
      </c>
      <c r="C22" s="340">
        <v>91816385</v>
      </c>
      <c r="D22" s="340">
        <v>95307922</v>
      </c>
      <c r="E22" s="340">
        <v>99154337</v>
      </c>
      <c r="F22" s="341"/>
      <c r="G22" s="340">
        <v>105002395</v>
      </c>
      <c r="H22" s="81"/>
      <c r="I22" s="82"/>
      <c r="J22" s="83"/>
      <c r="K22" s="83"/>
      <c r="L22" s="83"/>
      <c r="M22" s="84"/>
      <c r="N22" s="29"/>
    </row>
    <row r="23" spans="1:15" s="21" customFormat="1" ht="8.25" customHeight="1">
      <c r="A23" s="34"/>
    </row>
    <row r="24" spans="1:15">
      <c r="A24" s="37" t="s">
        <v>51</v>
      </c>
    </row>
    <row r="25" spans="1:15">
      <c r="A25" s="37" t="s">
        <v>493</v>
      </c>
    </row>
    <row r="26" spans="1:15">
      <c r="A26" s="37" t="s">
        <v>494</v>
      </c>
    </row>
  </sheetData>
  <mergeCells count="4">
    <mergeCell ref="I1:N1"/>
    <mergeCell ref="I2:N2"/>
    <mergeCell ref="A1:H1"/>
    <mergeCell ref="A2:H2"/>
  </mergeCells>
  <phoneticPr fontId="25" type="noConversion"/>
  <pageMargins left="0.59055118110236227" right="0.59055118110236227" top="0.74803149606299213" bottom="0.74803149606299213" header="0.31496062992125984" footer="0.31496062992125984"/>
  <pageSetup paperSize="9" scale="105" orientation="portrait" r:id="rId1"/>
  <headerFooter alignWithMargins="0">
    <oddFooter>&amp;C&amp;P</oddFooter>
  </headerFooter>
  <colBreaks count="1" manualBreakCount="1">
    <brk id="8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23"/>
  <sheetViews>
    <sheetView showGridLines="0" view="pageBreakPreview" zoomScale="70" zoomScaleNormal="85" zoomScaleSheetLayoutView="70" workbookViewId="0">
      <selection sqref="A1:F1"/>
    </sheetView>
  </sheetViews>
  <sheetFormatPr defaultRowHeight="13.5"/>
  <cols>
    <col min="1" max="1" width="19.44140625" style="22" customWidth="1"/>
    <col min="2" max="11" width="9.77734375" style="22" customWidth="1"/>
    <col min="12" max="12" width="16.5546875" style="22" customWidth="1"/>
    <col min="13" max="16384" width="8.88671875" style="22"/>
  </cols>
  <sheetData>
    <row r="1" spans="1:12" s="1" customFormat="1" ht="21.75">
      <c r="A1" s="409" t="s">
        <v>39</v>
      </c>
      <c r="B1" s="409"/>
      <c r="C1" s="409"/>
      <c r="D1" s="409"/>
      <c r="E1" s="409"/>
      <c r="F1" s="409"/>
      <c r="G1" s="409" t="s">
        <v>40</v>
      </c>
      <c r="H1" s="409"/>
      <c r="I1" s="409"/>
      <c r="J1" s="409"/>
      <c r="K1" s="409"/>
      <c r="L1" s="409"/>
    </row>
    <row r="2" spans="1:12" s="2" customFormat="1" ht="17.25">
      <c r="A2" s="410" t="s">
        <v>41</v>
      </c>
      <c r="B2" s="410"/>
      <c r="C2" s="410"/>
      <c r="D2" s="410"/>
      <c r="E2" s="410"/>
      <c r="F2" s="28"/>
      <c r="G2" s="410" t="s">
        <v>42</v>
      </c>
      <c r="H2" s="410"/>
      <c r="I2" s="410"/>
      <c r="J2" s="410"/>
      <c r="K2" s="410"/>
      <c r="L2" s="410"/>
    </row>
    <row r="3" spans="1:12" s="4" customFormat="1" ht="21" customHeight="1">
      <c r="A3" s="3"/>
      <c r="E3" s="5" t="s">
        <v>4</v>
      </c>
      <c r="L3" s="5" t="s">
        <v>5</v>
      </c>
    </row>
    <row r="4" spans="1:12" s="11" customFormat="1" ht="31.5" customHeight="1">
      <c r="A4" s="23"/>
      <c r="B4" s="24">
        <v>2010</v>
      </c>
      <c r="C4" s="24">
        <v>2011</v>
      </c>
      <c r="D4" s="25">
        <v>2012</v>
      </c>
      <c r="E4" s="24">
        <v>2013</v>
      </c>
      <c r="F4" s="51">
        <v>2014</v>
      </c>
      <c r="G4" s="54">
        <v>2010</v>
      </c>
      <c r="H4" s="24">
        <v>2011</v>
      </c>
      <c r="I4" s="25">
        <v>2012</v>
      </c>
      <c r="J4" s="25">
        <v>2013</v>
      </c>
      <c r="K4" s="25">
        <v>2014</v>
      </c>
      <c r="L4" s="26"/>
    </row>
    <row r="5" spans="1:12" s="11" customFormat="1" ht="30" customHeight="1">
      <c r="A5" s="14" t="s">
        <v>6</v>
      </c>
      <c r="B5" s="15">
        <v>20876406.351173788</v>
      </c>
      <c r="C5" s="15">
        <v>22275040.598078869</v>
      </c>
      <c r="D5" s="15">
        <v>22464396.018744618</v>
      </c>
      <c r="E5" s="15">
        <v>24334264.003777258</v>
      </c>
      <c r="F5" s="50">
        <v>23650522.075395606</v>
      </c>
      <c r="G5" s="16">
        <v>0</v>
      </c>
      <c r="H5" s="27">
        <v>6.6995929441968043</v>
      </c>
      <c r="I5" s="27">
        <v>0.71146518013508619</v>
      </c>
      <c r="J5" s="27">
        <v>9.6228558894405243</v>
      </c>
      <c r="K5" s="89">
        <v>11.501716812142652</v>
      </c>
      <c r="L5" s="17" t="s">
        <v>7</v>
      </c>
    </row>
    <row r="6" spans="1:12" s="18" customFormat="1" ht="30" customHeight="1">
      <c r="A6" s="14" t="s">
        <v>8</v>
      </c>
      <c r="B6" s="15">
        <v>2935518.0557865673</v>
      </c>
      <c r="C6" s="15">
        <v>3058126.0039229672</v>
      </c>
      <c r="D6" s="15">
        <v>2719502.4557066564</v>
      </c>
      <c r="E6" s="15">
        <v>2952730.7994882469</v>
      </c>
      <c r="F6" s="53">
        <v>2922370.5999197802</v>
      </c>
      <c r="G6" s="16">
        <v>0</v>
      </c>
      <c r="H6" s="27">
        <v>4.1767056378587482</v>
      </c>
      <c r="I6" s="27">
        <v>-10.872310648951238</v>
      </c>
      <c r="J6" s="27">
        <v>8.6120425698867376</v>
      </c>
      <c r="K6" s="89">
        <v>2.0810904723081802</v>
      </c>
      <c r="L6" s="17" t="s">
        <v>9</v>
      </c>
    </row>
    <row r="7" spans="1:12" s="18" customFormat="1" ht="30" customHeight="1">
      <c r="A7" s="14" t="s">
        <v>10</v>
      </c>
      <c r="B7" s="15">
        <v>2613475.5602148371</v>
      </c>
      <c r="C7" s="15">
        <v>2536796.3502714047</v>
      </c>
      <c r="D7" s="15">
        <v>2393253.5579979075</v>
      </c>
      <c r="E7" s="15">
        <v>2663061.8242253754</v>
      </c>
      <c r="F7" s="53">
        <v>3154841.6637822553</v>
      </c>
      <c r="G7" s="16">
        <v>0</v>
      </c>
      <c r="H7" s="27">
        <v>-2.9339937633519244</v>
      </c>
      <c r="I7" s="27">
        <v>-5.1550556995768924</v>
      </c>
      <c r="J7" s="27">
        <v>11.74964119876601</v>
      </c>
      <c r="K7" s="89">
        <v>18.673254215943555</v>
      </c>
      <c r="L7" s="17" t="s">
        <v>11</v>
      </c>
    </row>
    <row r="8" spans="1:12" s="18" customFormat="1" ht="30" customHeight="1">
      <c r="A8" s="14" t="s">
        <v>12</v>
      </c>
      <c r="B8" s="15">
        <v>23718507.97587787</v>
      </c>
      <c r="C8" s="15">
        <v>26160668.474173255</v>
      </c>
      <c r="D8" s="15">
        <v>26312267.073359855</v>
      </c>
      <c r="E8" s="15">
        <v>26458458.484873254</v>
      </c>
      <c r="F8" s="53">
        <v>28925189.504097775</v>
      </c>
      <c r="G8" s="16">
        <v>0</v>
      </c>
      <c r="H8" s="27">
        <v>10.29643391051034</v>
      </c>
      <c r="I8" s="27">
        <v>0.71818696091910073</v>
      </c>
      <c r="J8" s="27">
        <v>1.303379407739657</v>
      </c>
      <c r="K8" s="89">
        <v>10.226584257353107</v>
      </c>
      <c r="L8" s="17" t="s">
        <v>13</v>
      </c>
    </row>
    <row r="9" spans="1:12" s="18" customFormat="1" ht="30" customHeight="1">
      <c r="A9" s="14" t="s">
        <v>14</v>
      </c>
      <c r="B9" s="15">
        <v>8819701.1925125532</v>
      </c>
      <c r="C9" s="15">
        <v>8977571.229326332</v>
      </c>
      <c r="D9" s="15">
        <v>9372622.1183106564</v>
      </c>
      <c r="E9" s="15">
        <v>10075976.268179473</v>
      </c>
      <c r="F9" s="53">
        <v>10371775.529501392</v>
      </c>
      <c r="G9" s="16">
        <v>0</v>
      </c>
      <c r="H9" s="27">
        <v>1.7899703557735898</v>
      </c>
      <c r="I9" s="27">
        <v>4.3562962407473131</v>
      </c>
      <c r="J9" s="27">
        <v>8.1458033239132206</v>
      </c>
      <c r="K9" s="89">
        <v>2.5562465120430664</v>
      </c>
      <c r="L9" s="17" t="s">
        <v>15</v>
      </c>
    </row>
    <row r="10" spans="1:12" s="18" customFormat="1" ht="30" customHeight="1">
      <c r="A10" s="14" t="s">
        <v>16</v>
      </c>
      <c r="B10" s="15">
        <v>2718435.6356888032</v>
      </c>
      <c r="C10" s="15">
        <v>2765833.1913062264</v>
      </c>
      <c r="D10" s="15">
        <v>2721941.5818936271</v>
      </c>
      <c r="E10" s="15">
        <v>2878506.6440261155</v>
      </c>
      <c r="F10" s="53">
        <v>3025080.7475168724</v>
      </c>
      <c r="G10" s="16">
        <v>0</v>
      </c>
      <c r="H10" s="27">
        <v>1.7435599723299693</v>
      </c>
      <c r="I10" s="27">
        <v>-1.6300795837250299</v>
      </c>
      <c r="J10" s="27">
        <v>6.6796337959134684</v>
      </c>
      <c r="K10" s="89">
        <v>7.8290936844550716</v>
      </c>
      <c r="L10" s="17" t="s">
        <v>17</v>
      </c>
    </row>
    <row r="11" spans="1:12" s="18" customFormat="1" ht="30" customHeight="1">
      <c r="A11" s="14" t="s">
        <v>43</v>
      </c>
      <c r="B11" s="15">
        <v>489182.03168509289</v>
      </c>
      <c r="C11" s="15">
        <v>498579.14407876547</v>
      </c>
      <c r="D11" s="15">
        <v>555636.45839577983</v>
      </c>
      <c r="E11" s="15">
        <v>685608.85831730487</v>
      </c>
      <c r="F11" s="53">
        <v>707021.59691602981</v>
      </c>
      <c r="G11" s="16">
        <v>0</v>
      </c>
      <c r="H11" s="27">
        <v>1.9209847837833365</v>
      </c>
      <c r="I11" s="27">
        <v>11.859686490290565</v>
      </c>
      <c r="J11" s="27">
        <v>21.988684699155133</v>
      </c>
      <c r="K11" s="89">
        <v>2.4963755529219882</v>
      </c>
      <c r="L11" s="17" t="s">
        <v>19</v>
      </c>
    </row>
    <row r="12" spans="1:12" s="18" customFormat="1" ht="30" customHeight="1">
      <c r="A12" s="14" t="s">
        <v>44</v>
      </c>
      <c r="B12" s="15">
        <v>7635977.1469764393</v>
      </c>
      <c r="C12" s="15">
        <v>8758251.2750052419</v>
      </c>
      <c r="D12" s="15">
        <v>9652409.7589316685</v>
      </c>
      <c r="E12" s="15">
        <v>10150936.644611809</v>
      </c>
      <c r="F12" s="53">
        <v>11075938.502048664</v>
      </c>
      <c r="G12" s="16">
        <v>0</v>
      </c>
      <c r="H12" s="27">
        <v>14.697190764553083</v>
      </c>
      <c r="I12" s="27">
        <v>9.3669846157912726</v>
      </c>
      <c r="J12" s="27">
        <v>4.4859133758909824</v>
      </c>
      <c r="K12" s="89">
        <v>8.6756954461949327</v>
      </c>
      <c r="L12" s="17" t="s">
        <v>45</v>
      </c>
    </row>
    <row r="13" spans="1:12" s="18" customFormat="1" ht="30" customHeight="1">
      <c r="A13" s="14" t="s">
        <v>46</v>
      </c>
      <c r="B13" s="15">
        <v>1595877.2991757151</v>
      </c>
      <c r="C13" s="15">
        <v>1633685.2313177953</v>
      </c>
      <c r="D13" s="15">
        <v>1669277.9211196802</v>
      </c>
      <c r="E13" s="15">
        <v>1887248.3780653065</v>
      </c>
      <c r="F13" s="53">
        <v>1883450.9127877404</v>
      </c>
      <c r="G13" s="16">
        <v>0</v>
      </c>
      <c r="H13" s="27">
        <v>2.3349333959465515</v>
      </c>
      <c r="I13" s="27">
        <v>1.8891278644938887</v>
      </c>
      <c r="J13" s="27">
        <v>14.216487754852086</v>
      </c>
      <c r="K13" s="89">
        <v>-9.6489941333596535E-2</v>
      </c>
      <c r="L13" s="17" t="s">
        <v>23</v>
      </c>
    </row>
    <row r="14" spans="1:12" s="18" customFormat="1" ht="30" customHeight="1">
      <c r="A14" s="14" t="s">
        <v>24</v>
      </c>
      <c r="B14" s="15">
        <v>1573006.294558452</v>
      </c>
      <c r="C14" s="15">
        <v>1526656.3085514591</v>
      </c>
      <c r="D14" s="15">
        <v>1532760.9328858538</v>
      </c>
      <c r="E14" s="15">
        <v>1659409.7001721989</v>
      </c>
      <c r="F14" s="53">
        <v>1668225.8480529787</v>
      </c>
      <c r="G14" s="16">
        <v>0</v>
      </c>
      <c r="H14" s="27">
        <v>-2.9465861749779583</v>
      </c>
      <c r="I14" s="27">
        <v>0.43454758825069068</v>
      </c>
      <c r="J14" s="27">
        <v>8.701361324659862</v>
      </c>
      <c r="K14" s="89">
        <v>8.9428496177781078E-2</v>
      </c>
      <c r="L14" s="17" t="s">
        <v>25</v>
      </c>
    </row>
    <row r="15" spans="1:12" s="18" customFormat="1" ht="30" customHeight="1">
      <c r="A15" s="14" t="s">
        <v>26</v>
      </c>
      <c r="B15" s="15">
        <v>1549461.6489791924</v>
      </c>
      <c r="C15" s="15">
        <v>1579586.9033399017</v>
      </c>
      <c r="D15" s="15">
        <v>1521742.5305144391</v>
      </c>
      <c r="E15" s="15">
        <v>1540811.7519015218</v>
      </c>
      <c r="F15" s="53">
        <v>1664924.9467464485</v>
      </c>
      <c r="G15" s="16">
        <v>0</v>
      </c>
      <c r="H15" s="27">
        <v>1.9442400772266295</v>
      </c>
      <c r="I15" s="27">
        <v>-3.4362713906236477</v>
      </c>
      <c r="J15" s="27">
        <v>1.0901179831746344</v>
      </c>
      <c r="K15" s="89">
        <v>8.0454455864529866</v>
      </c>
      <c r="L15" s="17" t="s">
        <v>27</v>
      </c>
    </row>
    <row r="16" spans="1:12" s="18" customFormat="1" ht="30" customHeight="1">
      <c r="A16" s="14" t="s">
        <v>28</v>
      </c>
      <c r="B16" s="15">
        <v>718460.31658829947</v>
      </c>
      <c r="C16" s="15">
        <v>712783.96543645975</v>
      </c>
      <c r="D16" s="15">
        <v>714258.2002829758</v>
      </c>
      <c r="E16" s="15">
        <v>805013.28706037323</v>
      </c>
      <c r="F16" s="53">
        <v>815586.97793968779</v>
      </c>
      <c r="G16" s="16">
        <v>0</v>
      </c>
      <c r="H16" s="27">
        <v>-0.79007163245904455</v>
      </c>
      <c r="I16" s="27">
        <v>0.24189073959098578</v>
      </c>
      <c r="J16" s="27">
        <v>12.476815051213249</v>
      </c>
      <c r="K16" s="89">
        <v>1.4983227582229075</v>
      </c>
      <c r="L16" s="17" t="s">
        <v>29</v>
      </c>
    </row>
    <row r="17" spans="1:12" s="18" customFormat="1" ht="30" customHeight="1">
      <c r="A17" s="14" t="s">
        <v>30</v>
      </c>
      <c r="B17" s="15">
        <v>1760950.1029455396</v>
      </c>
      <c r="C17" s="15">
        <v>1789385.4034065914</v>
      </c>
      <c r="D17" s="15">
        <v>2050923.814069794</v>
      </c>
      <c r="E17" s="15">
        <v>2254142.9531532866</v>
      </c>
      <c r="F17" s="53">
        <v>2422788.576855707</v>
      </c>
      <c r="G17" s="16">
        <v>0</v>
      </c>
      <c r="H17" s="27">
        <v>1.6147703681943359</v>
      </c>
      <c r="I17" s="27">
        <v>14.512137976387699</v>
      </c>
      <c r="J17" s="27">
        <v>9.7340609816526058</v>
      </c>
      <c r="K17" s="89">
        <v>7.3472355184787661</v>
      </c>
      <c r="L17" s="17" t="s">
        <v>31</v>
      </c>
    </row>
    <row r="18" spans="1:12" s="18" customFormat="1" ht="30" customHeight="1">
      <c r="A18" s="14" t="s">
        <v>32</v>
      </c>
      <c r="B18" s="15">
        <v>1882419.9794735208</v>
      </c>
      <c r="C18" s="15">
        <v>1850151.6719354624</v>
      </c>
      <c r="D18" s="15">
        <v>1998709.4575340201</v>
      </c>
      <c r="E18" s="15">
        <v>2175022.6403224166</v>
      </c>
      <c r="F18" s="53">
        <v>2250844.4710825174</v>
      </c>
      <c r="G18" s="16">
        <v>0</v>
      </c>
      <c r="H18" s="27">
        <v>-1.7169424692743678</v>
      </c>
      <c r="I18" s="27">
        <v>8.0694558001958381</v>
      </c>
      <c r="J18" s="27">
        <v>8.987359259305002</v>
      </c>
      <c r="K18" s="89">
        <v>4.2010245068319918</v>
      </c>
      <c r="L18" s="17" t="s">
        <v>33</v>
      </c>
    </row>
    <row r="19" spans="1:12" s="18" customFormat="1" ht="30" customHeight="1">
      <c r="A19" s="14" t="s">
        <v>34</v>
      </c>
      <c r="B19" s="86">
        <v>1708928.7030973961</v>
      </c>
      <c r="C19" s="86">
        <v>1693614.344093445</v>
      </c>
      <c r="D19" s="86">
        <v>1580477.8217261201</v>
      </c>
      <c r="E19" s="86">
        <v>1855254.7618260537</v>
      </c>
      <c r="F19" s="87">
        <v>1901360.0473565476</v>
      </c>
      <c r="G19" s="88">
        <v>0</v>
      </c>
      <c r="H19" s="89">
        <v>-0.89613797089335145</v>
      </c>
      <c r="I19" s="89">
        <v>-6.1560554025593284</v>
      </c>
      <c r="J19" s="89">
        <v>19.136190737527151</v>
      </c>
      <c r="K19" s="89">
        <v>2.3861158548405248</v>
      </c>
      <c r="L19" s="17" t="s">
        <v>35</v>
      </c>
    </row>
    <row r="20" spans="1:12" s="18" customFormat="1" ht="30" customHeight="1">
      <c r="A20" s="14" t="s">
        <v>47</v>
      </c>
      <c r="B20" s="19">
        <v>2570509.7052700999</v>
      </c>
      <c r="C20" s="20">
        <v>2998469.905768482</v>
      </c>
      <c r="D20" s="43">
        <v>0</v>
      </c>
      <c r="E20" s="43">
        <v>0</v>
      </c>
      <c r="F20" s="52">
        <v>0</v>
      </c>
      <c r="G20" s="16">
        <v>0</v>
      </c>
      <c r="H20" s="27">
        <v>16.648845932033332</v>
      </c>
      <c r="I20" s="27">
        <v>0</v>
      </c>
      <c r="J20" s="43">
        <v>0</v>
      </c>
      <c r="K20" s="93">
        <v>0</v>
      </c>
      <c r="L20" s="17" t="s">
        <v>37</v>
      </c>
    </row>
    <row r="21" spans="1:12" s="18" customFormat="1" ht="30" customHeight="1">
      <c r="A21" s="44" t="s">
        <v>50</v>
      </c>
      <c r="B21" s="35">
        <f>SUM(B5:B20)</f>
        <v>83166818.000004157</v>
      </c>
      <c r="C21" s="31">
        <f>SUM(C5:C20)</f>
        <v>88815200.000012666</v>
      </c>
      <c r="D21" s="31">
        <f>SUM(D5:D20)</f>
        <v>87260179.701473638</v>
      </c>
      <c r="E21" s="31">
        <f>SUM(E5:E20)</f>
        <v>92376446.999999985</v>
      </c>
      <c r="F21" s="32">
        <f>SUM(F5:F20)</f>
        <v>96439922.000000015</v>
      </c>
      <c r="G21" s="55"/>
      <c r="H21" s="45"/>
      <c r="I21" s="45"/>
      <c r="J21" s="45"/>
      <c r="K21" s="42"/>
      <c r="L21" s="412" t="s">
        <v>38</v>
      </c>
    </row>
    <row r="22" spans="1:12" s="21" customFormat="1" ht="30" customHeight="1">
      <c r="A22" s="36" t="s">
        <v>49</v>
      </c>
      <c r="B22" s="38">
        <v>83166818</v>
      </c>
      <c r="C22" s="40">
        <v>88815200</v>
      </c>
      <c r="D22" s="40">
        <v>91988780</v>
      </c>
      <c r="E22" s="40">
        <v>98002393</v>
      </c>
      <c r="F22" s="39">
        <v>103035837</v>
      </c>
      <c r="G22" s="49">
        <v>0</v>
      </c>
      <c r="H22" s="41">
        <v>6.8</v>
      </c>
      <c r="I22" s="41" t="s">
        <v>48</v>
      </c>
      <c r="J22" s="41">
        <v>6.5</v>
      </c>
      <c r="K22" s="41">
        <v>5.0999999999999996</v>
      </c>
      <c r="L22" s="413"/>
    </row>
    <row r="23" spans="1:12" s="21" customFormat="1" ht="27.75" customHeight="1">
      <c r="G23" s="411" t="s">
        <v>52</v>
      </c>
      <c r="H23" s="411"/>
      <c r="I23" s="411"/>
      <c r="J23" s="411"/>
      <c r="K23" s="411"/>
    </row>
  </sheetData>
  <mergeCells count="6">
    <mergeCell ref="G23:K23"/>
    <mergeCell ref="L21:L22"/>
    <mergeCell ref="G1:L1"/>
    <mergeCell ref="A2:E2"/>
    <mergeCell ref="G2:L2"/>
    <mergeCell ref="A1:F1"/>
  </mergeCells>
  <phoneticPr fontId="25" type="noConversion"/>
  <pageMargins left="0.59055118110236227" right="0.59055118110236227" top="0.74803149606299213" bottom="0.74803149606299213" header="0.31496062992125984" footer="0.31496062992125984"/>
  <pageSetup paperSize="9" scale="107" orientation="portrait" r:id="rId1"/>
  <headerFooter alignWithMargins="0">
    <oddFooter>&amp;C&amp;P</oddFooter>
  </headerFooter>
  <colBreaks count="1" manualBreakCount="1">
    <brk id="6" max="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418"/>
  <sheetViews>
    <sheetView showGridLines="0" view="pageBreakPreview" zoomScale="70" zoomScaleNormal="100" zoomScaleSheetLayoutView="70" workbookViewId="0">
      <selection sqref="A1:F2"/>
    </sheetView>
  </sheetViews>
  <sheetFormatPr defaultRowHeight="13.5"/>
  <cols>
    <col min="1" max="1" width="20.109375" style="139" customWidth="1"/>
    <col min="2" max="2" width="11.21875" style="139" customWidth="1"/>
    <col min="3" max="6" width="11.21875" style="136" customWidth="1"/>
    <col min="7" max="9" width="11.21875" style="139" customWidth="1"/>
    <col min="10" max="11" width="11.21875" style="136" customWidth="1"/>
    <col min="12" max="12" width="20.21875" style="139" customWidth="1"/>
    <col min="13" max="13" width="8.88671875" style="139"/>
    <col min="14" max="14" width="11.33203125" style="139" bestFit="1" customWidth="1"/>
    <col min="15" max="256" width="8.88671875" style="139"/>
    <col min="257" max="257" width="20.109375" style="139" customWidth="1"/>
    <col min="258" max="265" width="13.44140625" style="139" customWidth="1"/>
    <col min="266" max="266" width="20.21875" style="139" customWidth="1"/>
    <col min="267" max="512" width="8.88671875" style="139"/>
    <col min="513" max="513" width="20.109375" style="139" customWidth="1"/>
    <col min="514" max="521" width="13.44140625" style="139" customWidth="1"/>
    <col min="522" max="522" width="20.21875" style="139" customWidth="1"/>
    <col min="523" max="768" width="8.88671875" style="139"/>
    <col min="769" max="769" width="20.109375" style="139" customWidth="1"/>
    <col min="770" max="777" width="13.44140625" style="139" customWidth="1"/>
    <col min="778" max="778" width="20.21875" style="139" customWidth="1"/>
    <col min="779" max="1024" width="8.88671875" style="139"/>
    <col min="1025" max="1025" width="20.109375" style="139" customWidth="1"/>
    <col min="1026" max="1033" width="13.44140625" style="139" customWidth="1"/>
    <col min="1034" max="1034" width="20.21875" style="139" customWidth="1"/>
    <col min="1035" max="1280" width="8.88671875" style="139"/>
    <col min="1281" max="1281" width="20.109375" style="139" customWidth="1"/>
    <col min="1282" max="1289" width="13.44140625" style="139" customWidth="1"/>
    <col min="1290" max="1290" width="20.21875" style="139" customWidth="1"/>
    <col min="1291" max="1536" width="8.88671875" style="139"/>
    <col min="1537" max="1537" width="20.109375" style="139" customWidth="1"/>
    <col min="1538" max="1545" width="13.44140625" style="139" customWidth="1"/>
    <col min="1546" max="1546" width="20.21875" style="139" customWidth="1"/>
    <col min="1547" max="1792" width="8.88671875" style="139"/>
    <col min="1793" max="1793" width="20.109375" style="139" customWidth="1"/>
    <col min="1794" max="1801" width="13.44140625" style="139" customWidth="1"/>
    <col min="1802" max="1802" width="20.21875" style="139" customWidth="1"/>
    <col min="1803" max="2048" width="8.88671875" style="139"/>
    <col min="2049" max="2049" width="20.109375" style="139" customWidth="1"/>
    <col min="2050" max="2057" width="13.44140625" style="139" customWidth="1"/>
    <col min="2058" max="2058" width="20.21875" style="139" customWidth="1"/>
    <col min="2059" max="2304" width="8.88671875" style="139"/>
    <col min="2305" max="2305" width="20.109375" style="139" customWidth="1"/>
    <col min="2306" max="2313" width="13.44140625" style="139" customWidth="1"/>
    <col min="2314" max="2314" width="20.21875" style="139" customWidth="1"/>
    <col min="2315" max="2560" width="8.88671875" style="139"/>
    <col min="2561" max="2561" width="20.109375" style="139" customWidth="1"/>
    <col min="2562" max="2569" width="13.44140625" style="139" customWidth="1"/>
    <col min="2570" max="2570" width="20.21875" style="139" customWidth="1"/>
    <col min="2571" max="2816" width="8.88671875" style="139"/>
    <col min="2817" max="2817" width="20.109375" style="139" customWidth="1"/>
    <col min="2818" max="2825" width="13.44140625" style="139" customWidth="1"/>
    <col min="2826" max="2826" width="20.21875" style="139" customWidth="1"/>
    <col min="2827" max="3072" width="8.88671875" style="139"/>
    <col min="3073" max="3073" width="20.109375" style="139" customWidth="1"/>
    <col min="3074" max="3081" width="13.44140625" style="139" customWidth="1"/>
    <col min="3082" max="3082" width="20.21875" style="139" customWidth="1"/>
    <col min="3083" max="3328" width="8.88671875" style="139"/>
    <col min="3329" max="3329" width="20.109375" style="139" customWidth="1"/>
    <col min="3330" max="3337" width="13.44140625" style="139" customWidth="1"/>
    <col min="3338" max="3338" width="20.21875" style="139" customWidth="1"/>
    <col min="3339" max="3584" width="8.88671875" style="139"/>
    <col min="3585" max="3585" width="20.109375" style="139" customWidth="1"/>
    <col min="3586" max="3593" width="13.44140625" style="139" customWidth="1"/>
    <col min="3594" max="3594" width="20.21875" style="139" customWidth="1"/>
    <col min="3595" max="3840" width="8.88671875" style="139"/>
    <col min="3841" max="3841" width="20.109375" style="139" customWidth="1"/>
    <col min="3842" max="3849" width="13.44140625" style="139" customWidth="1"/>
    <col min="3850" max="3850" width="20.21875" style="139" customWidth="1"/>
    <col min="3851" max="4096" width="8.88671875" style="139"/>
    <col min="4097" max="4097" width="20.109375" style="139" customWidth="1"/>
    <col min="4098" max="4105" width="13.44140625" style="139" customWidth="1"/>
    <col min="4106" max="4106" width="20.21875" style="139" customWidth="1"/>
    <col min="4107" max="4352" width="8.88671875" style="139"/>
    <col min="4353" max="4353" width="20.109375" style="139" customWidth="1"/>
    <col min="4354" max="4361" width="13.44140625" style="139" customWidth="1"/>
    <col min="4362" max="4362" width="20.21875" style="139" customWidth="1"/>
    <col min="4363" max="4608" width="8.88671875" style="139"/>
    <col min="4609" max="4609" width="20.109375" style="139" customWidth="1"/>
    <col min="4610" max="4617" width="13.44140625" style="139" customWidth="1"/>
    <col min="4618" max="4618" width="20.21875" style="139" customWidth="1"/>
    <col min="4619" max="4864" width="8.88671875" style="139"/>
    <col min="4865" max="4865" width="20.109375" style="139" customWidth="1"/>
    <col min="4866" max="4873" width="13.44140625" style="139" customWidth="1"/>
    <col min="4874" max="4874" width="20.21875" style="139" customWidth="1"/>
    <col min="4875" max="5120" width="8.88671875" style="139"/>
    <col min="5121" max="5121" width="20.109375" style="139" customWidth="1"/>
    <col min="5122" max="5129" width="13.44140625" style="139" customWidth="1"/>
    <col min="5130" max="5130" width="20.21875" style="139" customWidth="1"/>
    <col min="5131" max="5376" width="8.88671875" style="139"/>
    <col min="5377" max="5377" width="20.109375" style="139" customWidth="1"/>
    <col min="5378" max="5385" width="13.44140625" style="139" customWidth="1"/>
    <col min="5386" max="5386" width="20.21875" style="139" customWidth="1"/>
    <col min="5387" max="5632" width="8.88671875" style="139"/>
    <col min="5633" max="5633" width="20.109375" style="139" customWidth="1"/>
    <col min="5634" max="5641" width="13.44140625" style="139" customWidth="1"/>
    <col min="5642" max="5642" width="20.21875" style="139" customWidth="1"/>
    <col min="5643" max="5888" width="8.88671875" style="139"/>
    <col min="5889" max="5889" width="20.109375" style="139" customWidth="1"/>
    <col min="5890" max="5897" width="13.44140625" style="139" customWidth="1"/>
    <col min="5898" max="5898" width="20.21875" style="139" customWidth="1"/>
    <col min="5899" max="6144" width="8.88671875" style="139"/>
    <col min="6145" max="6145" width="20.109375" style="139" customWidth="1"/>
    <col min="6146" max="6153" width="13.44140625" style="139" customWidth="1"/>
    <col min="6154" max="6154" width="20.21875" style="139" customWidth="1"/>
    <col min="6155" max="6400" width="8.88671875" style="139"/>
    <col min="6401" max="6401" width="20.109375" style="139" customWidth="1"/>
    <col min="6402" max="6409" width="13.44140625" style="139" customWidth="1"/>
    <col min="6410" max="6410" width="20.21875" style="139" customWidth="1"/>
    <col min="6411" max="6656" width="8.88671875" style="139"/>
    <col min="6657" max="6657" width="20.109375" style="139" customWidth="1"/>
    <col min="6658" max="6665" width="13.44140625" style="139" customWidth="1"/>
    <col min="6666" max="6666" width="20.21875" style="139" customWidth="1"/>
    <col min="6667" max="6912" width="8.88671875" style="139"/>
    <col min="6913" max="6913" width="20.109375" style="139" customWidth="1"/>
    <col min="6914" max="6921" width="13.44140625" style="139" customWidth="1"/>
    <col min="6922" max="6922" width="20.21875" style="139" customWidth="1"/>
    <col min="6923" max="7168" width="8.88671875" style="139"/>
    <col min="7169" max="7169" width="20.109375" style="139" customWidth="1"/>
    <col min="7170" max="7177" width="13.44140625" style="139" customWidth="1"/>
    <col min="7178" max="7178" width="20.21875" style="139" customWidth="1"/>
    <col min="7179" max="7424" width="8.88671875" style="139"/>
    <col min="7425" max="7425" width="20.109375" style="139" customWidth="1"/>
    <col min="7426" max="7433" width="13.44140625" style="139" customWidth="1"/>
    <col min="7434" max="7434" width="20.21875" style="139" customWidth="1"/>
    <col min="7435" max="7680" width="8.88671875" style="139"/>
    <col min="7681" max="7681" width="20.109375" style="139" customWidth="1"/>
    <col min="7682" max="7689" width="13.44140625" style="139" customWidth="1"/>
    <col min="7690" max="7690" width="20.21875" style="139" customWidth="1"/>
    <col min="7691" max="7936" width="8.88671875" style="139"/>
    <col min="7937" max="7937" width="20.109375" style="139" customWidth="1"/>
    <col min="7938" max="7945" width="13.44140625" style="139" customWidth="1"/>
    <col min="7946" max="7946" width="20.21875" style="139" customWidth="1"/>
    <col min="7947" max="8192" width="8.88671875" style="139"/>
    <col min="8193" max="8193" width="20.109375" style="139" customWidth="1"/>
    <col min="8194" max="8201" width="13.44140625" style="139" customWidth="1"/>
    <col min="8202" max="8202" width="20.21875" style="139" customWidth="1"/>
    <col min="8203" max="8448" width="8.88671875" style="139"/>
    <col min="8449" max="8449" width="20.109375" style="139" customWidth="1"/>
    <col min="8450" max="8457" width="13.44140625" style="139" customWidth="1"/>
    <col min="8458" max="8458" width="20.21875" style="139" customWidth="1"/>
    <col min="8459" max="8704" width="8.88671875" style="139"/>
    <col min="8705" max="8705" width="20.109375" style="139" customWidth="1"/>
    <col min="8706" max="8713" width="13.44140625" style="139" customWidth="1"/>
    <col min="8714" max="8714" width="20.21875" style="139" customWidth="1"/>
    <col min="8715" max="8960" width="8.88671875" style="139"/>
    <col min="8961" max="8961" width="20.109375" style="139" customWidth="1"/>
    <col min="8962" max="8969" width="13.44140625" style="139" customWidth="1"/>
    <col min="8970" max="8970" width="20.21875" style="139" customWidth="1"/>
    <col min="8971" max="9216" width="8.88671875" style="139"/>
    <col min="9217" max="9217" width="20.109375" style="139" customWidth="1"/>
    <col min="9218" max="9225" width="13.44140625" style="139" customWidth="1"/>
    <col min="9226" max="9226" width="20.21875" style="139" customWidth="1"/>
    <col min="9227" max="9472" width="8.88671875" style="139"/>
    <col min="9473" max="9473" width="20.109375" style="139" customWidth="1"/>
    <col min="9474" max="9481" width="13.44140625" style="139" customWidth="1"/>
    <col min="9482" max="9482" width="20.21875" style="139" customWidth="1"/>
    <col min="9483" max="9728" width="8.88671875" style="139"/>
    <col min="9729" max="9729" width="20.109375" style="139" customWidth="1"/>
    <col min="9730" max="9737" width="13.44140625" style="139" customWidth="1"/>
    <col min="9738" max="9738" width="20.21875" style="139" customWidth="1"/>
    <col min="9739" max="9984" width="8.88671875" style="139"/>
    <col min="9985" max="9985" width="20.109375" style="139" customWidth="1"/>
    <col min="9986" max="9993" width="13.44140625" style="139" customWidth="1"/>
    <col min="9994" max="9994" width="20.21875" style="139" customWidth="1"/>
    <col min="9995" max="10240" width="8.88671875" style="139"/>
    <col min="10241" max="10241" width="20.109375" style="139" customWidth="1"/>
    <col min="10242" max="10249" width="13.44140625" style="139" customWidth="1"/>
    <col min="10250" max="10250" width="20.21875" style="139" customWidth="1"/>
    <col min="10251" max="10496" width="8.88671875" style="139"/>
    <col min="10497" max="10497" width="20.109375" style="139" customWidth="1"/>
    <col min="10498" max="10505" width="13.44140625" style="139" customWidth="1"/>
    <col min="10506" max="10506" width="20.21875" style="139" customWidth="1"/>
    <col min="10507" max="10752" width="8.88671875" style="139"/>
    <col min="10753" max="10753" width="20.109375" style="139" customWidth="1"/>
    <col min="10754" max="10761" width="13.44140625" style="139" customWidth="1"/>
    <col min="10762" max="10762" width="20.21875" style="139" customWidth="1"/>
    <col min="10763" max="11008" width="8.88671875" style="139"/>
    <col min="11009" max="11009" width="20.109375" style="139" customWidth="1"/>
    <col min="11010" max="11017" width="13.44140625" style="139" customWidth="1"/>
    <col min="11018" max="11018" width="20.21875" style="139" customWidth="1"/>
    <col min="11019" max="11264" width="8.88671875" style="139"/>
    <col min="11265" max="11265" width="20.109375" style="139" customWidth="1"/>
    <col min="11266" max="11273" width="13.44140625" style="139" customWidth="1"/>
    <col min="11274" max="11274" width="20.21875" style="139" customWidth="1"/>
    <col min="11275" max="11520" width="8.88671875" style="139"/>
    <col min="11521" max="11521" width="20.109375" style="139" customWidth="1"/>
    <col min="11522" max="11529" width="13.44140625" style="139" customWidth="1"/>
    <col min="11530" max="11530" width="20.21875" style="139" customWidth="1"/>
    <col min="11531" max="11776" width="8.88671875" style="139"/>
    <col min="11777" max="11777" width="20.109375" style="139" customWidth="1"/>
    <col min="11778" max="11785" width="13.44140625" style="139" customWidth="1"/>
    <col min="11786" max="11786" width="20.21875" style="139" customWidth="1"/>
    <col min="11787" max="12032" width="8.88671875" style="139"/>
    <col min="12033" max="12033" width="20.109375" style="139" customWidth="1"/>
    <col min="12034" max="12041" width="13.44140625" style="139" customWidth="1"/>
    <col min="12042" max="12042" width="20.21875" style="139" customWidth="1"/>
    <col min="12043" max="12288" width="8.88671875" style="139"/>
    <col min="12289" max="12289" width="20.109375" style="139" customWidth="1"/>
    <col min="12290" max="12297" width="13.44140625" style="139" customWidth="1"/>
    <col min="12298" max="12298" width="20.21875" style="139" customWidth="1"/>
    <col min="12299" max="12544" width="8.88671875" style="139"/>
    <col min="12545" max="12545" width="20.109375" style="139" customWidth="1"/>
    <col min="12546" max="12553" width="13.44140625" style="139" customWidth="1"/>
    <col min="12554" max="12554" width="20.21875" style="139" customWidth="1"/>
    <col min="12555" max="12800" width="8.88671875" style="139"/>
    <col min="12801" max="12801" width="20.109375" style="139" customWidth="1"/>
    <col min="12802" max="12809" width="13.44140625" style="139" customWidth="1"/>
    <col min="12810" max="12810" width="20.21875" style="139" customWidth="1"/>
    <col min="12811" max="13056" width="8.88671875" style="139"/>
    <col min="13057" max="13057" width="20.109375" style="139" customWidth="1"/>
    <col min="13058" max="13065" width="13.44140625" style="139" customWidth="1"/>
    <col min="13066" max="13066" width="20.21875" style="139" customWidth="1"/>
    <col min="13067" max="13312" width="8.88671875" style="139"/>
    <col min="13313" max="13313" width="20.109375" style="139" customWidth="1"/>
    <col min="13314" max="13321" width="13.44140625" style="139" customWidth="1"/>
    <col min="13322" max="13322" width="20.21875" style="139" customWidth="1"/>
    <col min="13323" max="13568" width="8.88671875" style="139"/>
    <col min="13569" max="13569" width="20.109375" style="139" customWidth="1"/>
    <col min="13570" max="13577" width="13.44140625" style="139" customWidth="1"/>
    <col min="13578" max="13578" width="20.21875" style="139" customWidth="1"/>
    <col min="13579" max="13824" width="8.88671875" style="139"/>
    <col min="13825" max="13825" width="20.109375" style="139" customWidth="1"/>
    <col min="13826" max="13833" width="13.44140625" style="139" customWidth="1"/>
    <col min="13834" max="13834" width="20.21875" style="139" customWidth="1"/>
    <col min="13835" max="14080" width="8.88671875" style="139"/>
    <col min="14081" max="14081" width="20.109375" style="139" customWidth="1"/>
    <col min="14082" max="14089" width="13.44140625" style="139" customWidth="1"/>
    <col min="14090" max="14090" width="20.21875" style="139" customWidth="1"/>
    <col min="14091" max="14336" width="8.88671875" style="139"/>
    <col min="14337" max="14337" width="20.109375" style="139" customWidth="1"/>
    <col min="14338" max="14345" width="13.44140625" style="139" customWidth="1"/>
    <col min="14346" max="14346" width="20.21875" style="139" customWidth="1"/>
    <col min="14347" max="14592" width="8.88671875" style="139"/>
    <col min="14593" max="14593" width="20.109375" style="139" customWidth="1"/>
    <col min="14594" max="14601" width="13.44140625" style="139" customWidth="1"/>
    <col min="14602" max="14602" width="20.21875" style="139" customWidth="1"/>
    <col min="14603" max="14848" width="8.88671875" style="139"/>
    <col min="14849" max="14849" width="20.109375" style="139" customWidth="1"/>
    <col min="14850" max="14857" width="13.44140625" style="139" customWidth="1"/>
    <col min="14858" max="14858" width="20.21875" style="139" customWidth="1"/>
    <col min="14859" max="15104" width="8.88671875" style="139"/>
    <col min="15105" max="15105" width="20.109375" style="139" customWidth="1"/>
    <col min="15106" max="15113" width="13.44140625" style="139" customWidth="1"/>
    <col min="15114" max="15114" width="20.21875" style="139" customWidth="1"/>
    <col min="15115" max="15360" width="8.88671875" style="139"/>
    <col min="15361" max="15361" width="20.109375" style="139" customWidth="1"/>
    <col min="15362" max="15369" width="13.44140625" style="139" customWidth="1"/>
    <col min="15370" max="15370" width="20.21875" style="139" customWidth="1"/>
    <col min="15371" max="15616" width="8.88671875" style="139"/>
    <col min="15617" max="15617" width="20.109375" style="139" customWidth="1"/>
    <col min="15618" max="15625" width="13.44140625" style="139" customWidth="1"/>
    <col min="15626" max="15626" width="20.21875" style="139" customWidth="1"/>
    <col min="15627" max="15872" width="8.88671875" style="139"/>
    <col min="15873" max="15873" width="20.109375" style="139" customWidth="1"/>
    <col min="15874" max="15881" width="13.44140625" style="139" customWidth="1"/>
    <col min="15882" max="15882" width="20.21875" style="139" customWidth="1"/>
    <col min="15883" max="16128" width="8.88671875" style="139"/>
    <col min="16129" max="16129" width="20.109375" style="139" customWidth="1"/>
    <col min="16130" max="16137" width="13.44140625" style="139" customWidth="1"/>
    <col min="16138" max="16138" width="20.21875" style="139" customWidth="1"/>
    <col min="16139" max="16384" width="8.88671875" style="139"/>
  </cols>
  <sheetData>
    <row r="1" spans="1:12" s="342" customFormat="1" ht="20.25" customHeight="1">
      <c r="A1" s="416" t="s">
        <v>64</v>
      </c>
      <c r="B1" s="416"/>
      <c r="C1" s="416"/>
      <c r="D1" s="416"/>
      <c r="E1" s="416"/>
      <c r="F1" s="416"/>
      <c r="G1" s="414"/>
      <c r="H1" s="414"/>
      <c r="I1" s="414"/>
      <c r="J1" s="414"/>
      <c r="K1" s="414"/>
      <c r="L1" s="414"/>
    </row>
    <row r="2" spans="1:12" s="343" customFormat="1" ht="17.25" customHeight="1">
      <c r="A2" s="416"/>
      <c r="B2" s="416"/>
      <c r="C2" s="416"/>
      <c r="D2" s="416"/>
      <c r="E2" s="416"/>
      <c r="F2" s="416"/>
      <c r="G2" s="415"/>
      <c r="H2" s="415"/>
      <c r="I2" s="415"/>
      <c r="J2" s="415"/>
      <c r="K2" s="415"/>
      <c r="L2" s="415"/>
    </row>
    <row r="3" spans="1:12" s="95" customFormat="1" ht="21" customHeight="1">
      <c r="A3" s="94" t="s">
        <v>65</v>
      </c>
      <c r="E3" s="96" t="s">
        <v>4</v>
      </c>
      <c r="F3" s="96"/>
      <c r="G3" s="94" t="s">
        <v>65</v>
      </c>
      <c r="L3" s="96" t="s">
        <v>5</v>
      </c>
    </row>
    <row r="4" spans="1:12" s="344" customFormat="1" ht="46.5" customHeight="1">
      <c r="A4" s="97"/>
      <c r="B4" s="98">
        <v>2010</v>
      </c>
      <c r="C4" s="98">
        <v>2011</v>
      </c>
      <c r="D4" s="91">
        <v>2012</v>
      </c>
      <c r="E4" s="91">
        <v>2013</v>
      </c>
      <c r="F4" s="99">
        <v>2014</v>
      </c>
      <c r="G4" s="100">
        <v>2010</v>
      </c>
      <c r="H4" s="98">
        <v>2011</v>
      </c>
      <c r="I4" s="92">
        <v>2012</v>
      </c>
      <c r="J4" s="92">
        <v>2013</v>
      </c>
      <c r="K4" s="92">
        <v>2014</v>
      </c>
      <c r="L4" s="101"/>
    </row>
    <row r="5" spans="1:12" s="344" customFormat="1" ht="38.25" customHeight="1">
      <c r="A5" s="102" t="s">
        <v>6</v>
      </c>
      <c r="B5" s="103">
        <v>366462.88611534436</v>
      </c>
      <c r="C5" s="104">
        <v>331060.90977768454</v>
      </c>
      <c r="D5" s="104">
        <v>320385.79718769254</v>
      </c>
      <c r="E5" s="104">
        <v>270913.23724120873</v>
      </c>
      <c r="F5" s="105">
        <v>325150.45270909014</v>
      </c>
      <c r="G5" s="106">
        <f t="shared" ref="G5:G20" si="0">B5/$B$21*100</f>
        <v>10.012162966855</v>
      </c>
      <c r="H5" s="106">
        <f t="shared" ref="H5:H20" si="1">C5/$C$21*100</f>
        <v>8.4895837042723095</v>
      </c>
      <c r="I5" s="106">
        <f t="shared" ref="I5:I20" si="2">D5/$D$21*100</f>
        <v>8.1986535782442225</v>
      </c>
      <c r="J5" s="106">
        <f>E5/$E$21*100</f>
        <v>7.076484656773534</v>
      </c>
      <c r="K5" s="107">
        <f>F5/$F$21*100</f>
        <v>7.5083587720228566</v>
      </c>
      <c r="L5" s="108" t="s">
        <v>7</v>
      </c>
    </row>
    <row r="6" spans="1:12" s="345" customFormat="1" ht="38.25" customHeight="1">
      <c r="A6" s="109" t="s">
        <v>8</v>
      </c>
      <c r="B6" s="110">
        <v>236824.71810311786</v>
      </c>
      <c r="C6" s="90">
        <v>294167.19123684551</v>
      </c>
      <c r="D6" s="90">
        <v>284536.69364029088</v>
      </c>
      <c r="E6" s="90">
        <v>204682.91439561723</v>
      </c>
      <c r="F6" s="111">
        <v>272902.33017341996</v>
      </c>
      <c r="G6" s="89">
        <f t="shared" si="0"/>
        <v>6.4703078048716725</v>
      </c>
      <c r="H6" s="89">
        <f t="shared" si="1"/>
        <v>7.543497040266443</v>
      </c>
      <c r="I6" s="89">
        <f t="shared" si="2"/>
        <v>7.2812771412869761</v>
      </c>
      <c r="J6" s="89">
        <f t="shared" ref="J6:J20" si="3">E6/$E$21*100</f>
        <v>5.3464921757760226</v>
      </c>
      <c r="K6" s="112">
        <f t="shared" ref="K6:K19" si="4">F6/$F$21*100</f>
        <v>6.3018476142069071</v>
      </c>
      <c r="L6" s="113" t="s">
        <v>9</v>
      </c>
    </row>
    <row r="7" spans="1:12" s="345" customFormat="1" ht="38.25" customHeight="1">
      <c r="A7" s="109" t="s">
        <v>10</v>
      </c>
      <c r="B7" s="110">
        <v>206810.13762296175</v>
      </c>
      <c r="C7" s="90">
        <v>221547.88387212405</v>
      </c>
      <c r="D7" s="90">
        <v>204217.39304943357</v>
      </c>
      <c r="E7" s="90">
        <v>220196.62828406907</v>
      </c>
      <c r="F7" s="111">
        <v>264769.44519056601</v>
      </c>
      <c r="G7" s="89">
        <f t="shared" si="0"/>
        <v>5.6502769571788933</v>
      </c>
      <c r="H7" s="89">
        <f t="shared" si="1"/>
        <v>5.6812787287385706</v>
      </c>
      <c r="I7" s="89">
        <f t="shared" si="2"/>
        <v>5.2259109953103842</v>
      </c>
      <c r="J7" s="89">
        <f t="shared" si="3"/>
        <v>5.7517236049197322</v>
      </c>
      <c r="K7" s="112">
        <f t="shared" si="4"/>
        <v>6.114043421427577</v>
      </c>
      <c r="L7" s="113" t="s">
        <v>11</v>
      </c>
    </row>
    <row r="8" spans="1:12" s="345" customFormat="1" ht="38.25" customHeight="1">
      <c r="A8" s="109" t="s">
        <v>12</v>
      </c>
      <c r="B8" s="110">
        <v>260996.48701888369</v>
      </c>
      <c r="C8" s="90">
        <v>204658.02129956966</v>
      </c>
      <c r="D8" s="90">
        <v>207999.3897199581</v>
      </c>
      <c r="E8" s="90">
        <v>232294.00804682515</v>
      </c>
      <c r="F8" s="111">
        <v>273230.33839724871</v>
      </c>
      <c r="G8" s="89">
        <f t="shared" si="0"/>
        <v>7.1307067122405181</v>
      </c>
      <c r="H8" s="89">
        <f t="shared" si="1"/>
        <v>5.2481623509709721</v>
      </c>
      <c r="I8" s="89">
        <f t="shared" si="2"/>
        <v>5.3226920661564767</v>
      </c>
      <c r="J8" s="89">
        <f t="shared" si="3"/>
        <v>6.067717474950105</v>
      </c>
      <c r="K8" s="112">
        <f t="shared" si="4"/>
        <v>6.309421964493553</v>
      </c>
      <c r="L8" s="113" t="s">
        <v>13</v>
      </c>
    </row>
    <row r="9" spans="1:12" s="345" customFormat="1" ht="38.25" customHeight="1">
      <c r="A9" s="109" t="s">
        <v>14</v>
      </c>
      <c r="B9" s="110">
        <v>299935.9288831008</v>
      </c>
      <c r="C9" s="90">
        <v>340028.24836621532</v>
      </c>
      <c r="D9" s="90">
        <v>348007.46921695233</v>
      </c>
      <c r="E9" s="90">
        <v>394166.41847968998</v>
      </c>
      <c r="F9" s="111">
        <v>372216.63620295853</v>
      </c>
      <c r="G9" s="89">
        <f t="shared" si="0"/>
        <v>8.194574439517563</v>
      </c>
      <c r="H9" s="89">
        <f t="shared" si="1"/>
        <v>8.7195382815221745</v>
      </c>
      <c r="I9" s="89">
        <f t="shared" si="2"/>
        <v>8.9054905298432701</v>
      </c>
      <c r="J9" s="89">
        <f t="shared" si="3"/>
        <v>10.295962799718884</v>
      </c>
      <c r="K9" s="112">
        <f t="shared" si="4"/>
        <v>8.5952088402218969</v>
      </c>
      <c r="L9" s="113" t="s">
        <v>15</v>
      </c>
    </row>
    <row r="10" spans="1:12" s="345" customFormat="1" ht="38.25" customHeight="1">
      <c r="A10" s="109" t="s">
        <v>16</v>
      </c>
      <c r="B10" s="110">
        <v>403351.88851000444</v>
      </c>
      <c r="C10" s="90">
        <v>442508.95849364426</v>
      </c>
      <c r="D10" s="90">
        <v>477279.38485219562</v>
      </c>
      <c r="E10" s="90">
        <v>412218.50217529037</v>
      </c>
      <c r="F10" s="111">
        <v>498970.02139332384</v>
      </c>
      <c r="G10" s="89">
        <f t="shared" si="0"/>
        <v>11.020010466980269</v>
      </c>
      <c r="H10" s="89">
        <f t="shared" si="1"/>
        <v>11.347509573222887</v>
      </c>
      <c r="I10" s="89">
        <f t="shared" si="2"/>
        <v>12.21355119605462</v>
      </c>
      <c r="J10" s="89">
        <f t="shared" si="3"/>
        <v>10.767498611684283</v>
      </c>
      <c r="K10" s="112">
        <f t="shared" si="4"/>
        <v>11.522191975715668</v>
      </c>
      <c r="L10" s="113" t="s">
        <v>17</v>
      </c>
    </row>
    <row r="11" spans="1:12" s="345" customFormat="1" ht="38.25" customHeight="1">
      <c r="A11" s="109" t="s">
        <v>66</v>
      </c>
      <c r="B11" s="110">
        <v>3520.4357581132076</v>
      </c>
      <c r="C11" s="90">
        <v>5247.1826917761437</v>
      </c>
      <c r="D11" s="90">
        <v>5182.3219564279625</v>
      </c>
      <c r="E11" s="90">
        <v>5776.007489034665</v>
      </c>
      <c r="F11" s="111">
        <v>5330.0726787251024</v>
      </c>
      <c r="G11" s="89">
        <f t="shared" si="0"/>
        <v>9.6182117917062673E-2</v>
      </c>
      <c r="H11" s="89">
        <f t="shared" si="1"/>
        <v>0.13455649808778827</v>
      </c>
      <c r="I11" s="89">
        <f t="shared" si="2"/>
        <v>0.13261531199147011</v>
      </c>
      <c r="J11" s="89">
        <f t="shared" si="3"/>
        <v>0.15087423851928891</v>
      </c>
      <c r="K11" s="112">
        <f t="shared" si="4"/>
        <v>0.12308178450740367</v>
      </c>
      <c r="L11" s="113" t="s">
        <v>19</v>
      </c>
    </row>
    <row r="12" spans="1:12" s="345" customFormat="1" ht="38.25" customHeight="1">
      <c r="A12" s="109" t="s">
        <v>67</v>
      </c>
      <c r="B12" s="110">
        <v>261471.32559304949</v>
      </c>
      <c r="C12" s="90">
        <v>366438.17306744534</v>
      </c>
      <c r="D12" s="90">
        <v>395122.58774736675</v>
      </c>
      <c r="E12" s="90">
        <v>427287.6083249785</v>
      </c>
      <c r="F12" s="111">
        <v>408762.92069750198</v>
      </c>
      <c r="G12" s="89">
        <f t="shared" si="0"/>
        <v>7.1436798163872801</v>
      </c>
      <c r="H12" s="89">
        <f t="shared" si="1"/>
        <v>9.3967830414824576</v>
      </c>
      <c r="I12" s="89">
        <f t="shared" si="2"/>
        <v>10.111163623093676</v>
      </c>
      <c r="J12" s="89">
        <f t="shared" si="3"/>
        <v>11.16111650775119</v>
      </c>
      <c r="K12" s="112">
        <f t="shared" si="4"/>
        <v>9.439133901630175</v>
      </c>
      <c r="L12" s="113" t="s">
        <v>68</v>
      </c>
    </row>
    <row r="13" spans="1:12" s="345" customFormat="1" ht="38.25" customHeight="1">
      <c r="A13" s="109" t="s">
        <v>69</v>
      </c>
      <c r="B13" s="110">
        <v>99782.288987223394</v>
      </c>
      <c r="C13" s="90">
        <v>120862.73750371428</v>
      </c>
      <c r="D13" s="90">
        <v>126996.26557849717</v>
      </c>
      <c r="E13" s="90">
        <v>154565.70511240885</v>
      </c>
      <c r="F13" s="111">
        <v>136477.89893003096</v>
      </c>
      <c r="G13" s="89">
        <f t="shared" si="0"/>
        <v>2.7261602099358413</v>
      </c>
      <c r="H13" s="89">
        <f t="shared" si="1"/>
        <v>3.0993521024705339</v>
      </c>
      <c r="I13" s="89">
        <f t="shared" si="2"/>
        <v>3.2498269160128568</v>
      </c>
      <c r="J13" s="89">
        <f t="shared" si="3"/>
        <v>4.0373879542751556</v>
      </c>
      <c r="K13" s="112">
        <f t="shared" si="4"/>
        <v>3.1515411437404981</v>
      </c>
      <c r="L13" s="113" t="s">
        <v>23</v>
      </c>
    </row>
    <row r="14" spans="1:12" s="345" customFormat="1" ht="38.25" customHeight="1">
      <c r="A14" s="109" t="s">
        <v>24</v>
      </c>
      <c r="B14" s="110">
        <v>277038.95023178507</v>
      </c>
      <c r="C14" s="90">
        <v>362957.42467276193</v>
      </c>
      <c r="D14" s="90">
        <v>385352.78071299393</v>
      </c>
      <c r="E14" s="90">
        <v>439328.12985433225</v>
      </c>
      <c r="F14" s="111">
        <v>521388.36276455678</v>
      </c>
      <c r="G14" s="89">
        <f t="shared" si="0"/>
        <v>7.5690041829065926</v>
      </c>
      <c r="H14" s="89">
        <f t="shared" si="1"/>
        <v>9.3075242254234425</v>
      </c>
      <c r="I14" s="89">
        <f t="shared" si="2"/>
        <v>9.8611548396075861</v>
      </c>
      <c r="J14" s="89">
        <f t="shared" si="3"/>
        <v>11.47562519226468</v>
      </c>
      <c r="K14" s="112">
        <f t="shared" si="4"/>
        <v>12.039875247217982</v>
      </c>
      <c r="L14" s="113" t="s">
        <v>25</v>
      </c>
    </row>
    <row r="15" spans="1:12" s="345" customFormat="1" ht="38.25" customHeight="1">
      <c r="A15" s="109" t="s">
        <v>26</v>
      </c>
      <c r="B15" s="110">
        <v>221324.18652666121</v>
      </c>
      <c r="C15" s="90">
        <v>208631.04617819012</v>
      </c>
      <c r="D15" s="90">
        <v>189585.86448094988</v>
      </c>
      <c r="E15" s="90">
        <v>180731.29725948148</v>
      </c>
      <c r="F15" s="111">
        <v>194632.71232751184</v>
      </c>
      <c r="G15" s="89">
        <f t="shared" si="0"/>
        <v>6.0468164934827247</v>
      </c>
      <c r="H15" s="89">
        <f t="shared" si="1"/>
        <v>5.3500448936391924</v>
      </c>
      <c r="I15" s="89">
        <f t="shared" si="2"/>
        <v>4.8514910456554201</v>
      </c>
      <c r="J15" s="89">
        <f>E15/$E$21*100</f>
        <v>4.7208555221566586</v>
      </c>
      <c r="K15" s="112">
        <f t="shared" si="4"/>
        <v>4.4944493256921714</v>
      </c>
      <c r="L15" s="113" t="s">
        <v>27</v>
      </c>
    </row>
    <row r="16" spans="1:12" s="345" customFormat="1" ht="38.25" customHeight="1">
      <c r="A16" s="109" t="s">
        <v>28</v>
      </c>
      <c r="B16" s="110">
        <v>124585.50599348021</v>
      </c>
      <c r="C16" s="90">
        <v>130376.31466125067</v>
      </c>
      <c r="D16" s="90">
        <v>134272.87622965421</v>
      </c>
      <c r="E16" s="90">
        <v>147440.75998669802</v>
      </c>
      <c r="F16" s="111">
        <v>154105.52729068819</v>
      </c>
      <c r="G16" s="89">
        <f t="shared" si="0"/>
        <v>3.403810963062174</v>
      </c>
      <c r="H16" s="89">
        <f t="shared" si="1"/>
        <v>3.3433141868500966</v>
      </c>
      <c r="I16" s="89">
        <f t="shared" si="2"/>
        <v>3.4360349516881987</v>
      </c>
      <c r="J16" s="89">
        <f t="shared" si="3"/>
        <v>3.8512783149829461</v>
      </c>
      <c r="K16" s="112">
        <f t="shared" si="4"/>
        <v>3.5585974985108737</v>
      </c>
      <c r="L16" s="113" t="s">
        <v>29</v>
      </c>
    </row>
    <row r="17" spans="1:12" s="345" customFormat="1" ht="38.25" customHeight="1">
      <c r="A17" s="109" t="s">
        <v>30</v>
      </c>
      <c r="B17" s="110">
        <v>274836.77924574149</v>
      </c>
      <c r="C17" s="90">
        <v>284511.20016945933</v>
      </c>
      <c r="D17" s="90">
        <v>297272.41696135548</v>
      </c>
      <c r="E17" s="90">
        <v>229996.03059283196</v>
      </c>
      <c r="F17" s="111">
        <v>322456.38164926757</v>
      </c>
      <c r="G17" s="89">
        <f t="shared" si="0"/>
        <v>7.5088384863830751</v>
      </c>
      <c r="H17" s="89">
        <f t="shared" si="1"/>
        <v>7.2958829547819057</v>
      </c>
      <c r="I17" s="89">
        <f t="shared" si="2"/>
        <v>7.607183546921445</v>
      </c>
      <c r="J17" s="89">
        <f>E17/$E$21*100</f>
        <v>6.0076923452798425</v>
      </c>
      <c r="K17" s="112">
        <f t="shared" si="4"/>
        <v>7.4461474113867707</v>
      </c>
      <c r="L17" s="113" t="s">
        <v>31</v>
      </c>
    </row>
    <row r="18" spans="1:12" s="345" customFormat="1" ht="38.25" customHeight="1">
      <c r="A18" s="109" t="s">
        <v>32</v>
      </c>
      <c r="B18" s="110">
        <v>265543.01395584882</v>
      </c>
      <c r="C18" s="90">
        <v>263369.37887432013</v>
      </c>
      <c r="D18" s="90">
        <v>337268.06820029858</v>
      </c>
      <c r="E18" s="90">
        <v>312895.57181240607</v>
      </c>
      <c r="F18" s="111">
        <v>346283.74491469725</v>
      </c>
      <c r="G18" s="89">
        <f t="shared" si="0"/>
        <v>7.2549227525294206</v>
      </c>
      <c r="H18" s="89">
        <f t="shared" si="1"/>
        <v>6.7537311747170827</v>
      </c>
      <c r="I18" s="89">
        <f t="shared" si="2"/>
        <v>8.6306698937655533</v>
      </c>
      <c r="J18" s="89">
        <f t="shared" si="3"/>
        <v>8.1730990174225049</v>
      </c>
      <c r="K18" s="112">
        <f t="shared" si="4"/>
        <v>7.9963677493797443</v>
      </c>
      <c r="L18" s="113" t="s">
        <v>33</v>
      </c>
    </row>
    <row r="19" spans="1:12" s="345" customFormat="1" ht="38.25" customHeight="1">
      <c r="A19" s="109" t="s">
        <v>34</v>
      </c>
      <c r="B19" s="110">
        <v>218250.50489945782</v>
      </c>
      <c r="C19" s="90">
        <v>193265.44858815754</v>
      </c>
      <c r="D19" s="90">
        <v>194306.20829610006</v>
      </c>
      <c r="E19" s="90">
        <v>195866.18094512809</v>
      </c>
      <c r="F19" s="111">
        <v>233836.15468041305</v>
      </c>
      <c r="G19" s="89">
        <f t="shared" si="0"/>
        <v>5.9628401823042383</v>
      </c>
      <c r="H19" s="89">
        <f t="shared" si="1"/>
        <v>4.9560161120643897</v>
      </c>
      <c r="I19" s="89">
        <f t="shared" si="2"/>
        <v>4.9722843643678347</v>
      </c>
      <c r="J19" s="89">
        <f t="shared" si="3"/>
        <v>5.1161915835251612</v>
      </c>
      <c r="K19" s="112">
        <f t="shared" si="4"/>
        <v>5.3997333498459197</v>
      </c>
      <c r="L19" s="113" t="s">
        <v>35</v>
      </c>
    </row>
    <row r="20" spans="1:12" s="345" customFormat="1" ht="38.25" customHeight="1">
      <c r="A20" s="109" t="s">
        <v>70</v>
      </c>
      <c r="B20" s="110">
        <v>139441.96255522629</v>
      </c>
      <c r="C20" s="90">
        <v>129982.88054684157</v>
      </c>
      <c r="D20" s="114">
        <f>D64-D42</f>
        <v>0</v>
      </c>
      <c r="E20" s="114">
        <v>0</v>
      </c>
      <c r="F20" s="115">
        <v>0</v>
      </c>
      <c r="G20" s="89">
        <f t="shared" si="0"/>
        <v>3.8097054474476582</v>
      </c>
      <c r="H20" s="89">
        <f t="shared" si="1"/>
        <v>3.3332251314897547</v>
      </c>
      <c r="I20" s="116">
        <f t="shared" si="2"/>
        <v>0</v>
      </c>
      <c r="J20" s="116">
        <f t="shared" si="3"/>
        <v>0</v>
      </c>
      <c r="K20" s="117">
        <v>0</v>
      </c>
      <c r="L20" s="113" t="s">
        <v>71</v>
      </c>
    </row>
    <row r="21" spans="1:12" s="345" customFormat="1" ht="38.25" customHeight="1">
      <c r="A21" s="118" t="s">
        <v>72</v>
      </c>
      <c r="B21" s="119">
        <f t="shared" ref="B21:K21" si="5">SUM(B5:B20)</f>
        <v>3660177.0000000005</v>
      </c>
      <c r="C21" s="120">
        <f t="shared" si="5"/>
        <v>3899613.0000000005</v>
      </c>
      <c r="D21" s="121">
        <f t="shared" si="5"/>
        <v>3907785.5178301674</v>
      </c>
      <c r="E21" s="121">
        <f t="shared" si="5"/>
        <v>3828359.0000000009</v>
      </c>
      <c r="F21" s="122">
        <f>SUM(F5:F20)</f>
        <v>4330513</v>
      </c>
      <c r="G21" s="120">
        <f t="shared" si="5"/>
        <v>99.999999999999972</v>
      </c>
      <c r="H21" s="120">
        <f t="shared" si="5"/>
        <v>100</v>
      </c>
      <c r="I21" s="121">
        <f t="shared" si="5"/>
        <v>100</v>
      </c>
      <c r="J21" s="121">
        <f t="shared" si="5"/>
        <v>99.999999999999986</v>
      </c>
      <c r="K21" s="121">
        <f t="shared" si="5"/>
        <v>100</v>
      </c>
      <c r="L21" s="123" t="s">
        <v>38</v>
      </c>
    </row>
    <row r="22" spans="1:12" s="127" customFormat="1">
      <c r="A22" s="124"/>
      <c r="B22" s="125"/>
      <c r="C22" s="126"/>
      <c r="D22" s="126"/>
      <c r="E22" s="126"/>
      <c r="F22" s="126"/>
      <c r="J22" s="128"/>
      <c r="K22" s="128"/>
    </row>
    <row r="23" spans="1:12" s="342" customFormat="1" ht="20.25" customHeight="1">
      <c r="A23" s="416" t="s">
        <v>64</v>
      </c>
      <c r="B23" s="416"/>
      <c r="C23" s="416"/>
      <c r="D23" s="416"/>
      <c r="E23" s="416"/>
      <c r="F23" s="416"/>
      <c r="G23" s="414"/>
      <c r="H23" s="414"/>
      <c r="I23" s="414"/>
      <c r="J23" s="414"/>
      <c r="K23" s="414"/>
      <c r="L23" s="414"/>
    </row>
    <row r="24" spans="1:12" s="343" customFormat="1" ht="17.25" customHeight="1">
      <c r="A24" s="416"/>
      <c r="B24" s="416"/>
      <c r="C24" s="416"/>
      <c r="D24" s="416"/>
      <c r="E24" s="416"/>
      <c r="F24" s="416"/>
      <c r="G24" s="415"/>
      <c r="H24" s="415"/>
      <c r="I24" s="415"/>
      <c r="J24" s="415"/>
      <c r="K24" s="415"/>
      <c r="L24" s="415"/>
    </row>
    <row r="25" spans="1:12" s="95" customFormat="1" ht="21" customHeight="1">
      <c r="A25" s="129" t="s">
        <v>73</v>
      </c>
      <c r="B25" s="130"/>
      <c r="C25" s="130"/>
      <c r="E25" s="131" t="s">
        <v>4</v>
      </c>
      <c r="F25" s="131"/>
      <c r="G25" s="129" t="s">
        <v>73</v>
      </c>
      <c r="L25" s="96" t="s">
        <v>5</v>
      </c>
    </row>
    <row r="26" spans="1:12" s="344" customFormat="1" ht="46.5" customHeight="1">
      <c r="A26" s="97"/>
      <c r="B26" s="98">
        <v>2010</v>
      </c>
      <c r="C26" s="98">
        <v>2011</v>
      </c>
      <c r="D26" s="91">
        <v>2012</v>
      </c>
      <c r="E26" s="91">
        <v>2013</v>
      </c>
      <c r="F26" s="99">
        <v>2014</v>
      </c>
      <c r="G26" s="100">
        <v>2010</v>
      </c>
      <c r="H26" s="98">
        <v>2011</v>
      </c>
      <c r="I26" s="92">
        <v>2012</v>
      </c>
      <c r="J26" s="92">
        <v>2013</v>
      </c>
      <c r="K26" s="92">
        <v>2014</v>
      </c>
      <c r="L26" s="101"/>
    </row>
    <row r="27" spans="1:12" s="344" customFormat="1" ht="38.25" customHeight="1">
      <c r="A27" s="102" t="s">
        <v>6</v>
      </c>
      <c r="B27" s="103">
        <v>3721.7652895394244</v>
      </c>
      <c r="C27" s="104">
        <v>1803.5378039619009</v>
      </c>
      <c r="D27" s="104">
        <v>2081.2669810853386</v>
      </c>
      <c r="E27" s="104">
        <v>7405.438033081251</v>
      </c>
      <c r="F27" s="105">
        <v>13010.990228902174</v>
      </c>
      <c r="G27" s="106">
        <f t="shared" ref="G27:G42" si="6">B27/$B$43*100</f>
        <v>2.5062223752967476</v>
      </c>
      <c r="H27" s="106">
        <f t="shared" ref="H27:H42" si="7">C27/$C$43*100</f>
        <v>1.3651685355208127</v>
      </c>
      <c r="I27" s="106">
        <f t="shared" ref="I27:I41" si="8">D27/$D$43*100</f>
        <v>1.6563607562776239</v>
      </c>
      <c r="J27" s="106">
        <f>E27/$E$43*100</f>
        <v>4.8455078047524731</v>
      </c>
      <c r="K27" s="107">
        <f>F27/$F$43*100</f>
        <v>7.1917697420900257</v>
      </c>
      <c r="L27" s="108" t="s">
        <v>7</v>
      </c>
    </row>
    <row r="28" spans="1:12" s="345" customFormat="1" ht="38.25" customHeight="1">
      <c r="A28" s="109" t="s">
        <v>8</v>
      </c>
      <c r="B28" s="110">
        <v>17759.012208272663</v>
      </c>
      <c r="C28" s="90">
        <v>8400.7823674385018</v>
      </c>
      <c r="D28" s="90">
        <v>1.1113569545718014E-8</v>
      </c>
      <c r="E28" s="90">
        <v>1623.3852589621774</v>
      </c>
      <c r="F28" s="111">
        <v>4576.0385718821899</v>
      </c>
      <c r="G28" s="89">
        <f t="shared" si="6"/>
        <v>11.958850249003481</v>
      </c>
      <c r="H28" s="89">
        <f t="shared" si="7"/>
        <v>6.3588818247068764</v>
      </c>
      <c r="I28" s="89">
        <f t="shared" si="8"/>
        <v>8.8446511788170582E-12</v>
      </c>
      <c r="J28" s="89">
        <f t="shared" ref="J28:J42" si="9">E28/$E$43*100</f>
        <v>1.0622094070981527</v>
      </c>
      <c r="K28" s="112">
        <f t="shared" ref="K28:K42" si="10">F28/$F$43*100</f>
        <v>2.529385939188121</v>
      </c>
      <c r="L28" s="113" t="s">
        <v>9</v>
      </c>
    </row>
    <row r="29" spans="1:12" s="345" customFormat="1" ht="38.25" customHeight="1">
      <c r="A29" s="109" t="s">
        <v>10</v>
      </c>
      <c r="B29" s="110">
        <v>11928.023288457989</v>
      </c>
      <c r="C29" s="90">
        <v>12010.217083018404</v>
      </c>
      <c r="D29" s="90">
        <v>8697.5854719287108</v>
      </c>
      <c r="E29" s="90">
        <v>11611.041423095705</v>
      </c>
      <c r="F29" s="111">
        <v>19900.980301823307</v>
      </c>
      <c r="G29" s="89">
        <f t="shared" si="6"/>
        <v>8.0322848253264212</v>
      </c>
      <c r="H29" s="89">
        <f t="shared" si="7"/>
        <v>9.0910045969059379</v>
      </c>
      <c r="I29" s="89">
        <f t="shared" si="8"/>
        <v>6.921908328435836</v>
      </c>
      <c r="J29" s="89">
        <f t="shared" si="9"/>
        <v>7.5973077602683405</v>
      </c>
      <c r="K29" s="112">
        <f t="shared" si="10"/>
        <v>11.000182572933866</v>
      </c>
      <c r="L29" s="113" t="s">
        <v>11</v>
      </c>
    </row>
    <row r="30" spans="1:12" s="345" customFormat="1" ht="38.25" customHeight="1">
      <c r="A30" s="109" t="s">
        <v>12</v>
      </c>
      <c r="B30" s="110">
        <v>24300.572155982034</v>
      </c>
      <c r="C30" s="90">
        <v>20321.943136395461</v>
      </c>
      <c r="D30" s="90">
        <v>13347.062166973716</v>
      </c>
      <c r="E30" s="90">
        <v>19026.909650589747</v>
      </c>
      <c r="F30" s="111">
        <v>22405.433844542611</v>
      </c>
      <c r="G30" s="89">
        <f t="shared" si="6"/>
        <v>16.363911459169991</v>
      </c>
      <c r="H30" s="89">
        <f t="shared" si="7"/>
        <v>15.382476202886558</v>
      </c>
      <c r="I30" s="89">
        <f t="shared" si="8"/>
        <v>10.622159571975915</v>
      </c>
      <c r="J30" s="89">
        <f t="shared" si="9"/>
        <v>12.449640223900747</v>
      </c>
      <c r="K30" s="112">
        <f t="shared" si="10"/>
        <v>12.38450866127331</v>
      </c>
      <c r="L30" s="113" t="s">
        <v>13</v>
      </c>
    </row>
    <row r="31" spans="1:12" s="345" customFormat="1" ht="38.25" customHeight="1">
      <c r="A31" s="109" t="s">
        <v>14</v>
      </c>
      <c r="B31" s="110">
        <v>28031.907425694397</v>
      </c>
      <c r="C31" s="90">
        <v>30080.98173749034</v>
      </c>
      <c r="D31" s="90">
        <v>30628.443621006863</v>
      </c>
      <c r="E31" s="90">
        <v>39269.681964156218</v>
      </c>
      <c r="F31" s="111">
        <v>14073.213655025655</v>
      </c>
      <c r="G31" s="89">
        <f t="shared" si="6"/>
        <v>18.876578222163076</v>
      </c>
      <c r="H31" s="89">
        <f t="shared" si="7"/>
        <v>22.769475469484252</v>
      </c>
      <c r="I31" s="89">
        <f t="shared" si="8"/>
        <v>24.375417714666241</v>
      </c>
      <c r="J31" s="89">
        <f t="shared" si="9"/>
        <v>25.694840682947977</v>
      </c>
      <c r="K31" s="112">
        <f t="shared" si="10"/>
        <v>7.7789092419233627</v>
      </c>
      <c r="L31" s="113" t="s">
        <v>15</v>
      </c>
    </row>
    <row r="32" spans="1:12" s="345" customFormat="1" ht="38.25" customHeight="1">
      <c r="A32" s="109" t="s">
        <v>16</v>
      </c>
      <c r="B32" s="110">
        <v>2333.6396653491761</v>
      </c>
      <c r="C32" s="90">
        <v>2608.5832919956538</v>
      </c>
      <c r="D32" s="90">
        <v>1937.5998040166796</v>
      </c>
      <c r="E32" s="90">
        <v>4961.0474710551362</v>
      </c>
      <c r="F32" s="111">
        <v>0</v>
      </c>
      <c r="G32" s="89">
        <f t="shared" si="6"/>
        <v>1.5714639398719037</v>
      </c>
      <c r="H32" s="89">
        <f t="shared" si="7"/>
        <v>1.9745390557907017</v>
      </c>
      <c r="I32" s="89">
        <f t="shared" si="8"/>
        <v>1.5420243082273015</v>
      </c>
      <c r="J32" s="89">
        <f t="shared" si="9"/>
        <v>3.2461002486767323</v>
      </c>
      <c r="K32" s="112">
        <f t="shared" si="10"/>
        <v>0</v>
      </c>
      <c r="L32" s="113" t="s">
        <v>17</v>
      </c>
    </row>
    <row r="33" spans="1:12" s="345" customFormat="1" ht="38.25" customHeight="1">
      <c r="A33" s="109" t="s">
        <v>66</v>
      </c>
      <c r="B33" s="110">
        <v>1.485009999985048E-6</v>
      </c>
      <c r="C33" s="90">
        <v>5.6999999991450013E-10</v>
      </c>
      <c r="D33" s="90">
        <v>1.1113569545718014E-8</v>
      </c>
      <c r="E33" s="90">
        <v>0</v>
      </c>
      <c r="F33" s="111">
        <v>0</v>
      </c>
      <c r="G33" s="89">
        <f t="shared" si="6"/>
        <v>9.9999999998993121E-10</v>
      </c>
      <c r="H33" s="89">
        <f t="shared" si="7"/>
        <v>4.3145536701296642E-13</v>
      </c>
      <c r="I33" s="89">
        <f t="shared" si="8"/>
        <v>8.8446511788170582E-12</v>
      </c>
      <c r="J33" s="89">
        <f t="shared" si="9"/>
        <v>0</v>
      </c>
      <c r="K33" s="112">
        <f t="shared" si="10"/>
        <v>0</v>
      </c>
      <c r="L33" s="113" t="s">
        <v>19</v>
      </c>
    </row>
    <row r="34" spans="1:12" s="345" customFormat="1" ht="38.25" customHeight="1">
      <c r="A34" s="109" t="s">
        <v>74</v>
      </c>
      <c r="B34" s="110">
        <v>11958.168726005037</v>
      </c>
      <c r="C34" s="90">
        <v>8754.0587391104564</v>
      </c>
      <c r="D34" s="90">
        <v>10999.43878239603</v>
      </c>
      <c r="E34" s="90">
        <v>13898.234055043333</v>
      </c>
      <c r="F34" s="111">
        <v>11292.482282225405</v>
      </c>
      <c r="G34" s="89">
        <f t="shared" si="6"/>
        <v>8.052584646571427</v>
      </c>
      <c r="H34" s="89">
        <f t="shared" si="7"/>
        <v>6.6262905731623079</v>
      </c>
      <c r="I34" s="89">
        <f t="shared" si="8"/>
        <v>8.7538210646757353</v>
      </c>
      <c r="J34" s="89">
        <f t="shared" si="9"/>
        <v>9.0938579575108029</v>
      </c>
      <c r="K34" s="112">
        <f t="shared" si="10"/>
        <v>6.241871753157783</v>
      </c>
      <c r="L34" s="113" t="s">
        <v>75</v>
      </c>
    </row>
    <row r="35" spans="1:12" s="345" customFormat="1" ht="38.25" customHeight="1">
      <c r="A35" s="109" t="s">
        <v>69</v>
      </c>
      <c r="B35" s="110">
        <v>20928.58964179083</v>
      </c>
      <c r="C35" s="90">
        <v>20126.726977758706</v>
      </c>
      <c r="D35" s="90">
        <v>22220.735285121547</v>
      </c>
      <c r="E35" s="90">
        <v>12732.287322470682</v>
      </c>
      <c r="F35" s="111">
        <v>23947.403249976327</v>
      </c>
      <c r="G35" s="89">
        <f t="shared" si="6"/>
        <v>14.093231454192784</v>
      </c>
      <c r="H35" s="89">
        <f t="shared" si="7"/>
        <v>15.23470943203723</v>
      </c>
      <c r="I35" s="89">
        <f t="shared" si="8"/>
        <v>17.684205936287643</v>
      </c>
      <c r="J35" s="89">
        <f t="shared" si="9"/>
        <v>8.3309585898611438</v>
      </c>
      <c r="K35" s="112">
        <f t="shared" si="10"/>
        <v>13.236825719247339</v>
      </c>
      <c r="L35" s="113" t="s">
        <v>23</v>
      </c>
    </row>
    <row r="36" spans="1:12" s="345" customFormat="1" ht="38.25" customHeight="1">
      <c r="A36" s="109" t="s">
        <v>24</v>
      </c>
      <c r="B36" s="110">
        <v>7834.7324198408314</v>
      </c>
      <c r="C36" s="90">
        <v>14167.412674868769</v>
      </c>
      <c r="D36" s="90">
        <v>15832.792735793053</v>
      </c>
      <c r="E36" s="90">
        <v>21488.776856935667</v>
      </c>
      <c r="F36" s="111">
        <v>25964.030433014501</v>
      </c>
      <c r="G36" s="89">
        <f t="shared" si="6"/>
        <v>5.2758785596331546</v>
      </c>
      <c r="H36" s="89">
        <f t="shared" si="7"/>
        <v>10.723870589783417</v>
      </c>
      <c r="I36" s="89">
        <f t="shared" si="8"/>
        <v>12.600409648631114</v>
      </c>
      <c r="J36" s="89">
        <f t="shared" si="9"/>
        <v>14.060483054442926</v>
      </c>
      <c r="K36" s="112">
        <f t="shared" si="10"/>
        <v>14.351507853419838</v>
      </c>
      <c r="L36" s="113" t="s">
        <v>25</v>
      </c>
    </row>
    <row r="37" spans="1:12" s="345" customFormat="1" ht="38.25" customHeight="1">
      <c r="A37" s="109" t="s">
        <v>26</v>
      </c>
      <c r="B37" s="110">
        <v>5094.5789454518072</v>
      </c>
      <c r="C37" s="90">
        <v>5619.3944395504595</v>
      </c>
      <c r="D37" s="90">
        <v>5507.0298891517241</v>
      </c>
      <c r="E37" s="90">
        <v>3541.0510031423728</v>
      </c>
      <c r="F37" s="111">
        <v>12002.626018751149</v>
      </c>
      <c r="G37" s="89">
        <f t="shared" si="6"/>
        <v>3.4306697904066681</v>
      </c>
      <c r="H37" s="89">
        <f t="shared" si="7"/>
        <v>4.2535401590711297</v>
      </c>
      <c r="I37" s="89">
        <f t="shared" si="8"/>
        <v>4.3827285374421709</v>
      </c>
      <c r="J37" s="89">
        <f t="shared" si="9"/>
        <v>2.3169716897372741</v>
      </c>
      <c r="K37" s="112">
        <f t="shared" si="10"/>
        <v>6.634400695769366</v>
      </c>
      <c r="L37" s="113" t="s">
        <v>27</v>
      </c>
    </row>
    <row r="38" spans="1:12" s="345" customFormat="1" ht="38.25" customHeight="1">
      <c r="A38" s="109" t="s">
        <v>28</v>
      </c>
      <c r="B38" s="110">
        <v>334.94930607903876</v>
      </c>
      <c r="C38" s="90">
        <v>76.67099886092744</v>
      </c>
      <c r="D38" s="90">
        <v>1.1113569545718014E-8</v>
      </c>
      <c r="E38" s="90">
        <v>0</v>
      </c>
      <c r="F38" s="111">
        <v>0</v>
      </c>
      <c r="G38" s="89">
        <f t="shared" si="6"/>
        <v>0.22555356938945781</v>
      </c>
      <c r="H38" s="89">
        <f t="shared" si="7"/>
        <v>5.8035287645182787E-2</v>
      </c>
      <c r="I38" s="89">
        <f t="shared" si="8"/>
        <v>8.8446511788170582E-12</v>
      </c>
      <c r="J38" s="89">
        <f t="shared" si="9"/>
        <v>0</v>
      </c>
      <c r="K38" s="112">
        <f t="shared" si="10"/>
        <v>0</v>
      </c>
      <c r="L38" s="113" t="s">
        <v>29</v>
      </c>
    </row>
    <row r="39" spans="1:12" s="345" customFormat="1" ht="38.25" customHeight="1">
      <c r="A39" s="109" t="s">
        <v>30</v>
      </c>
      <c r="B39" s="110">
        <v>7875.1366849104534</v>
      </c>
      <c r="C39" s="90">
        <v>7978.5020967922255</v>
      </c>
      <c r="D39" s="90">
        <v>11639.584124467443</v>
      </c>
      <c r="E39" s="90">
        <v>15082.061120895054</v>
      </c>
      <c r="F39" s="111">
        <v>16808.064954960475</v>
      </c>
      <c r="G39" s="89">
        <f t="shared" si="6"/>
        <v>5.3030866357199296</v>
      </c>
      <c r="H39" s="89">
        <f t="shared" si="7"/>
        <v>6.0392413173711699</v>
      </c>
      <c r="I39" s="89">
        <f t="shared" si="8"/>
        <v>9.263275946032703</v>
      </c>
      <c r="J39" s="89">
        <f t="shared" si="9"/>
        <v>9.8684567403832055</v>
      </c>
      <c r="K39" s="112">
        <f t="shared" si="10"/>
        <v>9.2905867147336991</v>
      </c>
      <c r="L39" s="113" t="s">
        <v>31</v>
      </c>
    </row>
    <row r="40" spans="1:12" s="345" customFormat="1" ht="38.25" customHeight="1">
      <c r="A40" s="109" t="s">
        <v>32</v>
      </c>
      <c r="B40" s="110">
        <v>3416.0044229907962</v>
      </c>
      <c r="C40" s="90">
        <v>5.6999999991450013E-10</v>
      </c>
      <c r="D40" s="90">
        <v>2761.4611380033257</v>
      </c>
      <c r="E40" s="90">
        <v>2191.0858405726317</v>
      </c>
      <c r="F40" s="111">
        <v>16933.736458896212</v>
      </c>
      <c r="G40" s="89">
        <f t="shared" si="6"/>
        <v>2.3003241883831054</v>
      </c>
      <c r="H40" s="89">
        <f t="shared" si="7"/>
        <v>4.3145536701296642E-13</v>
      </c>
      <c r="I40" s="89">
        <f t="shared" si="8"/>
        <v>2.1976881873123362</v>
      </c>
      <c r="J40" s="89">
        <f t="shared" si="9"/>
        <v>1.4336658404202238</v>
      </c>
      <c r="K40" s="112">
        <f t="shared" si="10"/>
        <v>9.3600511062632776</v>
      </c>
      <c r="L40" s="113" t="s">
        <v>33</v>
      </c>
    </row>
    <row r="41" spans="1:12" s="345" customFormat="1" ht="38.25" customHeight="1">
      <c r="A41" s="109" t="s">
        <v>34</v>
      </c>
      <c r="B41" s="110">
        <v>2574.3246667168751</v>
      </c>
      <c r="C41" s="90">
        <v>162.18865143594149</v>
      </c>
      <c r="D41" s="90">
        <v>1.1113569545718014E-8</v>
      </c>
      <c r="E41" s="90">
        <v>0</v>
      </c>
      <c r="F41" s="111">
        <v>0</v>
      </c>
      <c r="G41" s="89">
        <f t="shared" si="6"/>
        <v>1.7335402904471178</v>
      </c>
      <c r="H41" s="89">
        <f t="shared" si="7"/>
        <v>0.12276695463355927</v>
      </c>
      <c r="I41" s="89">
        <f t="shared" si="8"/>
        <v>8.8446511788170582E-12</v>
      </c>
      <c r="J41" s="89">
        <f t="shared" si="9"/>
        <v>0</v>
      </c>
      <c r="K41" s="112">
        <f t="shared" si="10"/>
        <v>0</v>
      </c>
      <c r="L41" s="113" t="s">
        <v>35</v>
      </c>
    </row>
    <row r="42" spans="1:12" s="345" customFormat="1" ht="38.25" customHeight="1">
      <c r="A42" s="109" t="s">
        <v>76</v>
      </c>
      <c r="B42" s="110">
        <v>409.5951514336333</v>
      </c>
      <c r="C42" s="90">
        <v>1.3211099999867092E-6</v>
      </c>
      <c r="D42" s="114">
        <f>D86-D64</f>
        <v>0</v>
      </c>
      <c r="E42" s="114">
        <v>0</v>
      </c>
      <c r="F42" s="115">
        <v>0</v>
      </c>
      <c r="G42" s="89">
        <f t="shared" si="6"/>
        <v>0.27581979342471308</v>
      </c>
      <c r="H42" s="89">
        <f t="shared" si="7"/>
        <v>9.9999999998993968E-10</v>
      </c>
      <c r="I42" s="116">
        <f>D42/$D$21*100</f>
        <v>0</v>
      </c>
      <c r="J42" s="116">
        <f t="shared" si="9"/>
        <v>0</v>
      </c>
      <c r="K42" s="117">
        <f t="shared" si="10"/>
        <v>0</v>
      </c>
      <c r="L42" s="113" t="s">
        <v>77</v>
      </c>
    </row>
    <row r="43" spans="1:12" s="345" customFormat="1" ht="38.25" customHeight="1">
      <c r="A43" s="118" t="s">
        <v>72</v>
      </c>
      <c r="B43" s="120">
        <f t="shared" ref="B43:J43" si="11">SUM(B27:B42)</f>
        <v>148501.00000000003</v>
      </c>
      <c r="C43" s="120">
        <f t="shared" si="11"/>
        <v>132111</v>
      </c>
      <c r="D43" s="121">
        <f t="shared" si="11"/>
        <v>125652.99999998888</v>
      </c>
      <c r="E43" s="121">
        <f t="shared" si="11"/>
        <v>152830.99999999997</v>
      </c>
      <c r="F43" s="122">
        <f>SUM(F27:F42)</f>
        <v>180915.00000000003</v>
      </c>
      <c r="G43" s="120">
        <f t="shared" si="11"/>
        <v>100</v>
      </c>
      <c r="H43" s="120">
        <f t="shared" si="11"/>
        <v>100</v>
      </c>
      <c r="I43" s="121">
        <f t="shared" si="11"/>
        <v>100</v>
      </c>
      <c r="J43" s="121">
        <f t="shared" si="11"/>
        <v>99.999999999999986</v>
      </c>
      <c r="K43" s="121">
        <f>SUM(K27:K42)</f>
        <v>100</v>
      </c>
      <c r="L43" s="123" t="s">
        <v>38</v>
      </c>
    </row>
    <row r="44" spans="1:12">
      <c r="A44" s="124"/>
      <c r="B44" s="132"/>
      <c r="C44" s="133"/>
      <c r="D44" s="133"/>
      <c r="E44" s="133"/>
      <c r="F44" s="133"/>
      <c r="G44" s="134"/>
      <c r="H44" s="134"/>
      <c r="I44" s="134"/>
      <c r="J44" s="135"/>
      <c r="K44" s="135"/>
      <c r="L44" s="134"/>
    </row>
    <row r="45" spans="1:12" s="342" customFormat="1" ht="20.25">
      <c r="A45" s="416" t="s">
        <v>64</v>
      </c>
      <c r="B45" s="416"/>
      <c r="C45" s="416"/>
      <c r="D45" s="416"/>
      <c r="E45" s="416"/>
      <c r="F45" s="416"/>
      <c r="G45" s="414"/>
      <c r="H45" s="414"/>
      <c r="I45" s="414"/>
      <c r="J45" s="414"/>
      <c r="K45" s="414"/>
      <c r="L45" s="414"/>
    </row>
    <row r="46" spans="1:12" s="343" customFormat="1" ht="17.25" customHeight="1">
      <c r="A46" s="416"/>
      <c r="B46" s="416"/>
      <c r="C46" s="416"/>
      <c r="D46" s="416"/>
      <c r="E46" s="416"/>
      <c r="F46" s="416"/>
      <c r="G46" s="415"/>
      <c r="H46" s="415"/>
      <c r="I46" s="415"/>
      <c r="J46" s="415"/>
      <c r="K46" s="415"/>
      <c r="L46" s="415"/>
    </row>
    <row r="47" spans="1:12" ht="16.5">
      <c r="A47" s="129" t="s">
        <v>78</v>
      </c>
      <c r="B47" s="130"/>
      <c r="C47" s="130"/>
      <c r="E47" s="131" t="s">
        <v>4</v>
      </c>
      <c r="F47" s="131"/>
      <c r="G47" s="129" t="s">
        <v>78</v>
      </c>
      <c r="H47" s="95"/>
      <c r="I47" s="95"/>
      <c r="J47" s="95"/>
      <c r="K47" s="95"/>
      <c r="L47" s="96" t="s">
        <v>5</v>
      </c>
    </row>
    <row r="48" spans="1:12" s="344" customFormat="1" ht="46.5" customHeight="1">
      <c r="A48" s="97"/>
      <c r="B48" s="98">
        <v>2010</v>
      </c>
      <c r="C48" s="98">
        <v>2011</v>
      </c>
      <c r="D48" s="91">
        <v>2012</v>
      </c>
      <c r="E48" s="91">
        <v>2013</v>
      </c>
      <c r="F48" s="99">
        <v>2014</v>
      </c>
      <c r="G48" s="100">
        <v>2010</v>
      </c>
      <c r="H48" s="98">
        <v>2011</v>
      </c>
      <c r="I48" s="92">
        <v>2012</v>
      </c>
      <c r="J48" s="92">
        <v>2013</v>
      </c>
      <c r="K48" s="92">
        <v>2014</v>
      </c>
      <c r="L48" s="101"/>
    </row>
    <row r="49" spans="1:12" ht="39" customHeight="1">
      <c r="A49" s="102" t="s">
        <v>6</v>
      </c>
      <c r="B49" s="103">
        <v>10397896.586779542</v>
      </c>
      <c r="C49" s="104">
        <v>12204731.052921429</v>
      </c>
      <c r="D49" s="104">
        <v>12784904.778282765</v>
      </c>
      <c r="E49" s="104">
        <v>13558502.118315278</v>
      </c>
      <c r="F49" s="105">
        <v>13314385.709131872</v>
      </c>
      <c r="G49" s="106">
        <f t="shared" ref="G49:G64" si="12">B49/$B$65*100</f>
        <v>25.785009423422238</v>
      </c>
      <c r="H49" s="106">
        <f t="shared" ref="H49:H64" si="13">C49/$C$65*100</f>
        <v>25.55273383515846</v>
      </c>
      <c r="I49" s="106">
        <f t="shared" ref="I49:I63" si="14">D49/$D$65*100</f>
        <v>27.234863083202754</v>
      </c>
      <c r="J49" s="106">
        <f>E49/$E$65*100</f>
        <v>28.724342617226007</v>
      </c>
      <c r="K49" s="107">
        <f>F49/$F$65*100</f>
        <v>27.781431338946017</v>
      </c>
      <c r="L49" s="108" t="s">
        <v>7</v>
      </c>
    </row>
    <row r="50" spans="1:12" ht="39" customHeight="1">
      <c r="A50" s="109" t="s">
        <v>8</v>
      </c>
      <c r="B50" s="110">
        <v>537299.12696696189</v>
      </c>
      <c r="C50" s="90">
        <v>586531.69581621885</v>
      </c>
      <c r="D50" s="90">
        <v>509808.481158373</v>
      </c>
      <c r="E50" s="90">
        <v>678160.52027237893</v>
      </c>
      <c r="F50" s="111">
        <v>676094.56191726262</v>
      </c>
      <c r="G50" s="89">
        <f t="shared" si="12"/>
        <v>1.3324101597292983</v>
      </c>
      <c r="H50" s="89">
        <f t="shared" si="13"/>
        <v>1.2280064381663232</v>
      </c>
      <c r="I50" s="89">
        <f t="shared" si="14"/>
        <v>1.0860123265516239</v>
      </c>
      <c r="J50" s="89">
        <f t="shared" ref="J50:J64" si="15">E50/$E$65*100</f>
        <v>1.4367158675637335</v>
      </c>
      <c r="K50" s="112">
        <f t="shared" ref="K50:K64" si="16">F50/$F$65*100</f>
        <v>1.4107203336956582</v>
      </c>
      <c r="L50" s="113" t="s">
        <v>9</v>
      </c>
    </row>
    <row r="51" spans="1:12" ht="39" customHeight="1">
      <c r="A51" s="109" t="s">
        <v>10</v>
      </c>
      <c r="B51" s="110">
        <v>303514.91435797571</v>
      </c>
      <c r="C51" s="90">
        <v>324171.66312945471</v>
      </c>
      <c r="D51" s="90">
        <v>333245.84894239786</v>
      </c>
      <c r="E51" s="90">
        <v>455575.79665612138</v>
      </c>
      <c r="F51" s="111">
        <v>392886.81821953523</v>
      </c>
      <c r="G51" s="89">
        <f t="shared" si="12"/>
        <v>0.75266520123119673</v>
      </c>
      <c r="H51" s="89">
        <f t="shared" si="13"/>
        <v>0.67870993542826197</v>
      </c>
      <c r="I51" s="89">
        <f t="shared" si="14"/>
        <v>0.7098922695465647</v>
      </c>
      <c r="J51" s="89">
        <f t="shared" si="15"/>
        <v>0.96515936325952656</v>
      </c>
      <c r="K51" s="112">
        <f t="shared" si="16"/>
        <v>0.81978683829602406</v>
      </c>
      <c r="L51" s="113" t="s">
        <v>11</v>
      </c>
    </row>
    <row r="52" spans="1:12" ht="39" customHeight="1">
      <c r="A52" s="109" t="s">
        <v>12</v>
      </c>
      <c r="B52" s="110">
        <v>17156238.303781345</v>
      </c>
      <c r="C52" s="90">
        <v>18875347.158182334</v>
      </c>
      <c r="D52" s="90">
        <v>18237098.238197327</v>
      </c>
      <c r="E52" s="90">
        <v>17003793.683365017</v>
      </c>
      <c r="F52" s="111">
        <v>17138291.247098103</v>
      </c>
      <c r="G52" s="89">
        <f t="shared" si="12"/>
        <v>42.544543758584588</v>
      </c>
      <c r="H52" s="89">
        <f t="shared" si="13"/>
        <v>39.518832482899846</v>
      </c>
      <c r="I52" s="89">
        <f t="shared" si="14"/>
        <v>38.849321302409869</v>
      </c>
      <c r="J52" s="89">
        <f t="shared" si="15"/>
        <v>36.023359460468882</v>
      </c>
      <c r="K52" s="112">
        <f t="shared" si="16"/>
        <v>35.76028755285023</v>
      </c>
      <c r="L52" s="113" t="s">
        <v>13</v>
      </c>
    </row>
    <row r="53" spans="1:12" ht="39" customHeight="1">
      <c r="A53" s="109" t="s">
        <v>14</v>
      </c>
      <c r="B53" s="110">
        <v>4632593.0409794282</v>
      </c>
      <c r="C53" s="90">
        <v>5452224.1777909556</v>
      </c>
      <c r="D53" s="90">
        <v>5517155.1423890442</v>
      </c>
      <c r="E53" s="90">
        <v>5976643.8270511171</v>
      </c>
      <c r="F53" s="111">
        <v>6105501.5450035548</v>
      </c>
      <c r="G53" s="89">
        <f t="shared" si="12"/>
        <v>11.488040318501726</v>
      </c>
      <c r="H53" s="89">
        <f t="shared" si="13"/>
        <v>11.4151825731022</v>
      </c>
      <c r="I53" s="89">
        <f t="shared" si="14"/>
        <v>11.752841927066427</v>
      </c>
      <c r="J53" s="89">
        <f t="shared" si="15"/>
        <v>12.661809062037952</v>
      </c>
      <c r="K53" s="112">
        <f t="shared" si="16"/>
        <v>12.739571743517159</v>
      </c>
      <c r="L53" s="113" t="s">
        <v>15</v>
      </c>
    </row>
    <row r="54" spans="1:12" ht="39" customHeight="1">
      <c r="A54" s="109" t="s">
        <v>16</v>
      </c>
      <c r="B54" s="110">
        <v>574397.24570750399</v>
      </c>
      <c r="C54" s="90">
        <v>577207.5151363305</v>
      </c>
      <c r="D54" s="90">
        <v>576992.55869995465</v>
      </c>
      <c r="E54" s="90">
        <v>671747.23671827966</v>
      </c>
      <c r="F54" s="111">
        <v>716056.22226330801</v>
      </c>
      <c r="G54" s="89">
        <f t="shared" si="12"/>
        <v>1.4244071644439209</v>
      </c>
      <c r="H54" s="89">
        <f t="shared" si="13"/>
        <v>1.2084846391106134</v>
      </c>
      <c r="I54" s="89">
        <f t="shared" si="14"/>
        <v>1.2291302601575416</v>
      </c>
      <c r="J54" s="89">
        <f t="shared" si="15"/>
        <v>1.4231290161179149</v>
      </c>
      <c r="K54" s="112">
        <f t="shared" si="16"/>
        <v>1.4941032360200592</v>
      </c>
      <c r="L54" s="113" t="s">
        <v>17</v>
      </c>
    </row>
    <row r="55" spans="1:12" ht="39" customHeight="1">
      <c r="A55" s="109" t="s">
        <v>66</v>
      </c>
      <c r="B55" s="110">
        <v>23134.047722658495</v>
      </c>
      <c r="C55" s="90">
        <v>14441.81684214664</v>
      </c>
      <c r="D55" s="90">
        <v>44670.227023485895</v>
      </c>
      <c r="E55" s="90">
        <v>30303.068759542206</v>
      </c>
      <c r="F55" s="111">
        <v>46368.697655329976</v>
      </c>
      <c r="G55" s="89">
        <f t="shared" si="12"/>
        <v>5.7368491170520661E-2</v>
      </c>
      <c r="H55" s="89">
        <f t="shared" si="13"/>
        <v>3.0236463242272603E-2</v>
      </c>
      <c r="I55" s="89">
        <f t="shared" si="14"/>
        <v>9.5158121079383651E-2</v>
      </c>
      <c r="J55" s="89">
        <f t="shared" si="15"/>
        <v>6.4198517049065068E-2</v>
      </c>
      <c r="K55" s="112">
        <f t="shared" si="16"/>
        <v>9.6751650307409467E-2</v>
      </c>
      <c r="L55" s="113" t="s">
        <v>19</v>
      </c>
    </row>
    <row r="56" spans="1:12" ht="39" customHeight="1">
      <c r="A56" s="109" t="s">
        <v>74</v>
      </c>
      <c r="B56" s="110">
        <v>3579788.7615686664</v>
      </c>
      <c r="C56" s="90">
        <v>6233085.7212495962</v>
      </c>
      <c r="D56" s="90">
        <v>6338503.3527652184</v>
      </c>
      <c r="E56" s="90">
        <v>6101201.0055351146</v>
      </c>
      <c r="F56" s="111">
        <v>6765508.418951191</v>
      </c>
      <c r="G56" s="89">
        <f t="shared" si="12"/>
        <v>8.8772653373251096</v>
      </c>
      <c r="H56" s="89">
        <f t="shared" si="13"/>
        <v>13.050052452298228</v>
      </c>
      <c r="I56" s="89">
        <f t="shared" si="14"/>
        <v>13.502507367768546</v>
      </c>
      <c r="J56" s="89">
        <f t="shared" si="15"/>
        <v>12.925689469990703</v>
      </c>
      <c r="K56" s="112">
        <f t="shared" si="16"/>
        <v>14.116723949587973</v>
      </c>
      <c r="L56" s="113" t="s">
        <v>75</v>
      </c>
    </row>
    <row r="57" spans="1:12" ht="39" customHeight="1">
      <c r="A57" s="109" t="s">
        <v>69</v>
      </c>
      <c r="B57" s="110">
        <v>660874.58063669258</v>
      </c>
      <c r="C57" s="90">
        <v>712145.56658783078</v>
      </c>
      <c r="D57" s="90">
        <v>802003.33136930922</v>
      </c>
      <c r="E57" s="90">
        <v>882764.15008428472</v>
      </c>
      <c r="F57" s="111">
        <v>857942.67301160516</v>
      </c>
      <c r="G57" s="89">
        <f t="shared" si="12"/>
        <v>1.6388562001168359</v>
      </c>
      <c r="H57" s="89">
        <f t="shared" si="13"/>
        <v>1.4910009926479373</v>
      </c>
      <c r="I57" s="89">
        <f t="shared" si="14"/>
        <v>1.7084562850416036</v>
      </c>
      <c r="J57" s="89">
        <f t="shared" si="15"/>
        <v>1.8701785548252026</v>
      </c>
      <c r="K57" s="112">
        <f t="shared" si="16"/>
        <v>1.7901596050861148</v>
      </c>
      <c r="L57" s="113" t="s">
        <v>23</v>
      </c>
    </row>
    <row r="58" spans="1:12" ht="39" customHeight="1">
      <c r="A58" s="109" t="s">
        <v>24</v>
      </c>
      <c r="B58" s="110">
        <v>227770.46872001697</v>
      </c>
      <c r="C58" s="90">
        <v>207654.25225117497</v>
      </c>
      <c r="D58" s="90">
        <v>260399.3575477665</v>
      </c>
      <c r="E58" s="90">
        <v>279799.9875897445</v>
      </c>
      <c r="F58" s="111">
        <v>217066.31177011313</v>
      </c>
      <c r="G58" s="89">
        <f t="shared" si="12"/>
        <v>0.56483189973155479</v>
      </c>
      <c r="H58" s="89">
        <f t="shared" si="13"/>
        <v>0.43476040680495015</v>
      </c>
      <c r="I58" s="89">
        <f t="shared" si="14"/>
        <v>0.55471205869395224</v>
      </c>
      <c r="J58" s="89">
        <f t="shared" si="15"/>
        <v>0.5927698087657236</v>
      </c>
      <c r="K58" s="112">
        <f t="shared" si="16"/>
        <v>0.45292460111799204</v>
      </c>
      <c r="L58" s="113" t="s">
        <v>25</v>
      </c>
    </row>
    <row r="59" spans="1:12" ht="39" customHeight="1">
      <c r="A59" s="109" t="s">
        <v>26</v>
      </c>
      <c r="B59" s="110">
        <v>415092.9857307995</v>
      </c>
      <c r="C59" s="90">
        <v>496849.31518389465</v>
      </c>
      <c r="D59" s="90">
        <v>453247.78382320754</v>
      </c>
      <c r="E59" s="90">
        <v>469147.36862364516</v>
      </c>
      <c r="F59" s="111">
        <v>465310.31266660412</v>
      </c>
      <c r="G59" s="89">
        <f t="shared" si="12"/>
        <v>1.0293597805419366</v>
      </c>
      <c r="H59" s="89">
        <f t="shared" si="13"/>
        <v>1.0402407273067951</v>
      </c>
      <c r="I59" s="89">
        <f t="shared" si="14"/>
        <v>0.9655246987962447</v>
      </c>
      <c r="J59" s="89">
        <f t="shared" si="15"/>
        <v>0.99391139498454217</v>
      </c>
      <c r="K59" s="112">
        <f t="shared" si="16"/>
        <v>0.97090371159854538</v>
      </c>
      <c r="L59" s="113" t="s">
        <v>27</v>
      </c>
    </row>
    <row r="60" spans="1:12" ht="39" customHeight="1">
      <c r="A60" s="109" t="s">
        <v>28</v>
      </c>
      <c r="B60" s="110">
        <v>161301.6770744485</v>
      </c>
      <c r="C60" s="90">
        <v>175043.7317428549</v>
      </c>
      <c r="D60" s="90">
        <v>186278.52568467322</v>
      </c>
      <c r="E60" s="90">
        <v>179736.95004749508</v>
      </c>
      <c r="F60" s="111">
        <v>185945.58910152424</v>
      </c>
      <c r="G60" s="89">
        <f t="shared" si="12"/>
        <v>0.40000063750072851</v>
      </c>
      <c r="H60" s="89">
        <f t="shared" si="13"/>
        <v>0.36648459251934029</v>
      </c>
      <c r="I60" s="89">
        <f t="shared" si="14"/>
        <v>0.3968172020319396</v>
      </c>
      <c r="J60" s="89">
        <f t="shared" si="15"/>
        <v>0.38078142327870912</v>
      </c>
      <c r="K60" s="112">
        <f t="shared" si="16"/>
        <v>0.38798895640080477</v>
      </c>
      <c r="L60" s="113" t="s">
        <v>29</v>
      </c>
    </row>
    <row r="61" spans="1:12" ht="39" customHeight="1">
      <c r="A61" s="109" t="s">
        <v>30</v>
      </c>
      <c r="B61" s="110">
        <v>212494.68370970912</v>
      </c>
      <c r="C61" s="90">
        <v>260310.29241679952</v>
      </c>
      <c r="D61" s="90">
        <v>281842.23511611746</v>
      </c>
      <c r="E61" s="90">
        <v>302774.94632381789</v>
      </c>
      <c r="F61" s="111">
        <v>349148.79553408863</v>
      </c>
      <c r="G61" s="89">
        <f t="shared" si="12"/>
        <v>0.52695055929374268</v>
      </c>
      <c r="H61" s="89">
        <f t="shared" si="13"/>
        <v>0.54500501386194433</v>
      </c>
      <c r="I61" s="89">
        <f t="shared" si="14"/>
        <v>0.60039044619949911</v>
      </c>
      <c r="J61" s="89">
        <f t="shared" si="15"/>
        <v>0.64144337023551767</v>
      </c>
      <c r="K61" s="112">
        <f t="shared" si="16"/>
        <v>0.72852428208934894</v>
      </c>
      <c r="L61" s="113" t="s">
        <v>31</v>
      </c>
    </row>
    <row r="62" spans="1:12" ht="39" customHeight="1">
      <c r="A62" s="109" t="s">
        <v>32</v>
      </c>
      <c r="B62" s="110">
        <v>498893.53374330251</v>
      </c>
      <c r="C62" s="90">
        <v>558748.8604054132</v>
      </c>
      <c r="D62" s="90">
        <v>602676.60535802355</v>
      </c>
      <c r="E62" s="90">
        <v>592184.49542085978</v>
      </c>
      <c r="F62" s="111">
        <v>676348.85370352142</v>
      </c>
      <c r="G62" s="89">
        <f t="shared" si="12"/>
        <v>1.2371708413806926</v>
      </c>
      <c r="H62" s="89">
        <f t="shared" si="13"/>
        <v>1.169838224925082</v>
      </c>
      <c r="I62" s="89">
        <f t="shared" si="14"/>
        <v>1.2838433382982029</v>
      </c>
      <c r="J62" s="89">
        <f t="shared" si="15"/>
        <v>1.2545714999077999</v>
      </c>
      <c r="K62" s="112">
        <f>F62/$F$65*100</f>
        <v>1.4112509319488815</v>
      </c>
      <c r="L62" s="113" t="s">
        <v>33</v>
      </c>
    </row>
    <row r="63" spans="1:12" ht="39" customHeight="1">
      <c r="A63" s="109" t="s">
        <v>34</v>
      </c>
      <c r="B63" s="110">
        <v>28945.433866376065</v>
      </c>
      <c r="C63" s="90">
        <v>13567.23441739093</v>
      </c>
      <c r="D63" s="90">
        <v>14331.423677499786</v>
      </c>
      <c r="E63" s="90">
        <v>19796.845237309957</v>
      </c>
      <c r="F63" s="111">
        <v>18629.243972387834</v>
      </c>
      <c r="G63" s="89">
        <f t="shared" si="12"/>
        <v>7.1779737255563122E-2</v>
      </c>
      <c r="H63" s="89">
        <f t="shared" si="13"/>
        <v>2.8405372346472745E-2</v>
      </c>
      <c r="I63" s="89">
        <f t="shared" si="14"/>
        <v>3.052931315586245E-2</v>
      </c>
      <c r="J63" s="89">
        <f>E63/$E$65*100</f>
        <v>4.1940574288699399E-2</v>
      </c>
      <c r="K63" s="112">
        <f t="shared" si="16"/>
        <v>3.8871268537789098E-2</v>
      </c>
      <c r="L63" s="113" t="s">
        <v>35</v>
      </c>
    </row>
    <row r="64" spans="1:12" s="345" customFormat="1" ht="38.25" customHeight="1">
      <c r="A64" s="109" t="s">
        <v>76</v>
      </c>
      <c r="B64" s="110">
        <v>915119.60865872714</v>
      </c>
      <c r="C64" s="90">
        <v>1070856.945940967</v>
      </c>
      <c r="D64" s="114">
        <f>D108-D86</f>
        <v>0</v>
      </c>
      <c r="E64" s="114">
        <v>0</v>
      </c>
      <c r="F64" s="115">
        <v>0</v>
      </c>
      <c r="G64" s="89">
        <f t="shared" si="12"/>
        <v>2.2693404897703515</v>
      </c>
      <c r="H64" s="89">
        <f t="shared" si="13"/>
        <v>2.2420258501812933</v>
      </c>
      <c r="I64" s="116">
        <f>D64/$D$21*100</f>
        <v>0</v>
      </c>
      <c r="J64" s="116">
        <f t="shared" si="15"/>
        <v>0</v>
      </c>
      <c r="K64" s="117">
        <f t="shared" si="16"/>
        <v>0</v>
      </c>
      <c r="L64" s="113" t="s">
        <v>77</v>
      </c>
    </row>
    <row r="65" spans="1:12" ht="39" customHeight="1">
      <c r="A65" s="118" t="s">
        <v>72</v>
      </c>
      <c r="B65" s="120">
        <f t="shared" ref="B65:J65" si="17">SUM(B49:B64)</f>
        <v>40325355.00000415</v>
      </c>
      <c r="C65" s="120">
        <f t="shared" si="17"/>
        <v>47762917.000014782</v>
      </c>
      <c r="D65" s="121">
        <f t="shared" si="17"/>
        <v>46943157.89003516</v>
      </c>
      <c r="E65" s="121">
        <f t="shared" si="17"/>
        <v>47202132.000000015</v>
      </c>
      <c r="F65" s="122">
        <f>SUM(F49:F64)</f>
        <v>47925485</v>
      </c>
      <c r="G65" s="120">
        <f t="shared" si="17"/>
        <v>100.00000000000001</v>
      </c>
      <c r="H65" s="120">
        <f t="shared" si="17"/>
        <v>100.00000000000003</v>
      </c>
      <c r="I65" s="121">
        <f t="shared" si="17"/>
        <v>100.00000000000001</v>
      </c>
      <c r="J65" s="121">
        <f t="shared" si="17"/>
        <v>99.999999999999957</v>
      </c>
      <c r="K65" s="121">
        <f>SUM(K49:K64)</f>
        <v>100.00000000000001</v>
      </c>
      <c r="L65" s="123" t="s">
        <v>38</v>
      </c>
    </row>
    <row r="66" spans="1:12">
      <c r="A66" s="124"/>
      <c r="B66" s="132"/>
      <c r="C66" s="133"/>
      <c r="D66" s="133"/>
      <c r="E66" s="133"/>
      <c r="F66" s="133"/>
      <c r="G66" s="134"/>
      <c r="H66" s="134"/>
      <c r="I66" s="134"/>
      <c r="J66" s="135"/>
      <c r="K66" s="135"/>
      <c r="L66" s="134"/>
    </row>
    <row r="67" spans="1:12" s="342" customFormat="1" ht="20.25">
      <c r="A67" s="416" t="s">
        <v>64</v>
      </c>
      <c r="B67" s="416"/>
      <c r="C67" s="416"/>
      <c r="D67" s="416"/>
      <c r="E67" s="416"/>
      <c r="F67" s="416"/>
      <c r="G67" s="414"/>
      <c r="H67" s="414"/>
      <c r="I67" s="414"/>
      <c r="J67" s="414"/>
      <c r="K67" s="414"/>
      <c r="L67" s="414"/>
    </row>
    <row r="68" spans="1:12" s="343" customFormat="1" ht="17.25" customHeight="1">
      <c r="A68" s="416"/>
      <c r="B68" s="416"/>
      <c r="C68" s="416"/>
      <c r="D68" s="416"/>
      <c r="E68" s="416"/>
      <c r="F68" s="416"/>
      <c r="G68" s="415"/>
      <c r="H68" s="415"/>
      <c r="I68" s="415"/>
      <c r="J68" s="415"/>
      <c r="K68" s="415"/>
      <c r="L68" s="415"/>
    </row>
    <row r="69" spans="1:12" ht="16.5">
      <c r="A69" s="129" t="s">
        <v>79</v>
      </c>
      <c r="B69" s="130"/>
      <c r="C69" s="130"/>
      <c r="E69" s="131" t="s">
        <v>4</v>
      </c>
      <c r="F69" s="131"/>
      <c r="G69" s="129" t="s">
        <v>79</v>
      </c>
      <c r="H69" s="95"/>
      <c r="I69" s="95"/>
      <c r="J69" s="95"/>
      <c r="K69" s="95"/>
      <c r="L69" s="96" t="s">
        <v>5</v>
      </c>
    </row>
    <row r="70" spans="1:12" s="344" customFormat="1" ht="46.5" customHeight="1">
      <c r="A70" s="97"/>
      <c r="B70" s="98">
        <v>2010</v>
      </c>
      <c r="C70" s="98">
        <v>2011</v>
      </c>
      <c r="D70" s="91">
        <v>2012</v>
      </c>
      <c r="E70" s="91">
        <v>2013</v>
      </c>
      <c r="F70" s="99">
        <v>2014</v>
      </c>
      <c r="G70" s="100">
        <v>2010</v>
      </c>
      <c r="H70" s="98">
        <v>2011</v>
      </c>
      <c r="I70" s="92">
        <v>2012</v>
      </c>
      <c r="J70" s="92">
        <v>2013</v>
      </c>
      <c r="K70" s="92">
        <v>2014</v>
      </c>
      <c r="L70" s="101"/>
    </row>
    <row r="71" spans="1:12" ht="39" customHeight="1">
      <c r="A71" s="102" t="s">
        <v>6</v>
      </c>
      <c r="B71" s="103">
        <v>182663.46376349175</v>
      </c>
      <c r="C71" s="104">
        <v>170418.80610669553</v>
      </c>
      <c r="D71" s="104">
        <v>158480.85463223082</v>
      </c>
      <c r="E71" s="104">
        <v>197261.31679374754</v>
      </c>
      <c r="F71" s="105">
        <v>254315.49527575038</v>
      </c>
      <c r="G71" s="106">
        <f t="shared" ref="G71:G86" si="18">B71/$B$87*100</f>
        <v>6.4085787498383242</v>
      </c>
      <c r="H71" s="106">
        <f t="shared" ref="H71:H86" si="19">C71/$C$87*100</f>
        <v>7.1381876912812929</v>
      </c>
      <c r="I71" s="106">
        <f t="shared" ref="I71:I85" si="20">D71/$D$87*100</f>
        <v>7.1313270990843183</v>
      </c>
      <c r="J71" s="106">
        <f>E71/$E$87*100</f>
        <v>6.8781463506683185</v>
      </c>
      <c r="K71" s="107">
        <f>F71/$F$87*100</f>
        <v>6.1538592552166778</v>
      </c>
      <c r="L71" s="108" t="s">
        <v>7</v>
      </c>
    </row>
    <row r="72" spans="1:12" ht="39" customHeight="1">
      <c r="A72" s="109" t="s">
        <v>8</v>
      </c>
      <c r="B72" s="110">
        <v>33006.225208166041</v>
      </c>
      <c r="C72" s="90">
        <v>32742.759549833554</v>
      </c>
      <c r="D72" s="90">
        <v>32345.470506735561</v>
      </c>
      <c r="E72" s="90">
        <v>23465.77226918409</v>
      </c>
      <c r="F72" s="111">
        <v>31289.103707779963</v>
      </c>
      <c r="G72" s="89">
        <f t="shared" si="18"/>
        <v>1.1579928964628952</v>
      </c>
      <c r="H72" s="89">
        <f t="shared" si="19"/>
        <v>1.3714681409684055</v>
      </c>
      <c r="I72" s="89">
        <f t="shared" si="20"/>
        <v>1.4554826252836504</v>
      </c>
      <c r="J72" s="89">
        <f t="shared" ref="J72:J86" si="21">E72/$E$87*100</f>
        <v>0.81820915789414506</v>
      </c>
      <c r="K72" s="112">
        <f t="shared" ref="K72:K85" si="22">F72/$F$87*100</f>
        <v>0.75712547609723324</v>
      </c>
      <c r="L72" s="113" t="s">
        <v>9</v>
      </c>
    </row>
    <row r="73" spans="1:12" ht="39" customHeight="1">
      <c r="A73" s="109" t="s">
        <v>10</v>
      </c>
      <c r="B73" s="110">
        <v>747377.92864363734</v>
      </c>
      <c r="C73" s="90">
        <v>518221.54047283577</v>
      </c>
      <c r="D73" s="90">
        <v>465486.27808288636</v>
      </c>
      <c r="E73" s="90">
        <v>615929.57248319848</v>
      </c>
      <c r="F73" s="111">
        <v>901057.66834733868</v>
      </c>
      <c r="G73" s="89">
        <f t="shared" si="18"/>
        <v>26.221063659480887</v>
      </c>
      <c r="H73" s="89">
        <f t="shared" si="19"/>
        <v>21.706305225751088</v>
      </c>
      <c r="I73" s="89">
        <f t="shared" si="20"/>
        <v>20.945967996245781</v>
      </c>
      <c r="J73" s="89">
        <f t="shared" si="21"/>
        <v>21.476353347440945</v>
      </c>
      <c r="K73" s="112">
        <f t="shared" si="22"/>
        <v>21.803555720546601</v>
      </c>
      <c r="L73" s="113" t="s">
        <v>11</v>
      </c>
    </row>
    <row r="74" spans="1:12" ht="39" customHeight="1">
      <c r="A74" s="109" t="s">
        <v>12</v>
      </c>
      <c r="B74" s="110">
        <v>190728.9705410068</v>
      </c>
      <c r="C74" s="90">
        <v>198363.37859793432</v>
      </c>
      <c r="D74" s="90">
        <v>193507.52753897599</v>
      </c>
      <c r="E74" s="90">
        <v>246165.57657897531</v>
      </c>
      <c r="F74" s="111">
        <v>345820.46777097648</v>
      </c>
      <c r="G74" s="89">
        <f t="shared" si="18"/>
        <v>6.6915495983928261</v>
      </c>
      <c r="H74" s="89">
        <f t="shared" si="19"/>
        <v>8.3086782489383655</v>
      </c>
      <c r="I74" s="89">
        <f t="shared" si="20"/>
        <v>8.7074585647448668</v>
      </c>
      <c r="J74" s="89">
        <f t="shared" si="21"/>
        <v>8.5833496892712038</v>
      </c>
      <c r="K74" s="112">
        <f t="shared" si="22"/>
        <v>8.3680724366727457</v>
      </c>
      <c r="L74" s="113" t="s">
        <v>13</v>
      </c>
    </row>
    <row r="75" spans="1:12" ht="39" customHeight="1">
      <c r="A75" s="109" t="s">
        <v>14</v>
      </c>
      <c r="B75" s="110">
        <v>108440.98395506643</v>
      </c>
      <c r="C75" s="90">
        <v>107904.04771306994</v>
      </c>
      <c r="D75" s="90">
        <v>96408.261915736366</v>
      </c>
      <c r="E75" s="90">
        <v>145026.79614947826</v>
      </c>
      <c r="F75" s="111">
        <v>218111.81018409782</v>
      </c>
      <c r="G75" s="89">
        <f t="shared" si="18"/>
        <v>3.8045516660398229</v>
      </c>
      <c r="H75" s="89">
        <f t="shared" si="19"/>
        <v>4.5196851381685832</v>
      </c>
      <c r="I75" s="89">
        <f t="shared" si="20"/>
        <v>4.3381823777437285</v>
      </c>
      <c r="J75" s="89">
        <f t="shared" si="21"/>
        <v>5.0568228221229718</v>
      </c>
      <c r="K75" s="112">
        <f t="shared" si="22"/>
        <v>5.2778120354723761</v>
      </c>
      <c r="L75" s="113" t="s">
        <v>15</v>
      </c>
    </row>
    <row r="76" spans="1:12" ht="39" customHeight="1">
      <c r="A76" s="109" t="s">
        <v>16</v>
      </c>
      <c r="B76" s="110">
        <v>26606.305685344567</v>
      </c>
      <c r="C76" s="90">
        <v>29556.626186736088</v>
      </c>
      <c r="D76" s="90">
        <v>35427.765894734985</v>
      </c>
      <c r="E76" s="90">
        <v>39349.828897687512</v>
      </c>
      <c r="F76" s="111">
        <v>46176.745094360958</v>
      </c>
      <c r="G76" s="89">
        <f t="shared" si="18"/>
        <v>0.9334576368680505</v>
      </c>
      <c r="H76" s="89">
        <f t="shared" si="19"/>
        <v>1.2380132807048971</v>
      </c>
      <c r="I76" s="89">
        <f t="shared" si="20"/>
        <v>1.5941798621128651</v>
      </c>
      <c r="J76" s="89">
        <f t="shared" si="21"/>
        <v>1.3720575652196538</v>
      </c>
      <c r="K76" s="112">
        <f t="shared" si="22"/>
        <v>1.1173726943637412</v>
      </c>
      <c r="L76" s="113" t="s">
        <v>17</v>
      </c>
    </row>
    <row r="77" spans="1:12" ht="39" customHeight="1">
      <c r="A77" s="109" t="s">
        <v>66</v>
      </c>
      <c r="B77" s="110">
        <v>9434.9125615016128</v>
      </c>
      <c r="C77" s="90">
        <v>8177.5287765610483</v>
      </c>
      <c r="D77" s="90">
        <v>7900.8423181706039</v>
      </c>
      <c r="E77" s="90">
        <v>10700.781020030498</v>
      </c>
      <c r="F77" s="111">
        <v>13109.667906844512</v>
      </c>
      <c r="G77" s="89">
        <f t="shared" si="18"/>
        <v>0.33101518444054978</v>
      </c>
      <c r="H77" s="89">
        <f t="shared" si="19"/>
        <v>0.34252519772612849</v>
      </c>
      <c r="I77" s="89">
        <f t="shared" si="20"/>
        <v>0.35552238193005942</v>
      </c>
      <c r="J77" s="89">
        <f t="shared" si="21"/>
        <v>0.37311693503080412</v>
      </c>
      <c r="K77" s="112">
        <f t="shared" si="22"/>
        <v>0.31722428511041939</v>
      </c>
      <c r="L77" s="113" t="s">
        <v>19</v>
      </c>
    </row>
    <row r="78" spans="1:12" ht="39" customHeight="1">
      <c r="A78" s="109" t="s">
        <v>74</v>
      </c>
      <c r="B78" s="110">
        <v>776742.79090528248</v>
      </c>
      <c r="C78" s="90">
        <v>646109.72863685666</v>
      </c>
      <c r="D78" s="90">
        <v>621718.00829798286</v>
      </c>
      <c r="E78" s="90">
        <v>807025.056641581</v>
      </c>
      <c r="F78" s="111">
        <v>1322160.7207625557</v>
      </c>
      <c r="G78" s="89">
        <f t="shared" si="18"/>
        <v>27.251302703483514</v>
      </c>
      <c r="H78" s="89">
        <f t="shared" si="19"/>
        <v>27.063049070330891</v>
      </c>
      <c r="I78" s="89">
        <f t="shared" si="20"/>
        <v>27.9760889153007</v>
      </c>
      <c r="J78" s="89">
        <f t="shared" si="21"/>
        <v>28.139508234354054</v>
      </c>
      <c r="K78" s="112">
        <f t="shared" si="22"/>
        <v>31.993296277627298</v>
      </c>
      <c r="L78" s="113" t="s">
        <v>75</v>
      </c>
    </row>
    <row r="79" spans="1:12" ht="39" customHeight="1">
      <c r="A79" s="109" t="s">
        <v>69</v>
      </c>
      <c r="B79" s="110">
        <v>20873.751522151859</v>
      </c>
      <c r="C79" s="90">
        <v>19234.060389564263</v>
      </c>
      <c r="D79" s="90">
        <v>21111.30649411062</v>
      </c>
      <c r="E79" s="90">
        <v>29330.808174775259</v>
      </c>
      <c r="F79" s="111">
        <v>35550.624547994412</v>
      </c>
      <c r="G79" s="89">
        <f t="shared" si="18"/>
        <v>0.73233627392214207</v>
      </c>
      <c r="H79" s="89">
        <f t="shared" si="19"/>
        <v>0.80564074037809197</v>
      </c>
      <c r="I79" s="89">
        <f t="shared" si="20"/>
        <v>0.9499673159126667</v>
      </c>
      <c r="J79" s="89">
        <f t="shared" si="21"/>
        <v>1.022712382176886</v>
      </c>
      <c r="K79" s="112">
        <f t="shared" si="22"/>
        <v>0.86024463301457832</v>
      </c>
      <c r="L79" s="113" t="s">
        <v>23</v>
      </c>
    </row>
    <row r="80" spans="1:12" ht="39" customHeight="1">
      <c r="A80" s="109" t="s">
        <v>24</v>
      </c>
      <c r="B80" s="110">
        <v>13203.982761550547</v>
      </c>
      <c r="C80" s="90">
        <v>12033.418455105726</v>
      </c>
      <c r="D80" s="90">
        <v>11570.541107703526</v>
      </c>
      <c r="E80" s="90">
        <v>13882.426307378255</v>
      </c>
      <c r="F80" s="111">
        <v>17643.077394305612</v>
      </c>
      <c r="G80" s="89">
        <f t="shared" si="18"/>
        <v>0.46324952782274353</v>
      </c>
      <c r="H80" s="89">
        <f t="shared" si="19"/>
        <v>0.50403357154429729</v>
      </c>
      <c r="I80" s="89">
        <f t="shared" si="20"/>
        <v>0.52065161778635571</v>
      </c>
      <c r="J80" s="89">
        <f t="shared" si="21"/>
        <v>0.48405516802036341</v>
      </c>
      <c r="K80" s="112">
        <f t="shared" si="22"/>
        <v>0.42692253177781275</v>
      </c>
      <c r="L80" s="113" t="s">
        <v>25</v>
      </c>
    </row>
    <row r="81" spans="1:12" ht="39" customHeight="1">
      <c r="A81" s="109" t="s">
        <v>26</v>
      </c>
      <c r="B81" s="110">
        <v>81520.06128996551</v>
      </c>
      <c r="C81" s="90">
        <v>68377.417743514467</v>
      </c>
      <c r="D81" s="90">
        <v>69428.396147946114</v>
      </c>
      <c r="E81" s="90">
        <v>83512.235743316633</v>
      </c>
      <c r="F81" s="111">
        <v>101233.48599357982</v>
      </c>
      <c r="G81" s="89">
        <f t="shared" si="18"/>
        <v>2.8600559833071899</v>
      </c>
      <c r="H81" s="89">
        <f t="shared" si="19"/>
        <v>2.8640667825871926</v>
      </c>
      <c r="I81" s="89">
        <f t="shared" si="20"/>
        <v>3.1241414241787901</v>
      </c>
      <c r="J81" s="89">
        <f t="shared" si="21"/>
        <v>2.9119210438741843</v>
      </c>
      <c r="K81" s="112">
        <f t="shared" si="22"/>
        <v>2.4496211842851143</v>
      </c>
      <c r="L81" s="113" t="s">
        <v>27</v>
      </c>
    </row>
    <row r="82" spans="1:12" ht="39" customHeight="1">
      <c r="A82" s="109" t="s">
        <v>28</v>
      </c>
      <c r="B82" s="110">
        <v>5001.3210545673801</v>
      </c>
      <c r="C82" s="90">
        <v>4339.7913830381203</v>
      </c>
      <c r="D82" s="90">
        <v>4230.1410535512487</v>
      </c>
      <c r="E82" s="90">
        <v>5265.136695420143</v>
      </c>
      <c r="F82" s="111">
        <v>7167.4546130815024</v>
      </c>
      <c r="G82" s="89">
        <f t="shared" si="18"/>
        <v>0.17546672537053626</v>
      </c>
      <c r="H82" s="89">
        <f t="shared" si="19"/>
        <v>0.18177715324291452</v>
      </c>
      <c r="I82" s="89">
        <f t="shared" si="20"/>
        <v>0.19034803666438607</v>
      </c>
      <c r="J82" s="89">
        <f t="shared" si="21"/>
        <v>0.18358582075794885</v>
      </c>
      <c r="K82" s="112">
        <f t="shared" si="22"/>
        <v>0.17343617564172401</v>
      </c>
      <c r="L82" s="113" t="s">
        <v>29</v>
      </c>
    </row>
    <row r="83" spans="1:12" ht="39" customHeight="1">
      <c r="A83" s="109" t="s">
        <v>30</v>
      </c>
      <c r="B83" s="110">
        <v>20789.76015948569</v>
      </c>
      <c r="C83" s="90">
        <v>20096.612389441561</v>
      </c>
      <c r="D83" s="90">
        <v>27565.212715869289</v>
      </c>
      <c r="E83" s="90">
        <v>25060.599448991059</v>
      </c>
      <c r="F83" s="111">
        <v>29500.738508486931</v>
      </c>
      <c r="G83" s="89">
        <f t="shared" si="18"/>
        <v>0.72938951461482215</v>
      </c>
      <c r="H83" s="89">
        <f t="shared" si="19"/>
        <v>0.84176972290810337</v>
      </c>
      <c r="I83" s="89">
        <f t="shared" si="20"/>
        <v>1.2403804162267802</v>
      </c>
      <c r="J83" s="89">
        <f t="shared" si="21"/>
        <v>0.87381790534160031</v>
      </c>
      <c r="K83" s="112">
        <f t="shared" si="22"/>
        <v>0.71385108685310206</v>
      </c>
      <c r="L83" s="113" t="s">
        <v>31</v>
      </c>
    </row>
    <row r="84" spans="1:12" ht="39" customHeight="1">
      <c r="A84" s="109" t="s">
        <v>32</v>
      </c>
      <c r="B84" s="110">
        <v>16870.455963872948</v>
      </c>
      <c r="C84" s="90">
        <v>15093.62001310527</v>
      </c>
      <c r="D84" s="90">
        <v>14212.673571280397</v>
      </c>
      <c r="E84" s="90">
        <v>18483.094740115037</v>
      </c>
      <c r="F84" s="111">
        <v>25939.397631893295</v>
      </c>
      <c r="G84" s="89">
        <f t="shared" si="18"/>
        <v>0.59188435039283449</v>
      </c>
      <c r="H84" s="89">
        <f t="shared" si="19"/>
        <v>0.63221363331797231</v>
      </c>
      <c r="I84" s="89">
        <f t="shared" si="20"/>
        <v>0.63954238778252026</v>
      </c>
      <c r="J84" s="89">
        <f t="shared" si="21"/>
        <v>0.64447217884438546</v>
      </c>
      <c r="K84" s="112">
        <f t="shared" si="22"/>
        <v>0.6276746999575884</v>
      </c>
      <c r="L84" s="113" t="s">
        <v>33</v>
      </c>
    </row>
    <row r="85" spans="1:12" ht="39" customHeight="1">
      <c r="A85" s="109" t="s">
        <v>34</v>
      </c>
      <c r="B85" s="110">
        <v>586137.2011613861</v>
      </c>
      <c r="C85" s="90">
        <v>499299.91476664535</v>
      </c>
      <c r="D85" s="90">
        <v>462925.96591933502</v>
      </c>
      <c r="E85" s="90">
        <v>607483.99805612094</v>
      </c>
      <c r="F85" s="111">
        <v>783541.54226095381</v>
      </c>
      <c r="G85" s="89">
        <f t="shared" si="18"/>
        <v>20.564081806289106</v>
      </c>
      <c r="H85" s="89">
        <f t="shared" si="19"/>
        <v>20.9137511714151</v>
      </c>
      <c r="I85" s="89">
        <f t="shared" si="20"/>
        <v>20.830758979002535</v>
      </c>
      <c r="J85" s="89">
        <f t="shared" si="21"/>
        <v>21.181871398982501</v>
      </c>
      <c r="K85" s="112">
        <f t="shared" si="22"/>
        <v>18.959931507362977</v>
      </c>
      <c r="L85" s="113" t="s">
        <v>35</v>
      </c>
    </row>
    <row r="86" spans="1:12" s="345" customFormat="1" ht="38.25" customHeight="1">
      <c r="A86" s="109" t="s">
        <v>76</v>
      </c>
      <c r="B86" s="110">
        <v>30897.884823522916</v>
      </c>
      <c r="C86" s="90">
        <v>37454.748819062341</v>
      </c>
      <c r="D86" s="114">
        <f>D130-D108</f>
        <v>0</v>
      </c>
      <c r="E86" s="114">
        <v>0</v>
      </c>
      <c r="F86" s="115">
        <v>0</v>
      </c>
      <c r="G86" s="89">
        <f t="shared" si="18"/>
        <v>1.0840237232737553</v>
      </c>
      <c r="H86" s="89">
        <f t="shared" si="19"/>
        <v>1.5688352307366573</v>
      </c>
      <c r="I86" s="116">
        <f>D86/$D$21*100</f>
        <v>0</v>
      </c>
      <c r="J86" s="116">
        <f t="shared" si="21"/>
        <v>0</v>
      </c>
      <c r="K86" s="117">
        <v>0</v>
      </c>
      <c r="L86" s="113" t="s">
        <v>77</v>
      </c>
    </row>
    <row r="87" spans="1:12" ht="39" customHeight="1">
      <c r="A87" s="118" t="s">
        <v>72</v>
      </c>
      <c r="B87" s="120">
        <f t="shared" ref="B87:J87" si="23">SUM(B71:B86)</f>
        <v>2850296</v>
      </c>
      <c r="C87" s="120">
        <f t="shared" si="23"/>
        <v>2387424.0000000005</v>
      </c>
      <c r="D87" s="121">
        <f t="shared" si="23"/>
        <v>2222319.2461972497</v>
      </c>
      <c r="E87" s="121">
        <f t="shared" si="23"/>
        <v>2867943.0000000009</v>
      </c>
      <c r="F87" s="122">
        <f>SUM(F71:F86)</f>
        <v>4132618.0000000005</v>
      </c>
      <c r="G87" s="120">
        <f t="shared" si="23"/>
        <v>100</v>
      </c>
      <c r="H87" s="120">
        <f t="shared" si="23"/>
        <v>99.999999999999972</v>
      </c>
      <c r="I87" s="121">
        <f t="shared" si="23"/>
        <v>100.00000000000003</v>
      </c>
      <c r="J87" s="121">
        <f t="shared" si="23"/>
        <v>99.999999999999972</v>
      </c>
      <c r="K87" s="121">
        <f>SUM(K71:K86)</f>
        <v>100</v>
      </c>
      <c r="L87" s="123" t="s">
        <v>38</v>
      </c>
    </row>
    <row r="88" spans="1:12">
      <c r="A88" s="124"/>
      <c r="B88" s="125"/>
      <c r="C88" s="126"/>
      <c r="D88" s="126"/>
      <c r="E88" s="126"/>
      <c r="F88" s="126"/>
      <c r="G88" s="127"/>
      <c r="H88" s="127"/>
      <c r="I88" s="127"/>
      <c r="J88" s="128"/>
      <c r="K88" s="128"/>
      <c r="L88" s="127"/>
    </row>
    <row r="89" spans="1:12" s="342" customFormat="1" ht="20.25">
      <c r="A89" s="416" t="s">
        <v>64</v>
      </c>
      <c r="B89" s="416"/>
      <c r="C89" s="416"/>
      <c r="D89" s="416"/>
      <c r="E89" s="416"/>
      <c r="F89" s="416"/>
      <c r="G89" s="414"/>
      <c r="H89" s="414"/>
      <c r="I89" s="414"/>
      <c r="J89" s="414"/>
      <c r="K89" s="414"/>
      <c r="L89" s="414"/>
    </row>
    <row r="90" spans="1:12" s="343" customFormat="1" ht="17.25" customHeight="1">
      <c r="A90" s="416"/>
      <c r="B90" s="416"/>
      <c r="C90" s="416"/>
      <c r="D90" s="416"/>
      <c r="E90" s="416"/>
      <c r="F90" s="416"/>
      <c r="G90" s="415"/>
      <c r="H90" s="415"/>
      <c r="I90" s="415"/>
      <c r="J90" s="415"/>
      <c r="K90" s="415"/>
      <c r="L90" s="415"/>
    </row>
    <row r="91" spans="1:12" ht="16.5">
      <c r="A91" s="129" t="s">
        <v>80</v>
      </c>
      <c r="B91" s="130"/>
      <c r="C91" s="130"/>
      <c r="E91" s="131" t="s">
        <v>4</v>
      </c>
      <c r="F91" s="131"/>
      <c r="G91" s="129" t="s">
        <v>80</v>
      </c>
      <c r="H91" s="95"/>
      <c r="I91" s="95"/>
      <c r="J91" s="95"/>
      <c r="K91" s="95"/>
      <c r="L91" s="96" t="s">
        <v>5</v>
      </c>
    </row>
    <row r="92" spans="1:12" s="344" customFormat="1" ht="46.5" customHeight="1">
      <c r="A92" s="97"/>
      <c r="B92" s="98">
        <v>2010</v>
      </c>
      <c r="C92" s="98">
        <v>2011</v>
      </c>
      <c r="D92" s="91">
        <v>2012</v>
      </c>
      <c r="E92" s="91">
        <v>2013</v>
      </c>
      <c r="F92" s="99">
        <v>2014</v>
      </c>
      <c r="G92" s="100">
        <v>2010</v>
      </c>
      <c r="H92" s="98">
        <v>2011</v>
      </c>
      <c r="I92" s="92">
        <v>2012</v>
      </c>
      <c r="J92" s="92">
        <v>2013</v>
      </c>
      <c r="K92" s="92">
        <v>2014</v>
      </c>
      <c r="L92" s="101"/>
    </row>
    <row r="93" spans="1:12" ht="39" customHeight="1">
      <c r="A93" s="102" t="s">
        <v>6</v>
      </c>
      <c r="B93" s="103">
        <v>677900.57740377402</v>
      </c>
      <c r="C93" s="104">
        <v>503646.58420451864</v>
      </c>
      <c r="D93" s="104">
        <v>658116.24364487524</v>
      </c>
      <c r="E93" s="104">
        <v>759741.43772503012</v>
      </c>
      <c r="F93" s="105">
        <v>772024.19928177213</v>
      </c>
      <c r="G93" s="106">
        <f t="shared" ref="G93:G108" si="24">B93/$B$109*100</f>
        <v>14.370054718166225</v>
      </c>
      <c r="H93" s="106">
        <f t="shared" ref="H93:H108" si="25">C93/$C$109*100</f>
        <v>10.09599902265734</v>
      </c>
      <c r="I93" s="106">
        <f t="shared" ref="I93:I107" si="26">D93/$D$109*100</f>
        <v>13.740758328092895</v>
      </c>
      <c r="J93" s="106">
        <f>E93/$E$109*100</f>
        <v>15.480222129683449</v>
      </c>
      <c r="K93" s="107">
        <f>F93/$F$109*100</f>
        <v>16.176040918271063</v>
      </c>
      <c r="L93" s="108" t="s">
        <v>7</v>
      </c>
    </row>
    <row r="94" spans="1:12" ht="39" customHeight="1">
      <c r="A94" s="109" t="s">
        <v>8</v>
      </c>
      <c r="B94" s="110">
        <v>206464.05227525881</v>
      </c>
      <c r="C94" s="90">
        <v>295213.85247387365</v>
      </c>
      <c r="D94" s="90">
        <v>206216.75684313994</v>
      </c>
      <c r="E94" s="90">
        <v>153212.59030260582</v>
      </c>
      <c r="F94" s="111">
        <v>123875.81703729081</v>
      </c>
      <c r="G94" s="89">
        <f t="shared" si="24"/>
        <v>4.3766000906688172</v>
      </c>
      <c r="H94" s="89">
        <f t="shared" si="25"/>
        <v>5.9177980344265313</v>
      </c>
      <c r="I94" s="89">
        <f t="shared" si="26"/>
        <v>4.3055837723915875</v>
      </c>
      <c r="J94" s="89">
        <f t="shared" ref="J94:J108" si="27">E94/$E$109*100</f>
        <v>3.1218054106019753</v>
      </c>
      <c r="K94" s="112">
        <f t="shared" ref="K94:K107" si="28">F94/$F$109*100</f>
        <v>2.5955407706697091</v>
      </c>
      <c r="L94" s="113" t="s">
        <v>9</v>
      </c>
    </row>
    <row r="95" spans="1:12" ht="39" customHeight="1">
      <c r="A95" s="109" t="s">
        <v>10</v>
      </c>
      <c r="B95" s="110">
        <v>83845.071219808364</v>
      </c>
      <c r="C95" s="90">
        <v>118029.20489616686</v>
      </c>
      <c r="D95" s="90">
        <v>118570.66097882323</v>
      </c>
      <c r="E95" s="90">
        <v>160887.26783777273</v>
      </c>
      <c r="F95" s="111">
        <v>513350.95331712032</v>
      </c>
      <c r="G95" s="89">
        <f t="shared" si="24"/>
        <v>1.7773377121045695</v>
      </c>
      <c r="H95" s="89">
        <f t="shared" si="25"/>
        <v>2.365989911673529</v>
      </c>
      <c r="I95" s="89">
        <f t="shared" si="26"/>
        <v>2.4756276919847631</v>
      </c>
      <c r="J95" s="89">
        <f t="shared" si="27"/>
        <v>3.2781819186068919</v>
      </c>
      <c r="K95" s="112">
        <f t="shared" si="28"/>
        <v>10.756121419531334</v>
      </c>
      <c r="L95" s="113" t="s">
        <v>11</v>
      </c>
    </row>
    <row r="96" spans="1:12" ht="39" customHeight="1">
      <c r="A96" s="109" t="s">
        <v>12</v>
      </c>
      <c r="B96" s="110">
        <v>1099187.5414362142</v>
      </c>
      <c r="C96" s="90">
        <v>1053511.829504241</v>
      </c>
      <c r="D96" s="90">
        <v>1198876.0165279531</v>
      </c>
      <c r="E96" s="90">
        <v>854348.3680460176</v>
      </c>
      <c r="F96" s="111">
        <v>795766.32804257201</v>
      </c>
      <c r="G96" s="89">
        <f t="shared" si="24"/>
        <v>23.300444995132214</v>
      </c>
      <c r="H96" s="89">
        <f t="shared" si="25"/>
        <v>21.118488111722485</v>
      </c>
      <c r="I96" s="89">
        <f t="shared" si="26"/>
        <v>25.031239948161073</v>
      </c>
      <c r="J96" s="89">
        <f t="shared" si="27"/>
        <v>17.40789939415092</v>
      </c>
      <c r="K96" s="112">
        <f t="shared" si="28"/>
        <v>16.673504141158187</v>
      </c>
      <c r="L96" s="113" t="s">
        <v>13</v>
      </c>
    </row>
    <row r="97" spans="1:12" ht="39" customHeight="1">
      <c r="A97" s="109" t="s">
        <v>14</v>
      </c>
      <c r="B97" s="110">
        <v>725742.69948584691</v>
      </c>
      <c r="C97" s="90">
        <v>629917.43534340744</v>
      </c>
      <c r="D97" s="90">
        <v>554340.3521859902</v>
      </c>
      <c r="E97" s="90">
        <v>760234.14078213379</v>
      </c>
      <c r="F97" s="111">
        <v>521841.33126657334</v>
      </c>
      <c r="G97" s="89">
        <f t="shared" si="24"/>
        <v>15.384206254643068</v>
      </c>
      <c r="H97" s="89">
        <f t="shared" si="25"/>
        <v>12.627199331901679</v>
      </c>
      <c r="I97" s="89">
        <f t="shared" si="26"/>
        <v>11.574029488638207</v>
      </c>
      <c r="J97" s="89">
        <f t="shared" si="27"/>
        <v>15.490261272461783</v>
      </c>
      <c r="K97" s="112">
        <f t="shared" si="28"/>
        <v>10.934018305729603</v>
      </c>
      <c r="L97" s="113" t="s">
        <v>15</v>
      </c>
    </row>
    <row r="98" spans="1:12" ht="39" customHeight="1">
      <c r="A98" s="109" t="s">
        <v>16</v>
      </c>
      <c r="B98" s="110">
        <v>141888.98765138304</v>
      </c>
      <c r="C98" s="90">
        <v>193906.41471542662</v>
      </c>
      <c r="D98" s="90">
        <v>203727.01694211975</v>
      </c>
      <c r="E98" s="90">
        <v>177801.73367065273</v>
      </c>
      <c r="F98" s="111">
        <v>150834.23179751099</v>
      </c>
      <c r="G98" s="89">
        <f t="shared" si="24"/>
        <v>3.0077456553649409</v>
      </c>
      <c r="H98" s="89">
        <f t="shared" si="25"/>
        <v>3.8870093332331033</v>
      </c>
      <c r="I98" s="89">
        <f t="shared" si="26"/>
        <v>4.2536006848898165</v>
      </c>
      <c r="J98" s="89">
        <f t="shared" si="27"/>
        <v>3.6228250765238488</v>
      </c>
      <c r="K98" s="112">
        <f t="shared" si="28"/>
        <v>3.160394075344275</v>
      </c>
      <c r="L98" s="113" t="s">
        <v>17</v>
      </c>
    </row>
    <row r="99" spans="1:12" ht="39" customHeight="1">
      <c r="A99" s="109" t="s">
        <v>66</v>
      </c>
      <c r="B99" s="110">
        <v>29300.920957254457</v>
      </c>
      <c r="C99" s="90">
        <v>37591.554560238932</v>
      </c>
      <c r="D99" s="90">
        <v>44725.432525753124</v>
      </c>
      <c r="E99" s="90">
        <v>63099.268839683282</v>
      </c>
      <c r="F99" s="111">
        <v>67640.719510664247</v>
      </c>
      <c r="G99" s="89">
        <f t="shared" si="24"/>
        <v>0.62111739019454903</v>
      </c>
      <c r="H99" s="89">
        <f t="shared" si="25"/>
        <v>0.75355280866200958</v>
      </c>
      <c r="I99" s="89">
        <f t="shared" si="26"/>
        <v>0.93381885858362323</v>
      </c>
      <c r="J99" s="89">
        <f t="shared" si="27"/>
        <v>1.2856883267862982</v>
      </c>
      <c r="K99" s="112">
        <f t="shared" si="28"/>
        <v>1.4172600386927203</v>
      </c>
      <c r="L99" s="113" t="s">
        <v>19</v>
      </c>
    </row>
    <row r="100" spans="1:12" ht="39" customHeight="1">
      <c r="A100" s="109" t="s">
        <v>74</v>
      </c>
      <c r="B100" s="110">
        <v>683457.90654064855</v>
      </c>
      <c r="C100" s="90">
        <v>749364.25616997189</v>
      </c>
      <c r="D100" s="90">
        <v>1031492.3829331528</v>
      </c>
      <c r="E100" s="90">
        <v>1046301.2169002434</v>
      </c>
      <c r="F100" s="111">
        <v>931205.07066829107</v>
      </c>
      <c r="G100" s="89">
        <f t="shared" si="24"/>
        <v>14.487858311267725</v>
      </c>
      <c r="H100" s="89">
        <f t="shared" si="25"/>
        <v>15.02160648990758</v>
      </c>
      <c r="I100" s="89">
        <f t="shared" si="26"/>
        <v>21.536449963087726</v>
      </c>
      <c r="J100" s="89">
        <f t="shared" si="27"/>
        <v>21.319062575649546</v>
      </c>
      <c r="K100" s="112">
        <f t="shared" si="28"/>
        <v>19.511320163856713</v>
      </c>
      <c r="L100" s="113" t="s">
        <v>75</v>
      </c>
    </row>
    <row r="101" spans="1:12" ht="39" customHeight="1">
      <c r="A101" s="109" t="s">
        <v>69</v>
      </c>
      <c r="B101" s="110">
        <v>74402.289295538052</v>
      </c>
      <c r="C101" s="90">
        <v>89612.974611918631</v>
      </c>
      <c r="D101" s="90">
        <v>53843.833821440421</v>
      </c>
      <c r="E101" s="90">
        <v>52755.314826033529</v>
      </c>
      <c r="F101" s="111">
        <v>67977.394705185143</v>
      </c>
      <c r="G101" s="89">
        <f t="shared" si="24"/>
        <v>1.5771707592113386</v>
      </c>
      <c r="H101" s="89">
        <f t="shared" si="25"/>
        <v>1.7963638243041429</v>
      </c>
      <c r="I101" s="89">
        <f t="shared" si="26"/>
        <v>1.1242012564540789</v>
      </c>
      <c r="J101" s="89">
        <f t="shared" si="27"/>
        <v>1.0749235877850765</v>
      </c>
      <c r="K101" s="112">
        <f t="shared" si="28"/>
        <v>1.4243143146180133</v>
      </c>
      <c r="L101" s="113" t="s">
        <v>23</v>
      </c>
    </row>
    <row r="102" spans="1:12" ht="39" customHeight="1">
      <c r="A102" s="109" t="s">
        <v>24</v>
      </c>
      <c r="B102" s="110">
        <v>205844.1231625521</v>
      </c>
      <c r="C102" s="90">
        <v>184516.10742032272</v>
      </c>
      <c r="D102" s="90">
        <v>115788.88099839665</v>
      </c>
      <c r="E102" s="90">
        <v>75632.005443608839</v>
      </c>
      <c r="F102" s="111">
        <v>66313.436169662134</v>
      </c>
      <c r="G102" s="89">
        <f t="shared" si="24"/>
        <v>4.3634589080707773</v>
      </c>
      <c r="H102" s="89">
        <f t="shared" si="25"/>
        <v>3.6987731051972088</v>
      </c>
      <c r="I102" s="89">
        <f t="shared" si="26"/>
        <v>2.4175471221734601</v>
      </c>
      <c r="J102" s="89">
        <f t="shared" si="27"/>
        <v>1.5410509237015386</v>
      </c>
      <c r="K102" s="112">
        <f t="shared" si="28"/>
        <v>1.3894497839699231</v>
      </c>
      <c r="L102" s="113" t="s">
        <v>25</v>
      </c>
    </row>
    <row r="103" spans="1:12" ht="39" customHeight="1">
      <c r="A103" s="109" t="s">
        <v>26</v>
      </c>
      <c r="B103" s="110">
        <v>101405.81629841331</v>
      </c>
      <c r="C103" s="90">
        <v>123072.8341648877</v>
      </c>
      <c r="D103" s="90">
        <v>129313.80555188323</v>
      </c>
      <c r="E103" s="90">
        <v>75580.8830483739</v>
      </c>
      <c r="F103" s="111">
        <v>65154.70902332996</v>
      </c>
      <c r="G103" s="89">
        <f t="shared" si="24"/>
        <v>2.1495882693142532</v>
      </c>
      <c r="H103" s="89">
        <f t="shared" si="25"/>
        <v>2.4670934985231798</v>
      </c>
      <c r="I103" s="89">
        <f t="shared" si="26"/>
        <v>2.6999329795197058</v>
      </c>
      <c r="J103" s="89">
        <f t="shared" si="27"/>
        <v>1.5400092719043059</v>
      </c>
      <c r="K103" s="112">
        <f t="shared" si="28"/>
        <v>1.3651712474297237</v>
      </c>
      <c r="L103" s="113" t="s">
        <v>27</v>
      </c>
    </row>
    <row r="104" spans="1:12" ht="39" customHeight="1">
      <c r="A104" s="109" t="s">
        <v>28</v>
      </c>
      <c r="B104" s="110">
        <v>44634.633341972345</v>
      </c>
      <c r="C104" s="90">
        <v>51200.23999160566</v>
      </c>
      <c r="D104" s="90">
        <v>44318.905083816397</v>
      </c>
      <c r="E104" s="90">
        <v>47118.550551976899</v>
      </c>
      <c r="F104" s="111">
        <v>43996.291014960654</v>
      </c>
      <c r="G104" s="89">
        <f t="shared" si="24"/>
        <v>0.9461595768303861</v>
      </c>
      <c r="H104" s="89">
        <f t="shared" si="25"/>
        <v>1.0263498038639816</v>
      </c>
      <c r="I104" s="89">
        <f t="shared" si="26"/>
        <v>0.92533100345570052</v>
      </c>
      <c r="J104" s="89">
        <f t="shared" si="27"/>
        <v>0.96007087774158206</v>
      </c>
      <c r="K104" s="112">
        <f t="shared" si="28"/>
        <v>0.92184390641155944</v>
      </c>
      <c r="L104" s="113" t="s">
        <v>29</v>
      </c>
    </row>
    <row r="105" spans="1:12" ht="39" customHeight="1">
      <c r="A105" s="109" t="s">
        <v>30</v>
      </c>
      <c r="B105" s="110">
        <v>95548.836329256228</v>
      </c>
      <c r="C105" s="90">
        <v>123024.61426348086</v>
      </c>
      <c r="D105" s="90">
        <v>196627.08141954255</v>
      </c>
      <c r="E105" s="90">
        <v>241817.77082899708</v>
      </c>
      <c r="F105" s="111">
        <v>245184.36032180488</v>
      </c>
      <c r="G105" s="89">
        <f t="shared" si="24"/>
        <v>2.0254327139932555</v>
      </c>
      <c r="H105" s="89">
        <f t="shared" si="25"/>
        <v>2.4661268919924413</v>
      </c>
      <c r="I105" s="89">
        <f t="shared" si="26"/>
        <v>4.1053616783269895</v>
      </c>
      <c r="J105" s="89">
        <f t="shared" si="27"/>
        <v>4.9271931494838261</v>
      </c>
      <c r="K105" s="112">
        <f t="shared" si="28"/>
        <v>5.1372900600465332</v>
      </c>
      <c r="L105" s="113" t="s">
        <v>31</v>
      </c>
    </row>
    <row r="106" spans="1:12" ht="39" customHeight="1">
      <c r="A106" s="109" t="s">
        <v>32</v>
      </c>
      <c r="B106" s="110">
        <v>72146.925370701589</v>
      </c>
      <c r="C106" s="90">
        <v>92989.448312913853</v>
      </c>
      <c r="D106" s="90">
        <v>148623.16563387396</v>
      </c>
      <c r="E106" s="90">
        <v>178269.78468076832</v>
      </c>
      <c r="F106" s="111">
        <v>133967.02466004508</v>
      </c>
      <c r="G106" s="89">
        <f t="shared" si="24"/>
        <v>1.5293618266191864</v>
      </c>
      <c r="H106" s="89">
        <f t="shared" si="25"/>
        <v>1.86404794299844</v>
      </c>
      <c r="I106" s="89">
        <f t="shared" si="26"/>
        <v>3.1030916204420085</v>
      </c>
      <c r="J106" s="89">
        <f t="shared" si="27"/>
        <v>3.6323619179344062</v>
      </c>
      <c r="K106" s="112">
        <f t="shared" si="28"/>
        <v>2.8069794633587506</v>
      </c>
      <c r="L106" s="113" t="s">
        <v>33</v>
      </c>
    </row>
    <row r="107" spans="1:12" ht="39" customHeight="1">
      <c r="A107" s="109" t="s">
        <v>34</v>
      </c>
      <c r="B107" s="110">
        <v>96924.479881467443</v>
      </c>
      <c r="C107" s="90">
        <v>74884.135768061795</v>
      </c>
      <c r="D107" s="90">
        <v>84938.557893799691</v>
      </c>
      <c r="E107" s="90">
        <v>261019.66651610224</v>
      </c>
      <c r="F107" s="111">
        <v>273508.1331832172</v>
      </c>
      <c r="G107" s="89">
        <f t="shared" si="24"/>
        <v>2.0545934401777286</v>
      </c>
      <c r="H107" s="89">
        <f t="shared" si="25"/>
        <v>1.5011124571032253</v>
      </c>
      <c r="I107" s="89">
        <f t="shared" si="26"/>
        <v>1.7734256037983711</v>
      </c>
      <c r="J107" s="89">
        <f t="shared" si="27"/>
        <v>5.3184441669845732</v>
      </c>
      <c r="K107" s="112">
        <f t="shared" si="28"/>
        <v>5.7307513909118892</v>
      </c>
      <c r="L107" s="113" t="s">
        <v>35</v>
      </c>
    </row>
    <row r="108" spans="1:12" s="345" customFormat="1" ht="38.25" customHeight="1">
      <c r="A108" s="109" t="s">
        <v>76</v>
      </c>
      <c r="B108" s="110">
        <v>378758.13934991066</v>
      </c>
      <c r="C108" s="90">
        <v>668094.51359896397</v>
      </c>
      <c r="D108" s="114">
        <f>D152-D130</f>
        <v>0</v>
      </c>
      <c r="E108" s="114">
        <v>0</v>
      </c>
      <c r="F108" s="115">
        <v>0</v>
      </c>
      <c r="G108" s="89">
        <f t="shared" si="24"/>
        <v>8.0288693782409855</v>
      </c>
      <c r="H108" s="89">
        <f t="shared" si="25"/>
        <v>13.392489431833132</v>
      </c>
      <c r="I108" s="116">
        <f>D108/$D$21*100</f>
        <v>0</v>
      </c>
      <c r="J108" s="116">
        <f t="shared" si="27"/>
        <v>0</v>
      </c>
      <c r="K108" s="117">
        <v>0</v>
      </c>
      <c r="L108" s="113" t="s">
        <v>77</v>
      </c>
    </row>
    <row r="109" spans="1:12" ht="39" customHeight="1">
      <c r="A109" s="118" t="s">
        <v>72</v>
      </c>
      <c r="B109" s="120">
        <f t="shared" ref="B109:J109" si="29">SUM(B93:B108)</f>
        <v>4717452.9999999991</v>
      </c>
      <c r="C109" s="120">
        <f t="shared" si="29"/>
        <v>4988576</v>
      </c>
      <c r="D109" s="121">
        <f t="shared" si="29"/>
        <v>4789519.0929845599</v>
      </c>
      <c r="E109" s="121">
        <f t="shared" si="29"/>
        <v>4907819.9999999991</v>
      </c>
      <c r="F109" s="122">
        <f>SUM(F93:F108)</f>
        <v>4772640</v>
      </c>
      <c r="G109" s="120">
        <f t="shared" si="29"/>
        <v>100.00000000000001</v>
      </c>
      <c r="H109" s="120">
        <f t="shared" si="29"/>
        <v>99.999999999999986</v>
      </c>
      <c r="I109" s="121">
        <f t="shared" si="29"/>
        <v>100</v>
      </c>
      <c r="J109" s="121">
        <f t="shared" si="29"/>
        <v>100.00000000000003</v>
      </c>
      <c r="K109" s="121">
        <f>SUM(K93:K108)</f>
        <v>99.999999999999986</v>
      </c>
      <c r="L109" s="123" t="s">
        <v>38</v>
      </c>
    </row>
    <row r="110" spans="1:12">
      <c r="A110" s="124"/>
      <c r="B110" s="132"/>
      <c r="C110" s="133"/>
      <c r="D110" s="133"/>
      <c r="E110" s="133"/>
      <c r="F110" s="133"/>
      <c r="G110" s="134"/>
      <c r="H110" s="134"/>
      <c r="I110" s="134"/>
      <c r="J110" s="135"/>
      <c r="K110" s="135"/>
      <c r="L110" s="134"/>
    </row>
    <row r="111" spans="1:12" s="342" customFormat="1" ht="20.25">
      <c r="A111" s="416" t="s">
        <v>64</v>
      </c>
      <c r="B111" s="416"/>
      <c r="C111" s="416"/>
      <c r="D111" s="416"/>
      <c r="E111" s="416"/>
      <c r="F111" s="416"/>
      <c r="G111" s="414"/>
      <c r="H111" s="414"/>
      <c r="I111" s="414"/>
      <c r="J111" s="414"/>
      <c r="K111" s="414"/>
      <c r="L111" s="414"/>
    </row>
    <row r="112" spans="1:12" s="343" customFormat="1" ht="17.25" customHeight="1">
      <c r="A112" s="416"/>
      <c r="B112" s="416"/>
      <c r="C112" s="416"/>
      <c r="D112" s="416"/>
      <c r="E112" s="416"/>
      <c r="F112" s="416"/>
      <c r="G112" s="415"/>
      <c r="H112" s="415"/>
      <c r="I112" s="415"/>
      <c r="J112" s="415"/>
      <c r="K112" s="415"/>
      <c r="L112" s="415"/>
    </row>
    <row r="113" spans="1:12" ht="16.5">
      <c r="A113" s="129" t="s">
        <v>81</v>
      </c>
      <c r="B113" s="130"/>
      <c r="C113" s="130"/>
      <c r="E113" s="131" t="s">
        <v>4</v>
      </c>
      <c r="F113" s="131"/>
      <c r="G113" s="129" t="s">
        <v>81</v>
      </c>
      <c r="H113" s="95"/>
      <c r="I113" s="95"/>
      <c r="J113" s="95"/>
      <c r="K113" s="95"/>
      <c r="L113" s="96" t="s">
        <v>5</v>
      </c>
    </row>
    <row r="114" spans="1:12" s="344" customFormat="1" ht="46.5" customHeight="1">
      <c r="A114" s="97"/>
      <c r="B114" s="98">
        <v>2010</v>
      </c>
      <c r="C114" s="98">
        <v>2011</v>
      </c>
      <c r="D114" s="91">
        <v>2012</v>
      </c>
      <c r="E114" s="91">
        <v>2013</v>
      </c>
      <c r="F114" s="99">
        <v>2014</v>
      </c>
      <c r="G114" s="100">
        <v>2010</v>
      </c>
      <c r="H114" s="98">
        <v>2011</v>
      </c>
      <c r="I114" s="92">
        <v>2012</v>
      </c>
      <c r="J114" s="92">
        <v>2013</v>
      </c>
      <c r="K114" s="92">
        <v>2014</v>
      </c>
      <c r="L114" s="101"/>
    </row>
    <row r="115" spans="1:12" ht="39" customHeight="1">
      <c r="A115" s="102" t="s">
        <v>6</v>
      </c>
      <c r="B115" s="103">
        <v>885907.98093491793</v>
      </c>
      <c r="C115" s="104">
        <v>888429.06594550051</v>
      </c>
      <c r="D115" s="104">
        <v>960309.70244128909</v>
      </c>
      <c r="E115" s="104">
        <v>995003.63975106133</v>
      </c>
      <c r="F115" s="105">
        <v>1019510.0618506365</v>
      </c>
      <c r="G115" s="106">
        <f t="shared" ref="G115:G130" si="30">B115/$B$131*100</f>
        <v>39.826399145797645</v>
      </c>
      <c r="H115" s="106">
        <f t="shared" ref="H115:H130" si="31">C115/$C$131*100</f>
        <v>36.427613800607595</v>
      </c>
      <c r="I115" s="106">
        <f t="shared" ref="I115:I129" si="32">D115/$D$131*100</f>
        <v>38.256328857018048</v>
      </c>
      <c r="J115" s="106">
        <f>E115/$E$131*100</f>
        <v>38.133278953728642</v>
      </c>
      <c r="K115" s="107">
        <f>F115/$F$131*100</f>
        <v>38.89686088264429</v>
      </c>
      <c r="L115" s="108" t="s">
        <v>7</v>
      </c>
    </row>
    <row r="116" spans="1:12" ht="39" customHeight="1">
      <c r="A116" s="109" t="s">
        <v>8</v>
      </c>
      <c r="B116" s="110">
        <v>114162.60328512233</v>
      </c>
      <c r="C116" s="90">
        <v>116471.38679000887</v>
      </c>
      <c r="D116" s="90">
        <v>125957.19619487587</v>
      </c>
      <c r="E116" s="90">
        <v>126377.78560572998</v>
      </c>
      <c r="F116" s="111">
        <v>123263.08040639285</v>
      </c>
      <c r="G116" s="89">
        <f t="shared" si="30"/>
        <v>5.1322321322338862</v>
      </c>
      <c r="H116" s="89">
        <f t="shared" si="31"/>
        <v>4.7755919514995915</v>
      </c>
      <c r="I116" s="89">
        <f t="shared" si="32"/>
        <v>5.0178186342272362</v>
      </c>
      <c r="J116" s="89">
        <f t="shared" ref="J116:J130" si="33">E116/$E$131*100</f>
        <v>4.8433987168765764</v>
      </c>
      <c r="K116" s="112">
        <f t="shared" ref="K116:K129" si="34">F116/$F$131*100</f>
        <v>4.7027950678882915</v>
      </c>
      <c r="L116" s="113" t="s">
        <v>9</v>
      </c>
    </row>
    <row r="117" spans="1:12" ht="39" customHeight="1">
      <c r="A117" s="109" t="s">
        <v>10</v>
      </c>
      <c r="B117" s="110">
        <v>94691.495928515826</v>
      </c>
      <c r="C117" s="90">
        <v>100207.48769372175</v>
      </c>
      <c r="D117" s="90">
        <v>106457.66314325295</v>
      </c>
      <c r="E117" s="90">
        <v>108201.77153169634</v>
      </c>
      <c r="F117" s="111">
        <v>103517.41371236404</v>
      </c>
      <c r="G117" s="89">
        <f t="shared" si="30"/>
        <v>4.2568995806786747</v>
      </c>
      <c r="H117" s="89">
        <f t="shared" si="31"/>
        <v>4.108735071326401</v>
      </c>
      <c r="I117" s="89">
        <f t="shared" si="32"/>
        <v>4.2410061672858372</v>
      </c>
      <c r="J117" s="89">
        <f t="shared" si="33"/>
        <v>4.1468072801603935</v>
      </c>
      <c r="K117" s="112">
        <f t="shared" si="34"/>
        <v>3.949448456439915</v>
      </c>
      <c r="L117" s="113" t="s">
        <v>11</v>
      </c>
    </row>
    <row r="118" spans="1:12" ht="39" customHeight="1">
      <c r="A118" s="109" t="s">
        <v>12</v>
      </c>
      <c r="B118" s="110">
        <v>197313.86350133142</v>
      </c>
      <c r="C118" s="90">
        <v>276640.49555204401</v>
      </c>
      <c r="D118" s="90">
        <v>290879.80548531906</v>
      </c>
      <c r="E118" s="90">
        <v>304795.0280956449</v>
      </c>
      <c r="F118" s="111">
        <v>316108.71491488855</v>
      </c>
      <c r="G118" s="89">
        <f t="shared" si="30"/>
        <v>8.8703351295135899</v>
      </c>
      <c r="H118" s="89">
        <f t="shared" si="31"/>
        <v>11.342889961455565</v>
      </c>
      <c r="I118" s="89">
        <f t="shared" si="32"/>
        <v>11.58792155095626</v>
      </c>
      <c r="J118" s="89">
        <f t="shared" si="33"/>
        <v>11.681197299930167</v>
      </c>
      <c r="K118" s="112">
        <f t="shared" si="34"/>
        <v>12.060338752828571</v>
      </c>
      <c r="L118" s="113" t="s">
        <v>13</v>
      </c>
    </row>
    <row r="119" spans="1:12" ht="39" customHeight="1">
      <c r="A119" s="109" t="s">
        <v>14</v>
      </c>
      <c r="B119" s="110">
        <v>178217.72556589096</v>
      </c>
      <c r="C119" s="90">
        <v>204752.14399695594</v>
      </c>
      <c r="D119" s="90">
        <v>219674.2252562732</v>
      </c>
      <c r="E119" s="90">
        <v>215331.21804786421</v>
      </c>
      <c r="F119" s="111">
        <v>214468.09533185521</v>
      </c>
      <c r="G119" s="89">
        <f t="shared" si="30"/>
        <v>8.0118595000724202</v>
      </c>
      <c r="H119" s="89">
        <f t="shared" si="31"/>
        <v>8.395303927196192</v>
      </c>
      <c r="I119" s="89">
        <f t="shared" si="32"/>
        <v>8.7512699095409197</v>
      </c>
      <c r="J119" s="89">
        <f t="shared" si="33"/>
        <v>8.2525179579440966</v>
      </c>
      <c r="K119" s="112">
        <f t="shared" si="34"/>
        <v>8.1824946903869122</v>
      </c>
      <c r="L119" s="113" t="s">
        <v>15</v>
      </c>
    </row>
    <row r="120" spans="1:12" ht="39" customHeight="1">
      <c r="A120" s="109" t="s">
        <v>16</v>
      </c>
      <c r="B120" s="110">
        <v>126244.56476640716</v>
      </c>
      <c r="C120" s="90">
        <v>138808.27842542648</v>
      </c>
      <c r="D120" s="90">
        <v>140794.17181493065</v>
      </c>
      <c r="E120" s="90">
        <v>141015.0194217583</v>
      </c>
      <c r="F120" s="111">
        <v>142084.83362448119</v>
      </c>
      <c r="G120" s="89">
        <f t="shared" si="30"/>
        <v>5.6753822457592227</v>
      </c>
      <c r="H120" s="89">
        <f t="shared" si="31"/>
        <v>5.6914553481288603</v>
      </c>
      <c r="I120" s="89">
        <f t="shared" si="32"/>
        <v>5.6088865127683025</v>
      </c>
      <c r="J120" s="89">
        <f t="shared" si="33"/>
        <v>5.4043672379135499</v>
      </c>
      <c r="K120" s="112">
        <f t="shared" si="34"/>
        <v>5.4208920675025061</v>
      </c>
      <c r="L120" s="113" t="s">
        <v>17</v>
      </c>
    </row>
    <row r="121" spans="1:12" ht="39" customHeight="1">
      <c r="A121" s="109" t="s">
        <v>66</v>
      </c>
      <c r="B121" s="110">
        <v>29049.206464070205</v>
      </c>
      <c r="C121" s="90">
        <v>40012.205314145191</v>
      </c>
      <c r="D121" s="90">
        <v>46740.517856847975</v>
      </c>
      <c r="E121" s="90">
        <v>40943.704830785704</v>
      </c>
      <c r="F121" s="111">
        <v>44321.897182058776</v>
      </c>
      <c r="G121" s="89">
        <f t="shared" si="30"/>
        <v>1.3059203849657348</v>
      </c>
      <c r="H121" s="89">
        <f t="shared" si="31"/>
        <v>1.6405914871134024</v>
      </c>
      <c r="I121" s="89">
        <f t="shared" si="32"/>
        <v>1.8620249462576077</v>
      </c>
      <c r="J121" s="89">
        <f t="shared" si="33"/>
        <v>1.5691577953444495</v>
      </c>
      <c r="K121" s="112">
        <f t="shared" si="34"/>
        <v>1.690991323436273</v>
      </c>
      <c r="L121" s="113" t="s">
        <v>19</v>
      </c>
    </row>
    <row r="122" spans="1:12" ht="39" customHeight="1">
      <c r="A122" s="109" t="s">
        <v>74</v>
      </c>
      <c r="B122" s="110">
        <v>130054.39436336927</v>
      </c>
      <c r="C122" s="90">
        <v>155891.59946978674</v>
      </c>
      <c r="D122" s="90">
        <v>172857.26457838941</v>
      </c>
      <c r="E122" s="90">
        <v>198868.63583235134</v>
      </c>
      <c r="F122" s="111">
        <v>193785.93844331644</v>
      </c>
      <c r="G122" s="89">
        <f t="shared" si="30"/>
        <v>5.8466548806958221</v>
      </c>
      <c r="H122" s="89">
        <f t="shared" si="31"/>
        <v>6.3919103932071826</v>
      </c>
      <c r="I122" s="89">
        <f t="shared" si="32"/>
        <v>6.8861996731098705</v>
      </c>
      <c r="J122" s="89">
        <f t="shared" si="33"/>
        <v>7.621593391597882</v>
      </c>
      <c r="K122" s="112">
        <f t="shared" si="34"/>
        <v>7.3934186338090857</v>
      </c>
      <c r="L122" s="113" t="s">
        <v>75</v>
      </c>
    </row>
    <row r="123" spans="1:12" ht="39" customHeight="1">
      <c r="A123" s="109" t="s">
        <v>69</v>
      </c>
      <c r="B123" s="110">
        <v>38247.00066430177</v>
      </c>
      <c r="C123" s="90">
        <v>54255.263521720844</v>
      </c>
      <c r="D123" s="90">
        <v>57340.672000661143</v>
      </c>
      <c r="E123" s="90">
        <v>55977.585659525801</v>
      </c>
      <c r="F123" s="111">
        <v>57368.768305399106</v>
      </c>
      <c r="G123" s="89">
        <f t="shared" si="30"/>
        <v>1.7194114370417581</v>
      </c>
      <c r="H123" s="89">
        <f t="shared" si="31"/>
        <v>2.224589291342117</v>
      </c>
      <c r="I123" s="89">
        <f t="shared" si="32"/>
        <v>2.284308488566805</v>
      </c>
      <c r="J123" s="89">
        <f t="shared" si="33"/>
        <v>2.1453277192483364</v>
      </c>
      <c r="K123" s="112">
        <f t="shared" si="34"/>
        <v>2.1887621155333759</v>
      </c>
      <c r="L123" s="113" t="s">
        <v>23</v>
      </c>
    </row>
    <row r="124" spans="1:12" ht="39" customHeight="1">
      <c r="A124" s="109" t="s">
        <v>24</v>
      </c>
      <c r="B124" s="110">
        <v>62701.425925243777</v>
      </c>
      <c r="C124" s="90">
        <v>64665.528795041064</v>
      </c>
      <c r="D124" s="90">
        <v>64682.724785035462</v>
      </c>
      <c r="E124" s="90">
        <v>77445.206736219014</v>
      </c>
      <c r="F124" s="111">
        <v>75644.403437835223</v>
      </c>
      <c r="G124" s="89">
        <f t="shared" si="30"/>
        <v>2.8187713280041828</v>
      </c>
      <c r="H124" s="89">
        <f t="shared" si="31"/>
        <v>2.6514338616903461</v>
      </c>
      <c r="I124" s="89">
        <f t="shared" si="32"/>
        <v>2.576797448212385</v>
      </c>
      <c r="J124" s="89">
        <f t="shared" si="33"/>
        <v>2.9680692151440686</v>
      </c>
      <c r="K124" s="112">
        <f t="shared" si="34"/>
        <v>2.8860233431449576</v>
      </c>
      <c r="L124" s="113" t="s">
        <v>25</v>
      </c>
    </row>
    <row r="125" spans="1:12" ht="39" customHeight="1">
      <c r="A125" s="109" t="s">
        <v>26</v>
      </c>
      <c r="B125" s="110">
        <v>45236.668362231685</v>
      </c>
      <c r="C125" s="90">
        <v>38482.097938935782</v>
      </c>
      <c r="D125" s="90">
        <v>41651.445004881469</v>
      </c>
      <c r="E125" s="90">
        <v>43623.612941346481</v>
      </c>
      <c r="F125" s="111">
        <v>40643.431917058566</v>
      </c>
      <c r="G125" s="89">
        <f t="shared" si="30"/>
        <v>2.0336351505932178</v>
      </c>
      <c r="H125" s="89">
        <f t="shared" si="31"/>
        <v>1.5778536021498222</v>
      </c>
      <c r="I125" s="89">
        <f t="shared" si="32"/>
        <v>1.6592890537562441</v>
      </c>
      <c r="J125" s="89">
        <f t="shared" si="33"/>
        <v>1.671864639287193</v>
      </c>
      <c r="K125" s="112">
        <f t="shared" si="34"/>
        <v>1.5506486656947405</v>
      </c>
      <c r="L125" s="113" t="s">
        <v>27</v>
      </c>
    </row>
    <row r="126" spans="1:12" ht="39" customHeight="1">
      <c r="A126" s="109" t="s">
        <v>28</v>
      </c>
      <c r="B126" s="110">
        <v>15593.830340730259</v>
      </c>
      <c r="C126" s="90">
        <v>17116.804327246929</v>
      </c>
      <c r="D126" s="90">
        <v>18538.100307823923</v>
      </c>
      <c r="E126" s="90">
        <v>22061.890541769964</v>
      </c>
      <c r="F126" s="111">
        <v>23868.99395316049</v>
      </c>
      <c r="G126" s="89">
        <f t="shared" si="30"/>
        <v>0.70102778700150037</v>
      </c>
      <c r="H126" s="89">
        <f t="shared" si="31"/>
        <v>0.70182793588584513</v>
      </c>
      <c r="I126" s="89">
        <f t="shared" si="32"/>
        <v>0.73851139893471829</v>
      </c>
      <c r="J126" s="89">
        <f t="shared" si="33"/>
        <v>0.84551673246785652</v>
      </c>
      <c r="K126" s="112">
        <f t="shared" si="34"/>
        <v>0.91066186783822156</v>
      </c>
      <c r="L126" s="113" t="s">
        <v>29</v>
      </c>
    </row>
    <row r="127" spans="1:12" ht="39" customHeight="1">
      <c r="A127" s="109" t="s">
        <v>30</v>
      </c>
      <c r="B127" s="110">
        <v>107444.8232264322</v>
      </c>
      <c r="C127" s="90">
        <v>113272.53493125716</v>
      </c>
      <c r="D127" s="90">
        <v>117853.03523376411</v>
      </c>
      <c r="E127" s="90">
        <v>128512.17762408103</v>
      </c>
      <c r="F127" s="111">
        <v>119748.95244079546</v>
      </c>
      <c r="G127" s="89">
        <f t="shared" si="30"/>
        <v>4.8302312520649027</v>
      </c>
      <c r="H127" s="89">
        <f t="shared" si="31"/>
        <v>4.6444317445876857</v>
      </c>
      <c r="I127" s="89">
        <f t="shared" si="32"/>
        <v>4.6949691971650784</v>
      </c>
      <c r="J127" s="89">
        <f t="shared" si="33"/>
        <v>4.9251987857213049</v>
      </c>
      <c r="K127" s="112">
        <f t="shared" si="34"/>
        <v>4.56872228948576</v>
      </c>
      <c r="L127" s="113" t="s">
        <v>31</v>
      </c>
    </row>
    <row r="128" spans="1:12" ht="39" customHeight="1">
      <c r="A128" s="109" t="s">
        <v>32</v>
      </c>
      <c r="B128" s="110">
        <v>68048.919519309682</v>
      </c>
      <c r="C128" s="90">
        <v>78557.265718206094</v>
      </c>
      <c r="D128" s="90">
        <v>83147.460872596916</v>
      </c>
      <c r="E128" s="90">
        <v>85534.219246975714</v>
      </c>
      <c r="F128" s="111">
        <v>84285.344401269627</v>
      </c>
      <c r="G128" s="89">
        <f t="shared" si="30"/>
        <v>3.0591703523837932</v>
      </c>
      <c r="H128" s="89">
        <f t="shared" si="31"/>
        <v>3.2210266936382141</v>
      </c>
      <c r="I128" s="89">
        <f t="shared" si="32"/>
        <v>3.312386200703394</v>
      </c>
      <c r="J128" s="89">
        <f t="shared" si="33"/>
        <v>3.278078704767704</v>
      </c>
      <c r="K128" s="112">
        <f t="shared" si="34"/>
        <v>3.2156968707801283</v>
      </c>
      <c r="L128" s="113" t="s">
        <v>33</v>
      </c>
    </row>
    <row r="129" spans="1:12" ht="39" customHeight="1">
      <c r="A129" s="109" t="s">
        <v>34</v>
      </c>
      <c r="B129" s="110">
        <v>46942.205308708879</v>
      </c>
      <c r="C129" s="90">
        <v>58207.443127215432</v>
      </c>
      <c r="D129" s="90">
        <v>63314.277984468878</v>
      </c>
      <c r="E129" s="90">
        <v>65587.504133189912</v>
      </c>
      <c r="F129" s="111">
        <v>62440.070078487814</v>
      </c>
      <c r="G129" s="89">
        <f t="shared" si="30"/>
        <v>2.1103083453832934</v>
      </c>
      <c r="H129" s="89">
        <f t="shared" si="31"/>
        <v>2.3866376504718105</v>
      </c>
      <c r="I129" s="89">
        <f t="shared" si="32"/>
        <v>2.5222819614972956</v>
      </c>
      <c r="J129" s="89">
        <f t="shared" si="33"/>
        <v>2.5136255698677643</v>
      </c>
      <c r="K129" s="112">
        <f t="shared" si="34"/>
        <v>2.3822449725869617</v>
      </c>
      <c r="L129" s="113" t="s">
        <v>35</v>
      </c>
    </row>
    <row r="130" spans="1:12" s="345" customFormat="1" ht="38.25" customHeight="1">
      <c r="A130" s="109" t="s">
        <v>76</v>
      </c>
      <c r="B130" s="110">
        <v>84567.29184341646</v>
      </c>
      <c r="C130" s="90">
        <v>93119.398452787369</v>
      </c>
      <c r="D130" s="114">
        <f>D174-D152</f>
        <v>0</v>
      </c>
      <c r="E130" s="114">
        <v>0</v>
      </c>
      <c r="F130" s="115">
        <v>0</v>
      </c>
      <c r="G130" s="89">
        <f t="shared" si="30"/>
        <v>3.8017613478103294</v>
      </c>
      <c r="H130" s="89">
        <f t="shared" si="31"/>
        <v>3.8181072796993778</v>
      </c>
      <c r="I130" s="116">
        <f>D130/$D$21*100</f>
        <v>0</v>
      </c>
      <c r="J130" s="116">
        <f t="shared" si="33"/>
        <v>0</v>
      </c>
      <c r="K130" s="117">
        <v>0</v>
      </c>
      <c r="L130" s="113" t="s">
        <v>77</v>
      </c>
    </row>
    <row r="131" spans="1:12" ht="39" customHeight="1">
      <c r="A131" s="118" t="s">
        <v>72</v>
      </c>
      <c r="B131" s="120">
        <f t="shared" ref="B131:J131" si="35">SUM(B115:B130)</f>
        <v>2224424.0000000005</v>
      </c>
      <c r="C131" s="120">
        <f t="shared" si="35"/>
        <v>2438889</v>
      </c>
      <c r="D131" s="121">
        <f t="shared" si="35"/>
        <v>2510198.2629604102</v>
      </c>
      <c r="E131" s="121">
        <f t="shared" si="35"/>
        <v>2609279.0000000005</v>
      </c>
      <c r="F131" s="122">
        <f>SUM(F115:F130)</f>
        <v>2621060</v>
      </c>
      <c r="G131" s="120">
        <f t="shared" si="35"/>
        <v>99.999999999999972</v>
      </c>
      <c r="H131" s="120">
        <f t="shared" si="35"/>
        <v>100</v>
      </c>
      <c r="I131" s="121">
        <f t="shared" si="35"/>
        <v>100.00000000000003</v>
      </c>
      <c r="J131" s="121">
        <f t="shared" si="35"/>
        <v>100.00000000000001</v>
      </c>
      <c r="K131" s="121">
        <f>SUM(K115:K130)</f>
        <v>100</v>
      </c>
      <c r="L131" s="123" t="s">
        <v>38</v>
      </c>
    </row>
    <row r="132" spans="1:12">
      <c r="A132" s="124"/>
      <c r="B132" s="132"/>
      <c r="C132" s="133"/>
      <c r="D132" s="133"/>
      <c r="E132" s="133"/>
      <c r="F132" s="133"/>
      <c r="G132" s="134"/>
      <c r="H132" s="134"/>
      <c r="I132" s="134"/>
      <c r="J132" s="135"/>
      <c r="K132" s="135"/>
      <c r="L132" s="134"/>
    </row>
    <row r="133" spans="1:12" s="342" customFormat="1" ht="20.25">
      <c r="A133" s="416" t="s">
        <v>64</v>
      </c>
      <c r="B133" s="416"/>
      <c r="C133" s="416"/>
      <c r="D133" s="416"/>
      <c r="E133" s="416"/>
      <c r="F133" s="416"/>
      <c r="G133" s="414"/>
      <c r="H133" s="414"/>
      <c r="I133" s="414"/>
      <c r="J133" s="414"/>
      <c r="K133" s="414"/>
      <c r="L133" s="414"/>
    </row>
    <row r="134" spans="1:12" s="343" customFormat="1" ht="17.25" customHeight="1">
      <c r="A134" s="416"/>
      <c r="B134" s="416"/>
      <c r="C134" s="416"/>
      <c r="D134" s="416"/>
      <c r="E134" s="416"/>
      <c r="F134" s="416"/>
      <c r="G134" s="415"/>
      <c r="H134" s="415"/>
      <c r="I134" s="415"/>
      <c r="J134" s="415"/>
      <c r="K134" s="415"/>
      <c r="L134" s="415"/>
    </row>
    <row r="135" spans="1:12" ht="16.5">
      <c r="A135" s="129" t="s">
        <v>82</v>
      </c>
      <c r="B135" s="130"/>
      <c r="C135" s="130"/>
      <c r="E135" s="131" t="s">
        <v>4</v>
      </c>
      <c r="F135" s="131"/>
      <c r="G135" s="129" t="s">
        <v>82</v>
      </c>
      <c r="H135" s="95"/>
      <c r="I135" s="95"/>
      <c r="J135" s="95"/>
      <c r="K135" s="95"/>
      <c r="L135" s="96" t="s">
        <v>5</v>
      </c>
    </row>
    <row r="136" spans="1:12" s="344" customFormat="1" ht="46.5" customHeight="1">
      <c r="A136" s="97"/>
      <c r="B136" s="98">
        <v>2010</v>
      </c>
      <c r="C136" s="98">
        <v>2011</v>
      </c>
      <c r="D136" s="91">
        <v>2012</v>
      </c>
      <c r="E136" s="91">
        <v>2013</v>
      </c>
      <c r="F136" s="99">
        <v>2014</v>
      </c>
      <c r="G136" s="100">
        <v>2010</v>
      </c>
      <c r="H136" s="98">
        <v>2011</v>
      </c>
      <c r="I136" s="92">
        <v>2012</v>
      </c>
      <c r="J136" s="92">
        <v>2013</v>
      </c>
      <c r="K136" s="92">
        <v>2014</v>
      </c>
      <c r="L136" s="101"/>
    </row>
    <row r="137" spans="1:12" ht="39" customHeight="1">
      <c r="A137" s="102" t="s">
        <v>6</v>
      </c>
      <c r="B137" s="103">
        <v>680815.11679431563</v>
      </c>
      <c r="C137" s="104">
        <v>600183.54952353938</v>
      </c>
      <c r="D137" s="104">
        <v>579132.17268491653</v>
      </c>
      <c r="E137" s="104">
        <v>613234.92159653513</v>
      </c>
      <c r="F137" s="105">
        <v>657523.71881649888</v>
      </c>
      <c r="G137" s="106">
        <f t="shared" ref="G137:G152" si="36">B137/$B$153*100</f>
        <v>31.674098847899568</v>
      </c>
      <c r="H137" s="106">
        <f t="shared" ref="H137:H152" si="37">C137/$C$153*100</f>
        <v>31.287751438720267</v>
      </c>
      <c r="I137" s="106">
        <f t="shared" ref="I137:I151" si="38">D137/$D$153*100</f>
        <v>31.654696735605004</v>
      </c>
      <c r="J137" s="106">
        <f>E137/$E$153*100</f>
        <v>29.768858925223601</v>
      </c>
      <c r="K137" s="107">
        <f>F137/$F$153*100</f>
        <v>29.939536557997233</v>
      </c>
      <c r="L137" s="108" t="s">
        <v>7</v>
      </c>
    </row>
    <row r="138" spans="1:12" ht="39" customHeight="1">
      <c r="A138" s="109" t="s">
        <v>8</v>
      </c>
      <c r="B138" s="110">
        <v>109262.63816351426</v>
      </c>
      <c r="C138" s="90">
        <v>103304.78027567972</v>
      </c>
      <c r="D138" s="90">
        <v>104155.48685954214</v>
      </c>
      <c r="E138" s="90">
        <v>128363.41449810757</v>
      </c>
      <c r="F138" s="111">
        <v>131150.88462268282</v>
      </c>
      <c r="G138" s="89">
        <f t="shared" si="36"/>
        <v>5.0833119244897613</v>
      </c>
      <c r="H138" s="89">
        <f t="shared" si="37"/>
        <v>5.385309694447586</v>
      </c>
      <c r="I138" s="89">
        <f t="shared" si="38"/>
        <v>5.6930188053666893</v>
      </c>
      <c r="J138" s="89">
        <f t="shared" ref="J138:J152" si="39">E138/$E$153*100</f>
        <v>6.2312700121606328</v>
      </c>
      <c r="K138" s="112">
        <f t="shared" ref="K138:K151" si="40">F138/$F$153*100</f>
        <v>5.9717947693843128</v>
      </c>
      <c r="L138" s="113" t="s">
        <v>9</v>
      </c>
    </row>
    <row r="139" spans="1:12" ht="39" customHeight="1">
      <c r="A139" s="109" t="s">
        <v>10</v>
      </c>
      <c r="B139" s="110">
        <v>113941.82045010015</v>
      </c>
      <c r="C139" s="90">
        <v>86727.449086148234</v>
      </c>
      <c r="D139" s="90">
        <v>98738.417625734641</v>
      </c>
      <c r="E139" s="90">
        <v>89269.221944164514</v>
      </c>
      <c r="F139" s="111">
        <v>82093.683647301412</v>
      </c>
      <c r="G139" s="89">
        <f t="shared" si="36"/>
        <v>5.3010052139256922</v>
      </c>
      <c r="H139" s="89">
        <f t="shared" si="37"/>
        <v>4.5211283649407141</v>
      </c>
      <c r="I139" s="89">
        <f t="shared" si="38"/>
        <v>5.3969280477129162</v>
      </c>
      <c r="J139" s="89">
        <f t="shared" si="39"/>
        <v>4.3334826195183922</v>
      </c>
      <c r="K139" s="112">
        <f t="shared" si="40"/>
        <v>3.7380352562231662</v>
      </c>
      <c r="L139" s="113" t="s">
        <v>11</v>
      </c>
    </row>
    <row r="140" spans="1:12" ht="39" customHeight="1">
      <c r="A140" s="109" t="s">
        <v>12</v>
      </c>
      <c r="B140" s="110">
        <v>211992.07387998339</v>
      </c>
      <c r="C140" s="90">
        <v>194031.69919556112</v>
      </c>
      <c r="D140" s="90">
        <v>184584.88396430138</v>
      </c>
      <c r="E140" s="90">
        <v>231505.29317057363</v>
      </c>
      <c r="F140" s="111">
        <v>253978.88940648342</v>
      </c>
      <c r="G140" s="89">
        <f t="shared" si="36"/>
        <v>9.8626745167798902</v>
      </c>
      <c r="H140" s="89">
        <f t="shared" si="37"/>
        <v>10.114931641299769</v>
      </c>
      <c r="I140" s="89">
        <f t="shared" si="38"/>
        <v>10.08919690435803</v>
      </c>
      <c r="J140" s="89">
        <f t="shared" si="39"/>
        <v>11.238186492861786</v>
      </c>
      <c r="K140" s="112">
        <f t="shared" si="40"/>
        <v>11.564617407310697</v>
      </c>
      <c r="L140" s="113" t="s">
        <v>13</v>
      </c>
    </row>
    <row r="141" spans="1:12" ht="39" customHeight="1">
      <c r="A141" s="109" t="s">
        <v>14</v>
      </c>
      <c r="B141" s="110">
        <v>250582.69393130566</v>
      </c>
      <c r="C141" s="90">
        <v>209108.40518057867</v>
      </c>
      <c r="D141" s="90">
        <v>230787.7897036619</v>
      </c>
      <c r="E141" s="90">
        <v>256367.24916362044</v>
      </c>
      <c r="F141" s="111">
        <v>291798.43756740622</v>
      </c>
      <c r="G141" s="89">
        <f t="shared" si="36"/>
        <v>11.658056381775404</v>
      </c>
      <c r="H141" s="89">
        <f t="shared" si="37"/>
        <v>10.90088492133947</v>
      </c>
      <c r="I141" s="89">
        <f t="shared" si="38"/>
        <v>12.614594453423072</v>
      </c>
      <c r="J141" s="89">
        <f t="shared" si="39"/>
        <v>12.445084590959777</v>
      </c>
      <c r="K141" s="112">
        <f t="shared" si="40"/>
        <v>13.286684174436534</v>
      </c>
      <c r="L141" s="113" t="s">
        <v>15</v>
      </c>
    </row>
    <row r="142" spans="1:12" ht="39" customHeight="1">
      <c r="A142" s="109" t="s">
        <v>16</v>
      </c>
      <c r="B142" s="110">
        <v>145822.31013715646</v>
      </c>
      <c r="C142" s="90">
        <v>133780.73399940517</v>
      </c>
      <c r="D142" s="90">
        <v>114462.82057116603</v>
      </c>
      <c r="E142" s="90">
        <v>114757.66639234097</v>
      </c>
      <c r="F142" s="111">
        <v>123986.50019448616</v>
      </c>
      <c r="G142" s="89">
        <f t="shared" si="36"/>
        <v>6.7842063896309837</v>
      </c>
      <c r="H142" s="89">
        <f t="shared" si="37"/>
        <v>6.9740304544931186</v>
      </c>
      <c r="I142" s="89">
        <f t="shared" si="38"/>
        <v>6.2564057801940161</v>
      </c>
      <c r="J142" s="89">
        <f t="shared" si="39"/>
        <v>5.5707929557036735</v>
      </c>
      <c r="K142" s="112">
        <f t="shared" si="40"/>
        <v>5.6455733063934055</v>
      </c>
      <c r="L142" s="113" t="s">
        <v>17</v>
      </c>
    </row>
    <row r="143" spans="1:12" ht="39" customHeight="1">
      <c r="A143" s="109" t="s">
        <v>66</v>
      </c>
      <c r="B143" s="110">
        <v>29597.613760287262</v>
      </c>
      <c r="C143" s="90">
        <v>24763.391509772733</v>
      </c>
      <c r="D143" s="90">
        <v>29277.147931118503</v>
      </c>
      <c r="E143" s="90">
        <v>52957.648920451102</v>
      </c>
      <c r="F143" s="111">
        <v>38885.72839616549</v>
      </c>
      <c r="G143" s="89">
        <f t="shared" si="36"/>
        <v>1.3769931377544853</v>
      </c>
      <c r="H143" s="89">
        <f t="shared" si="37"/>
        <v>1.2909231500139569</v>
      </c>
      <c r="I143" s="89">
        <f t="shared" si="38"/>
        <v>1.6002551451190326</v>
      </c>
      <c r="J143" s="89">
        <f t="shared" si="39"/>
        <v>2.5707746317187823</v>
      </c>
      <c r="K143" s="112">
        <f t="shared" si="40"/>
        <v>1.770613977237006</v>
      </c>
      <c r="L143" s="113" t="s">
        <v>19</v>
      </c>
    </row>
    <row r="144" spans="1:12" ht="39" customHeight="1">
      <c r="A144" s="109" t="s">
        <v>74</v>
      </c>
      <c r="B144" s="110">
        <v>177114.21717094781</v>
      </c>
      <c r="C144" s="90">
        <v>178959.38371775614</v>
      </c>
      <c r="D144" s="90">
        <v>182884.52242892681</v>
      </c>
      <c r="E144" s="90">
        <v>245061.66393498058</v>
      </c>
      <c r="F144" s="111">
        <v>245713.80025465973</v>
      </c>
      <c r="G144" s="89">
        <f t="shared" si="36"/>
        <v>8.2400244701613978</v>
      </c>
      <c r="H144" s="89">
        <f t="shared" si="37"/>
        <v>9.3292072397397714</v>
      </c>
      <c r="I144" s="89">
        <f t="shared" si="38"/>
        <v>9.9962571035978076</v>
      </c>
      <c r="J144" s="89">
        <f t="shared" si="39"/>
        <v>11.896266577037371</v>
      </c>
      <c r="K144" s="112">
        <f t="shared" si="40"/>
        <v>11.188276703949407</v>
      </c>
      <c r="L144" s="113" t="s">
        <v>75</v>
      </c>
    </row>
    <row r="145" spans="1:12" ht="39" customHeight="1">
      <c r="A145" s="109" t="s">
        <v>69</v>
      </c>
      <c r="B145" s="110">
        <v>39183.195652135269</v>
      </c>
      <c r="C145" s="90">
        <v>34851.014956575018</v>
      </c>
      <c r="D145" s="90">
        <v>42518.199325540023</v>
      </c>
      <c r="E145" s="90">
        <v>37731.512183861094</v>
      </c>
      <c r="F145" s="111">
        <v>56407.802208435445</v>
      </c>
      <c r="G145" s="89">
        <f t="shared" si="36"/>
        <v>1.822950727219639</v>
      </c>
      <c r="H145" s="89">
        <f t="shared" si="37"/>
        <v>1.8167940361145729</v>
      </c>
      <c r="I145" s="89">
        <f t="shared" si="38"/>
        <v>2.3239957454862852</v>
      </c>
      <c r="J145" s="89">
        <f t="shared" si="39"/>
        <v>1.8316374747746635</v>
      </c>
      <c r="K145" s="112">
        <f t="shared" si="40"/>
        <v>2.5684601301007142</v>
      </c>
      <c r="L145" s="113" t="s">
        <v>23</v>
      </c>
    </row>
    <row r="146" spans="1:12" ht="39" customHeight="1">
      <c r="A146" s="109" t="s">
        <v>24</v>
      </c>
      <c r="B146" s="110">
        <v>50263.484859554417</v>
      </c>
      <c r="C146" s="90">
        <v>50211.53427952138</v>
      </c>
      <c r="D146" s="90">
        <v>47708.892529595862</v>
      </c>
      <c r="E146" s="90">
        <v>52199.317768069413</v>
      </c>
      <c r="F146" s="111">
        <v>47120.365451830046</v>
      </c>
      <c r="G146" s="89">
        <f t="shared" si="36"/>
        <v>2.3384477644646835</v>
      </c>
      <c r="H146" s="89">
        <f t="shared" si="37"/>
        <v>2.6175425919980699</v>
      </c>
      <c r="I146" s="89">
        <f t="shared" si="38"/>
        <v>2.6077130503982127</v>
      </c>
      <c r="J146" s="89">
        <f t="shared" si="39"/>
        <v>2.5339622254143919</v>
      </c>
      <c r="K146" s="112">
        <f t="shared" si="40"/>
        <v>2.1455680817272076</v>
      </c>
      <c r="L146" s="113" t="s">
        <v>25</v>
      </c>
    </row>
    <row r="147" spans="1:12" ht="39" customHeight="1">
      <c r="A147" s="109" t="s">
        <v>26</v>
      </c>
      <c r="B147" s="110">
        <v>66809.254061263084</v>
      </c>
      <c r="C147" s="90">
        <v>68123.089330814677</v>
      </c>
      <c r="D147" s="90">
        <v>49543.557797586094</v>
      </c>
      <c r="E147" s="90">
        <v>50417.335643274208</v>
      </c>
      <c r="F147" s="111">
        <v>52953.34407523337</v>
      </c>
      <c r="G147" s="89">
        <f t="shared" si="36"/>
        <v>3.1082196397971504</v>
      </c>
      <c r="H147" s="89">
        <f t="shared" si="37"/>
        <v>3.5512774182369879</v>
      </c>
      <c r="I147" s="89">
        <f t="shared" si="38"/>
        <v>2.7079937383115311</v>
      </c>
      <c r="J147" s="89">
        <f t="shared" si="39"/>
        <v>2.4474577348641939</v>
      </c>
      <c r="K147" s="112">
        <f t="shared" si="40"/>
        <v>2.4111656134052062</v>
      </c>
      <c r="L147" s="113" t="s">
        <v>27</v>
      </c>
    </row>
    <row r="148" spans="1:12" ht="39" customHeight="1">
      <c r="A148" s="109" t="s">
        <v>28</v>
      </c>
      <c r="B148" s="110">
        <v>22021.075431554036</v>
      </c>
      <c r="C148" s="90">
        <v>15018.989721644448</v>
      </c>
      <c r="D148" s="90">
        <v>14729.219846552602</v>
      </c>
      <c r="E148" s="90">
        <v>15614.309112463194</v>
      </c>
      <c r="F148" s="111">
        <v>20055.476633099584</v>
      </c>
      <c r="G148" s="89">
        <f t="shared" si="36"/>
        <v>1.024503867129642</v>
      </c>
      <c r="H148" s="89">
        <f t="shared" si="37"/>
        <v>0.78294451363178519</v>
      </c>
      <c r="I148" s="89">
        <f t="shared" si="38"/>
        <v>0.805082171886771</v>
      </c>
      <c r="J148" s="89">
        <f t="shared" si="39"/>
        <v>0.75798058592881101</v>
      </c>
      <c r="K148" s="112">
        <f t="shared" si="40"/>
        <v>0.9132015449199602</v>
      </c>
      <c r="L148" s="113" t="s">
        <v>29</v>
      </c>
    </row>
    <row r="149" spans="1:12" ht="39" customHeight="1">
      <c r="A149" s="109" t="s">
        <v>30</v>
      </c>
      <c r="B149" s="110">
        <v>57819.432612481047</v>
      </c>
      <c r="C149" s="90">
        <v>51795.812240163847</v>
      </c>
      <c r="D149" s="90">
        <v>59752.96135278538</v>
      </c>
      <c r="E149" s="90">
        <v>60633.004950231836</v>
      </c>
      <c r="F149" s="111">
        <v>73430.451319882268</v>
      </c>
      <c r="G149" s="89">
        <f t="shared" si="36"/>
        <v>2.6899790834851265</v>
      </c>
      <c r="H149" s="89">
        <f t="shared" si="37"/>
        <v>2.7001314851487974</v>
      </c>
      <c r="I149" s="89">
        <f t="shared" si="38"/>
        <v>3.2660279637163567</v>
      </c>
      <c r="J149" s="89">
        <f t="shared" si="39"/>
        <v>2.9433669006922294</v>
      </c>
      <c r="K149" s="112">
        <f t="shared" si="40"/>
        <v>3.3435655913964064</v>
      </c>
      <c r="L149" s="113" t="s">
        <v>31</v>
      </c>
    </row>
    <row r="150" spans="1:12" ht="39" customHeight="1">
      <c r="A150" s="109" t="s">
        <v>32</v>
      </c>
      <c r="B150" s="110">
        <v>83481.639861951524</v>
      </c>
      <c r="C150" s="90">
        <v>68321.925780040096</v>
      </c>
      <c r="D150" s="90">
        <v>60594.887259144482</v>
      </c>
      <c r="E150" s="90">
        <v>70032.862250350241</v>
      </c>
      <c r="F150" s="111">
        <v>72363.766164189437</v>
      </c>
      <c r="G150" s="89">
        <f t="shared" si="36"/>
        <v>3.8838821990655936</v>
      </c>
      <c r="H150" s="89">
        <f t="shared" si="37"/>
        <v>3.5616428229623609</v>
      </c>
      <c r="I150" s="89">
        <f t="shared" si="38"/>
        <v>3.3120466628953205</v>
      </c>
      <c r="J150" s="89">
        <f t="shared" si="39"/>
        <v>3.3996733112207571</v>
      </c>
      <c r="K150" s="112">
        <f t="shared" si="40"/>
        <v>3.2949953903514593</v>
      </c>
      <c r="L150" s="113" t="s">
        <v>33</v>
      </c>
    </row>
    <row r="151" spans="1:12" ht="39" customHeight="1">
      <c r="A151" s="109" t="s">
        <v>34</v>
      </c>
      <c r="B151" s="110">
        <v>44944.197790475228</v>
      </c>
      <c r="C151" s="90">
        <v>45132.628566732521</v>
      </c>
      <c r="D151" s="90">
        <v>30659.03853357241</v>
      </c>
      <c r="E151" s="90">
        <v>41842.578470975794</v>
      </c>
      <c r="F151" s="111">
        <v>48709.151241645763</v>
      </c>
      <c r="G151" s="89">
        <f t="shared" si="36"/>
        <v>2.0909743751843606</v>
      </c>
      <c r="H151" s="89">
        <f t="shared" si="37"/>
        <v>2.3527776885804665</v>
      </c>
      <c r="I151" s="89">
        <f t="shared" si="38"/>
        <v>1.6757876919289643</v>
      </c>
      <c r="J151" s="89">
        <f t="shared" si="39"/>
        <v>2.0312049619209334</v>
      </c>
      <c r="K151" s="112">
        <f t="shared" si="40"/>
        <v>2.217911495167308</v>
      </c>
      <c r="L151" s="113" t="s">
        <v>35</v>
      </c>
    </row>
    <row r="152" spans="1:12" s="345" customFormat="1" ht="38.25" customHeight="1">
      <c r="A152" s="109" t="s">
        <v>76</v>
      </c>
      <c r="B152" s="110">
        <v>65787.235442974998</v>
      </c>
      <c r="C152" s="90">
        <v>53955.612636066755</v>
      </c>
      <c r="D152" s="114">
        <f>D196-D174</f>
        <v>0</v>
      </c>
      <c r="E152" s="114">
        <v>0</v>
      </c>
      <c r="F152" s="115">
        <v>0</v>
      </c>
      <c r="G152" s="89">
        <f t="shared" si="36"/>
        <v>3.0606714612366108</v>
      </c>
      <c r="H152" s="89">
        <f t="shared" si="37"/>
        <v>2.8127225383322862</v>
      </c>
      <c r="I152" s="116">
        <f>D152/$D$21*100</f>
        <v>0</v>
      </c>
      <c r="J152" s="116">
        <f t="shared" si="39"/>
        <v>0</v>
      </c>
      <c r="K152" s="117">
        <v>0</v>
      </c>
      <c r="L152" s="113" t="s">
        <v>77</v>
      </c>
    </row>
    <row r="153" spans="1:12" ht="39" customHeight="1">
      <c r="A153" s="118" t="s">
        <v>72</v>
      </c>
      <c r="B153" s="120">
        <f t="shared" ref="B153:J153" si="41">SUM(B137:B152)</f>
        <v>2149438.0000000005</v>
      </c>
      <c r="C153" s="120">
        <f t="shared" si="41"/>
        <v>1918270.0000000002</v>
      </c>
      <c r="D153" s="121">
        <f t="shared" si="41"/>
        <v>1829529.9984141446</v>
      </c>
      <c r="E153" s="121">
        <f t="shared" si="41"/>
        <v>2059987.9999999998</v>
      </c>
      <c r="F153" s="122">
        <f>SUM(F137:F152)</f>
        <v>2196171.9999999995</v>
      </c>
      <c r="G153" s="120">
        <f t="shared" si="41"/>
        <v>99.999999999999986</v>
      </c>
      <c r="H153" s="120">
        <f t="shared" si="41"/>
        <v>99.999999999999986</v>
      </c>
      <c r="I153" s="121">
        <f t="shared" si="41"/>
        <v>100.00000000000001</v>
      </c>
      <c r="J153" s="121">
        <f t="shared" si="41"/>
        <v>99.999999999999957</v>
      </c>
      <c r="K153" s="121">
        <f>SUM(K137:K152)</f>
        <v>100.00000000000003</v>
      </c>
      <c r="L153" s="123" t="s">
        <v>38</v>
      </c>
    </row>
    <row r="154" spans="1:12">
      <c r="A154" s="124"/>
      <c r="B154" s="132"/>
      <c r="C154" s="133"/>
      <c r="D154" s="133"/>
      <c r="E154" s="133"/>
      <c r="F154" s="133"/>
      <c r="G154" s="134"/>
      <c r="H154" s="134"/>
      <c r="I154" s="134"/>
      <c r="J154" s="135"/>
      <c r="K154" s="135"/>
      <c r="L154" s="134"/>
    </row>
    <row r="155" spans="1:12" s="342" customFormat="1" ht="20.25">
      <c r="A155" s="416" t="s">
        <v>64</v>
      </c>
      <c r="B155" s="416"/>
      <c r="C155" s="416"/>
      <c r="D155" s="416"/>
      <c r="E155" s="416"/>
      <c r="F155" s="416"/>
      <c r="G155" s="414"/>
      <c r="H155" s="414"/>
      <c r="I155" s="414"/>
      <c r="J155" s="414"/>
      <c r="K155" s="414"/>
      <c r="L155" s="414"/>
    </row>
    <row r="156" spans="1:12" s="343" customFormat="1" ht="17.25" customHeight="1">
      <c r="A156" s="416"/>
      <c r="B156" s="416"/>
      <c r="C156" s="416"/>
      <c r="D156" s="416"/>
      <c r="E156" s="416"/>
      <c r="F156" s="416"/>
      <c r="G156" s="415"/>
      <c r="H156" s="415"/>
      <c r="I156" s="415"/>
      <c r="J156" s="415"/>
      <c r="K156" s="415"/>
      <c r="L156" s="415"/>
    </row>
    <row r="157" spans="1:12" ht="16.5">
      <c r="A157" s="129" t="s">
        <v>83</v>
      </c>
      <c r="B157" s="130"/>
      <c r="C157" s="130"/>
      <c r="E157" s="131" t="s">
        <v>4</v>
      </c>
      <c r="F157" s="131"/>
      <c r="G157" s="129" t="s">
        <v>83</v>
      </c>
      <c r="H157" s="95"/>
      <c r="I157" s="95"/>
      <c r="J157" s="95"/>
      <c r="K157" s="95"/>
      <c r="L157" s="96" t="s">
        <v>5</v>
      </c>
    </row>
    <row r="158" spans="1:12" s="344" customFormat="1" ht="46.5" customHeight="1">
      <c r="A158" s="97"/>
      <c r="B158" s="98">
        <v>2010</v>
      </c>
      <c r="C158" s="98">
        <v>2011</v>
      </c>
      <c r="D158" s="91">
        <v>2012</v>
      </c>
      <c r="E158" s="91">
        <v>2013</v>
      </c>
      <c r="F158" s="99">
        <v>2014</v>
      </c>
      <c r="G158" s="100">
        <v>2010</v>
      </c>
      <c r="H158" s="98">
        <v>2011</v>
      </c>
      <c r="I158" s="92">
        <v>2012</v>
      </c>
      <c r="J158" s="92">
        <v>2013</v>
      </c>
      <c r="K158" s="92">
        <v>2014</v>
      </c>
      <c r="L158" s="101"/>
    </row>
    <row r="159" spans="1:12" ht="39" customHeight="1">
      <c r="A159" s="102" t="s">
        <v>6</v>
      </c>
      <c r="B159" s="103">
        <v>358361.85480579227</v>
      </c>
      <c r="C159" s="104">
        <v>365974.96787359897</v>
      </c>
      <c r="D159" s="104">
        <v>412626.43872331129</v>
      </c>
      <c r="E159" s="104">
        <v>437399.33518801664</v>
      </c>
      <c r="F159" s="105">
        <v>471062.35251759528</v>
      </c>
      <c r="G159" s="106">
        <f t="shared" ref="G159:G174" si="42">B159/$B$175*100</f>
        <v>33.211482053862476</v>
      </c>
      <c r="H159" s="106">
        <f t="shared" ref="H159:H174" si="43">C159/$C$175*100</f>
        <v>31.823937922867668</v>
      </c>
      <c r="I159" s="106">
        <f t="shared" ref="I159:I173" si="44">D159/$D$175*100</f>
        <v>33.816733003547746</v>
      </c>
      <c r="J159" s="106">
        <f>E159/$E$175*100</f>
        <v>34.474117983632787</v>
      </c>
      <c r="K159" s="107">
        <f>F159/$F$175*100</f>
        <v>34.575972110763168</v>
      </c>
      <c r="L159" s="108" t="s">
        <v>7</v>
      </c>
    </row>
    <row r="160" spans="1:12" ht="39" customHeight="1">
      <c r="A160" s="109" t="s">
        <v>8</v>
      </c>
      <c r="B160" s="110">
        <v>67067.572307019247</v>
      </c>
      <c r="C160" s="90">
        <v>71533.662541007827</v>
      </c>
      <c r="D160" s="90">
        <v>74074.071975455474</v>
      </c>
      <c r="E160" s="90">
        <v>76112.05026936582</v>
      </c>
      <c r="F160" s="111">
        <v>82359.308681592258</v>
      </c>
      <c r="G160" s="89">
        <f t="shared" si="42"/>
        <v>6.2155428771229015</v>
      </c>
      <c r="H160" s="89">
        <f t="shared" si="43"/>
        <v>6.2203238908040639</v>
      </c>
      <c r="I160" s="89">
        <f t="shared" si="44"/>
        <v>6.0707285801413668</v>
      </c>
      <c r="J160" s="89">
        <f t="shared" ref="J160:J174" si="45">E160/$E$175*100</f>
        <v>5.9988563993459705</v>
      </c>
      <c r="K160" s="112">
        <f t="shared" ref="K160:K173" si="46">F160/$F$175*100</f>
        <v>6.045172459266106</v>
      </c>
      <c r="L160" s="113" t="s">
        <v>9</v>
      </c>
    </row>
    <row r="161" spans="1:12" ht="39" customHeight="1">
      <c r="A161" s="109" t="s">
        <v>10</v>
      </c>
      <c r="B161" s="110">
        <v>59359.733594281279</v>
      </c>
      <c r="C161" s="90">
        <v>76787.538935773904</v>
      </c>
      <c r="D161" s="90">
        <v>81808.133041656489</v>
      </c>
      <c r="E161" s="90">
        <v>80424.263778443419</v>
      </c>
      <c r="F161" s="111">
        <v>82382.895362315016</v>
      </c>
      <c r="G161" s="89">
        <f t="shared" si="42"/>
        <v>5.5012125329491557</v>
      </c>
      <c r="H161" s="89">
        <f t="shared" si="43"/>
        <v>6.677183105009127</v>
      </c>
      <c r="I161" s="89">
        <f t="shared" si="44"/>
        <v>6.7045723030934754</v>
      </c>
      <c r="J161" s="89">
        <f t="shared" si="45"/>
        <v>6.338728331749925</v>
      </c>
      <c r="K161" s="112">
        <f t="shared" si="46"/>
        <v>6.0469037214026304</v>
      </c>
      <c r="L161" s="113" t="s">
        <v>11</v>
      </c>
    </row>
    <row r="162" spans="1:12" ht="39" customHeight="1">
      <c r="A162" s="109" t="s">
        <v>12</v>
      </c>
      <c r="B162" s="110">
        <v>125957.81702762</v>
      </c>
      <c r="C162" s="90">
        <v>148681.58434860123</v>
      </c>
      <c r="D162" s="90">
        <v>161567.34736077537</v>
      </c>
      <c r="E162" s="90">
        <v>167589.09708685006</v>
      </c>
      <c r="F162" s="111">
        <v>197672.09885453471</v>
      </c>
      <c r="G162" s="89">
        <f t="shared" si="42"/>
        <v>11.673245139395567</v>
      </c>
      <c r="H162" s="89">
        <f t="shared" si="43"/>
        <v>12.928844664091118</v>
      </c>
      <c r="I162" s="89">
        <f t="shared" si="44"/>
        <v>13.241225803891091</v>
      </c>
      <c r="J162" s="89">
        <f t="shared" si="45"/>
        <v>13.208722192636849</v>
      </c>
      <c r="K162" s="112">
        <f t="shared" si="46"/>
        <v>14.509130140717666</v>
      </c>
      <c r="L162" s="113" t="s">
        <v>13</v>
      </c>
    </row>
    <row r="163" spans="1:12" ht="39" customHeight="1">
      <c r="A163" s="109" t="s">
        <v>14</v>
      </c>
      <c r="B163" s="110">
        <v>84154.759362317345</v>
      </c>
      <c r="C163" s="90">
        <v>88742.273867746859</v>
      </c>
      <c r="D163" s="90">
        <v>97013.802604625525</v>
      </c>
      <c r="E163" s="90">
        <v>100381.30818909261</v>
      </c>
      <c r="F163" s="111">
        <v>105304.06592693971</v>
      </c>
      <c r="G163" s="89">
        <f t="shared" si="42"/>
        <v>7.799112106458332</v>
      </c>
      <c r="H163" s="89">
        <f t="shared" si="43"/>
        <v>7.7167261769572724</v>
      </c>
      <c r="I163" s="89">
        <f t="shared" si="44"/>
        <v>7.9507504911467617</v>
      </c>
      <c r="J163" s="89">
        <f t="shared" si="45"/>
        <v>7.9116651157566524</v>
      </c>
      <c r="K163" s="112">
        <f t="shared" si="46"/>
        <v>7.729317418767474</v>
      </c>
      <c r="L163" s="113" t="s">
        <v>15</v>
      </c>
    </row>
    <row r="164" spans="1:12" ht="39" customHeight="1">
      <c r="A164" s="109" t="s">
        <v>16</v>
      </c>
      <c r="B164" s="110">
        <v>44294.53572031697</v>
      </c>
      <c r="C164" s="90">
        <v>44467.080527573467</v>
      </c>
      <c r="D164" s="90">
        <v>46994.18693628873</v>
      </c>
      <c r="E164" s="90">
        <v>48374.732145223876</v>
      </c>
      <c r="F164" s="111">
        <v>52779.970556421278</v>
      </c>
      <c r="G164" s="89">
        <f t="shared" si="42"/>
        <v>4.1050328276616002</v>
      </c>
      <c r="H164" s="89">
        <f t="shared" si="43"/>
        <v>3.8667060169246641</v>
      </c>
      <c r="I164" s="89">
        <f t="shared" si="44"/>
        <v>3.8514009845329529</v>
      </c>
      <c r="J164" s="89">
        <f t="shared" si="45"/>
        <v>3.8127086377125576</v>
      </c>
      <c r="K164" s="112">
        <f t="shared" si="46"/>
        <v>3.87404932746681</v>
      </c>
      <c r="L164" s="113" t="s">
        <v>17</v>
      </c>
    </row>
    <row r="165" spans="1:12" ht="39" customHeight="1">
      <c r="A165" s="109" t="s">
        <v>66</v>
      </c>
      <c r="B165" s="110">
        <v>17869.800304424571</v>
      </c>
      <c r="C165" s="90">
        <v>16755.331184752416</v>
      </c>
      <c r="D165" s="90">
        <v>14940.014904595759</v>
      </c>
      <c r="E165" s="90">
        <v>15710.637787020587</v>
      </c>
      <c r="F165" s="111">
        <v>16273.022326987229</v>
      </c>
      <c r="G165" s="89">
        <f t="shared" si="42"/>
        <v>1.6560985611544228</v>
      </c>
      <c r="H165" s="89">
        <f t="shared" si="43"/>
        <v>1.4569865873581123</v>
      </c>
      <c r="I165" s="89">
        <f t="shared" si="44"/>
        <v>1.2244065035215013</v>
      </c>
      <c r="J165" s="89">
        <f t="shared" si="45"/>
        <v>1.238251494906949</v>
      </c>
      <c r="K165" s="112">
        <f t="shared" si="46"/>
        <v>1.1944396811348246</v>
      </c>
      <c r="L165" s="113" t="s">
        <v>19</v>
      </c>
    </row>
    <row r="166" spans="1:12" ht="39" customHeight="1">
      <c r="A166" s="109" t="s">
        <v>74</v>
      </c>
      <c r="B166" s="110">
        <v>77566.742390116764</v>
      </c>
      <c r="C166" s="90">
        <v>78035.595224447461</v>
      </c>
      <c r="D166" s="90">
        <v>94829.708287296089</v>
      </c>
      <c r="E166" s="90">
        <v>102621.05185953539</v>
      </c>
      <c r="F166" s="111">
        <v>103805.39872312597</v>
      </c>
      <c r="G166" s="89">
        <f t="shared" si="42"/>
        <v>7.1885621706640936</v>
      </c>
      <c r="H166" s="89">
        <f t="shared" si="43"/>
        <v>6.7857098331778953</v>
      </c>
      <c r="I166" s="89">
        <f t="shared" si="44"/>
        <v>7.7717533948573934</v>
      </c>
      <c r="J166" s="89">
        <f t="shared" si="45"/>
        <v>8.0881930190621052</v>
      </c>
      <c r="K166" s="112">
        <f t="shared" si="46"/>
        <v>7.6193152605278298</v>
      </c>
      <c r="L166" s="113" t="s">
        <v>75</v>
      </c>
    </row>
    <row r="167" spans="1:12" ht="39" customHeight="1">
      <c r="A167" s="109" t="s">
        <v>69</v>
      </c>
      <c r="B167" s="110">
        <v>26120.663011991801</v>
      </c>
      <c r="C167" s="90">
        <v>27256.208144517339</v>
      </c>
      <c r="D167" s="90">
        <v>27221.934689167025</v>
      </c>
      <c r="E167" s="90">
        <v>28880.381319312019</v>
      </c>
      <c r="F167" s="111">
        <v>30449.86895734131</v>
      </c>
      <c r="G167" s="89">
        <f t="shared" si="42"/>
        <v>2.4207541043336884</v>
      </c>
      <c r="H167" s="89">
        <f t="shared" si="43"/>
        <v>2.3701071170076964</v>
      </c>
      <c r="I167" s="89">
        <f t="shared" si="44"/>
        <v>2.2309692516839905</v>
      </c>
      <c r="J167" s="89">
        <f t="shared" si="45"/>
        <v>2.276239566267964</v>
      </c>
      <c r="K167" s="112">
        <f t="shared" si="46"/>
        <v>2.2350200864462004</v>
      </c>
      <c r="L167" s="113" t="s">
        <v>23</v>
      </c>
    </row>
    <row r="168" spans="1:12" ht="39" customHeight="1">
      <c r="A168" s="109" t="s">
        <v>24</v>
      </c>
      <c r="B168" s="110">
        <v>22753.423058336335</v>
      </c>
      <c r="C168" s="90">
        <v>20620.232573470894</v>
      </c>
      <c r="D168" s="90">
        <v>20834.297767455086</v>
      </c>
      <c r="E168" s="90">
        <v>21323.01961002692</v>
      </c>
      <c r="F168" s="111">
        <v>21778.021636456877</v>
      </c>
      <c r="G168" s="89">
        <f t="shared" si="42"/>
        <v>2.1086923494561165</v>
      </c>
      <c r="H168" s="89">
        <f t="shared" si="43"/>
        <v>1.793065261228131</v>
      </c>
      <c r="I168" s="89">
        <f t="shared" si="44"/>
        <v>1.7074715015798529</v>
      </c>
      <c r="J168" s="89">
        <f t="shared" si="45"/>
        <v>1.680597647656239</v>
      </c>
      <c r="K168" s="112">
        <f t="shared" si="46"/>
        <v>1.5985065771130662</v>
      </c>
      <c r="L168" s="113" t="s">
        <v>25</v>
      </c>
    </row>
    <row r="169" spans="1:12" ht="39" customHeight="1">
      <c r="A169" s="109" t="s">
        <v>26</v>
      </c>
      <c r="B169" s="110">
        <v>19334.510696152967</v>
      </c>
      <c r="C169" s="90">
        <v>18795.928423046578</v>
      </c>
      <c r="D169" s="90">
        <v>20973.713375897711</v>
      </c>
      <c r="E169" s="90">
        <v>21334.722042944035</v>
      </c>
      <c r="F169" s="111">
        <v>23350.884446865854</v>
      </c>
      <c r="G169" s="89">
        <f t="shared" si="42"/>
        <v>1.7918418112705825</v>
      </c>
      <c r="H169" s="89">
        <f t="shared" si="43"/>
        <v>1.6344299797692501</v>
      </c>
      <c r="I169" s="89">
        <f t="shared" si="44"/>
        <v>1.7188972852058819</v>
      </c>
      <c r="J169" s="89">
        <f t="shared" si="45"/>
        <v>1.6815199879997762</v>
      </c>
      <c r="K169" s="112">
        <f t="shared" si="46"/>
        <v>1.7139546921579338</v>
      </c>
      <c r="L169" s="113" t="s">
        <v>27</v>
      </c>
    </row>
    <row r="170" spans="1:12" ht="39" customHeight="1">
      <c r="A170" s="109" t="s">
        <v>28</v>
      </c>
      <c r="B170" s="110">
        <v>8874.9374792432609</v>
      </c>
      <c r="C170" s="90">
        <v>9717.9755251646839</v>
      </c>
      <c r="D170" s="90">
        <v>10450.731493071111</v>
      </c>
      <c r="E170" s="90">
        <v>11490.269273932168</v>
      </c>
      <c r="F170" s="111">
        <v>13831.419087542292</v>
      </c>
      <c r="G170" s="89">
        <f t="shared" si="42"/>
        <v>0.82249219013774044</v>
      </c>
      <c r="H170" s="89">
        <f t="shared" si="43"/>
        <v>0.84504208483352461</v>
      </c>
      <c r="I170" s="89">
        <f t="shared" si="44"/>
        <v>0.85648800810346082</v>
      </c>
      <c r="J170" s="89">
        <f t="shared" si="45"/>
        <v>0.90561842862192932</v>
      </c>
      <c r="K170" s="112">
        <f t="shared" si="46"/>
        <v>1.0152260270157685</v>
      </c>
      <c r="L170" s="113" t="s">
        <v>29</v>
      </c>
    </row>
    <row r="171" spans="1:12" ht="39" customHeight="1">
      <c r="A171" s="109" t="s">
        <v>30</v>
      </c>
      <c r="B171" s="110">
        <v>36768.129091134986</v>
      </c>
      <c r="C171" s="90">
        <v>38282.878585241728</v>
      </c>
      <c r="D171" s="90">
        <v>39996.104915803146</v>
      </c>
      <c r="E171" s="90">
        <v>43386.874596781294</v>
      </c>
      <c r="F171" s="111">
        <v>45602.971607741507</v>
      </c>
      <c r="G171" s="89">
        <f t="shared" si="42"/>
        <v>3.4075168522779706</v>
      </c>
      <c r="H171" s="89">
        <f t="shared" si="43"/>
        <v>3.3289488586722009</v>
      </c>
      <c r="I171" s="89">
        <f t="shared" si="44"/>
        <v>3.2778743051570416</v>
      </c>
      <c r="J171" s="89">
        <f t="shared" si="45"/>
        <v>3.4195850644070589</v>
      </c>
      <c r="K171" s="112">
        <f t="shared" si="46"/>
        <v>3.3472576741702129</v>
      </c>
      <c r="L171" s="113" t="s">
        <v>31</v>
      </c>
    </row>
    <row r="172" spans="1:12" ht="39" customHeight="1">
      <c r="A172" s="109" t="s">
        <v>32</v>
      </c>
      <c r="B172" s="110">
        <v>39224.806401278198</v>
      </c>
      <c r="C172" s="90">
        <v>48493.441360772937</v>
      </c>
      <c r="D172" s="90">
        <v>56901.623601523534</v>
      </c>
      <c r="E172" s="90">
        <v>57189.212592300995</v>
      </c>
      <c r="F172" s="111">
        <v>61565.504171534296</v>
      </c>
      <c r="G172" s="89">
        <f t="shared" si="42"/>
        <v>3.6351914591140373</v>
      </c>
      <c r="H172" s="89">
        <f t="shared" si="43"/>
        <v>4.2168246546973469</v>
      </c>
      <c r="I172" s="89">
        <f t="shared" si="44"/>
        <v>4.6633633529512926</v>
      </c>
      <c r="J172" s="89">
        <f t="shared" si="45"/>
        <v>4.5074317761607254</v>
      </c>
      <c r="K172" s="112">
        <f t="shared" si="46"/>
        <v>4.5189074096948385</v>
      </c>
      <c r="L172" s="113" t="s">
        <v>33</v>
      </c>
    </row>
    <row r="173" spans="1:12" ht="39" customHeight="1">
      <c r="A173" s="109" t="s">
        <v>34</v>
      </c>
      <c r="B173" s="110">
        <v>63477.969226262358</v>
      </c>
      <c r="C173" s="90">
        <v>56339.221974425585</v>
      </c>
      <c r="D173" s="90">
        <v>59952.107053955639</v>
      </c>
      <c r="E173" s="90">
        <v>56559.044261154195</v>
      </c>
      <c r="F173" s="111">
        <v>54180.217143006608</v>
      </c>
      <c r="G173" s="89">
        <f t="shared" si="42"/>
        <v>5.8828734350539245</v>
      </c>
      <c r="H173" s="89">
        <f t="shared" si="43"/>
        <v>4.8990670404431294</v>
      </c>
      <c r="I173" s="89">
        <f t="shared" si="44"/>
        <v>4.9133652305862103</v>
      </c>
      <c r="J173" s="89">
        <f t="shared" si="45"/>
        <v>4.457764354082534</v>
      </c>
      <c r="K173" s="112">
        <f t="shared" si="46"/>
        <v>3.976827413355466</v>
      </c>
      <c r="L173" s="113" t="s">
        <v>35</v>
      </c>
    </row>
    <row r="174" spans="1:12" s="345" customFormat="1" ht="38.25" customHeight="1">
      <c r="A174" s="109" t="s">
        <v>76</v>
      </c>
      <c r="B174" s="110">
        <v>27842.745523711546</v>
      </c>
      <c r="C174" s="90">
        <v>39515.078909858363</v>
      </c>
      <c r="D174" s="114">
        <f>D218-D196</f>
        <v>0</v>
      </c>
      <c r="E174" s="114">
        <v>0</v>
      </c>
      <c r="F174" s="115">
        <v>0</v>
      </c>
      <c r="G174" s="89">
        <f t="shared" si="42"/>
        <v>2.5803495290873788</v>
      </c>
      <c r="H174" s="89">
        <f t="shared" si="43"/>
        <v>3.4360968061588197</v>
      </c>
      <c r="I174" s="116">
        <f>D174/$D$21*100</f>
        <v>0</v>
      </c>
      <c r="J174" s="116">
        <f t="shared" si="45"/>
        <v>0</v>
      </c>
      <c r="K174" s="117">
        <v>0</v>
      </c>
      <c r="L174" s="113" t="s">
        <v>77</v>
      </c>
    </row>
    <row r="175" spans="1:12" ht="39" customHeight="1">
      <c r="A175" s="118" t="s">
        <v>72</v>
      </c>
      <c r="B175" s="120">
        <f t="shared" ref="B175:J175" si="47">SUM(B159:B174)</f>
        <v>1079030</v>
      </c>
      <c r="C175" s="120">
        <f t="shared" si="47"/>
        <v>1149999</v>
      </c>
      <c r="D175" s="121">
        <f t="shared" si="47"/>
        <v>1220184.2167308778</v>
      </c>
      <c r="E175" s="121">
        <f t="shared" si="47"/>
        <v>1268775.9999999998</v>
      </c>
      <c r="F175" s="122">
        <f>SUM(F159:F174)</f>
        <v>1362398.0000000002</v>
      </c>
      <c r="G175" s="120">
        <f t="shared" si="47"/>
        <v>100</v>
      </c>
      <c r="H175" s="120">
        <f t="shared" si="47"/>
        <v>100.00000000000001</v>
      </c>
      <c r="I175" s="121">
        <f t="shared" si="47"/>
        <v>100.00000000000003</v>
      </c>
      <c r="J175" s="121">
        <f t="shared" si="47"/>
        <v>100.00000000000003</v>
      </c>
      <c r="K175" s="121">
        <f>SUM(K159:K174)</f>
        <v>99.999999999999986</v>
      </c>
      <c r="L175" s="123" t="s">
        <v>38</v>
      </c>
    </row>
    <row r="176" spans="1:12">
      <c r="A176" s="124"/>
      <c r="B176" s="125"/>
      <c r="C176" s="126"/>
      <c r="D176" s="126"/>
      <c r="E176" s="126"/>
      <c r="F176" s="126"/>
      <c r="G176" s="127"/>
      <c r="H176" s="127"/>
      <c r="I176" s="127"/>
      <c r="J176" s="128"/>
      <c r="K176" s="128"/>
      <c r="L176" s="127"/>
    </row>
    <row r="177" spans="1:12" s="342" customFormat="1" ht="20.25">
      <c r="A177" s="416" t="s">
        <v>64</v>
      </c>
      <c r="B177" s="416"/>
      <c r="C177" s="416"/>
      <c r="D177" s="416"/>
      <c r="E177" s="416"/>
      <c r="F177" s="416"/>
      <c r="G177" s="414"/>
      <c r="H177" s="414"/>
      <c r="I177" s="414"/>
      <c r="J177" s="414"/>
      <c r="K177" s="414"/>
      <c r="L177" s="414"/>
    </row>
    <row r="178" spans="1:12" s="343" customFormat="1" ht="17.25" customHeight="1">
      <c r="A178" s="416"/>
      <c r="B178" s="416"/>
      <c r="C178" s="416"/>
      <c r="D178" s="416"/>
      <c r="E178" s="416"/>
      <c r="F178" s="416"/>
      <c r="G178" s="415"/>
      <c r="H178" s="415"/>
      <c r="I178" s="415"/>
      <c r="J178" s="415"/>
      <c r="K178" s="415"/>
      <c r="L178" s="415"/>
    </row>
    <row r="179" spans="1:12" ht="16.5">
      <c r="A179" s="129" t="s">
        <v>84</v>
      </c>
      <c r="B179" s="130"/>
      <c r="C179" s="130"/>
      <c r="E179" s="131" t="s">
        <v>4</v>
      </c>
      <c r="F179" s="131"/>
      <c r="G179" s="129" t="s">
        <v>84</v>
      </c>
      <c r="H179" s="95"/>
      <c r="I179" s="95"/>
      <c r="J179" s="95"/>
      <c r="K179" s="95"/>
      <c r="L179" s="96" t="s">
        <v>5</v>
      </c>
    </row>
    <row r="180" spans="1:12" s="344" customFormat="1" ht="46.5" customHeight="1">
      <c r="A180" s="97"/>
      <c r="B180" s="98">
        <v>2010</v>
      </c>
      <c r="C180" s="98">
        <v>2011</v>
      </c>
      <c r="D180" s="91">
        <v>2012</v>
      </c>
      <c r="E180" s="91">
        <v>2013</v>
      </c>
      <c r="F180" s="99">
        <v>2014</v>
      </c>
      <c r="G180" s="100">
        <v>2010</v>
      </c>
      <c r="H180" s="98">
        <v>2011</v>
      </c>
      <c r="I180" s="92">
        <v>2012</v>
      </c>
      <c r="J180" s="92">
        <v>2013</v>
      </c>
      <c r="K180" s="92">
        <v>2014</v>
      </c>
      <c r="L180" s="101"/>
    </row>
    <row r="181" spans="1:12" ht="39" customHeight="1">
      <c r="A181" s="102" t="s">
        <v>6</v>
      </c>
      <c r="B181" s="103">
        <v>156919.15556270056</v>
      </c>
      <c r="C181" s="104">
        <v>151724.70613878762</v>
      </c>
      <c r="D181" s="104">
        <v>126597.44954629694</v>
      </c>
      <c r="E181" s="104">
        <v>148638.35660138333</v>
      </c>
      <c r="F181" s="105">
        <v>162995.58915287117</v>
      </c>
      <c r="G181" s="106">
        <f t="shared" ref="G181:G196" si="48">B181/$B$197*100</f>
        <v>28.073916372251645</v>
      </c>
      <c r="H181" s="106">
        <f t="shared" ref="H181:H196" si="49">C181/$C$197*100</f>
        <v>29.017894860019133</v>
      </c>
      <c r="I181" s="106">
        <f t="shared" ref="I181:I195" si="50">D181/$D$197*100</f>
        <v>25.494028839922766</v>
      </c>
      <c r="J181" s="106">
        <f>E181/$E$197*100</f>
        <v>27.124975656120586</v>
      </c>
      <c r="K181" s="107">
        <f>F181/$F$197*100</f>
        <v>28.646225213379939</v>
      </c>
      <c r="L181" s="108" t="s">
        <v>7</v>
      </c>
    </row>
    <row r="182" spans="1:12" ht="39" customHeight="1">
      <c r="A182" s="109" t="s">
        <v>8</v>
      </c>
      <c r="B182" s="110">
        <v>36381.218391723334</v>
      </c>
      <c r="C182" s="90">
        <v>32331.09334880528</v>
      </c>
      <c r="D182" s="90">
        <v>34281.83231661671</v>
      </c>
      <c r="E182" s="90">
        <v>40027.396943061955</v>
      </c>
      <c r="F182" s="111">
        <v>36502.40322376987</v>
      </c>
      <c r="G182" s="89">
        <f t="shared" si="48"/>
        <v>6.5088502355708622</v>
      </c>
      <c r="H182" s="89">
        <f t="shared" si="49"/>
        <v>6.1834376970017715</v>
      </c>
      <c r="I182" s="89">
        <f t="shared" si="50"/>
        <v>6.9036305620486127</v>
      </c>
      <c r="J182" s="89">
        <f t="shared" ref="J182:J196" si="51">E182/$E$197*100</f>
        <v>7.3045894241831677</v>
      </c>
      <c r="K182" s="112">
        <f t="shared" ref="K182:K195" si="52">F182/$F$197*100</f>
        <v>6.4152414737862156</v>
      </c>
      <c r="L182" s="113" t="s">
        <v>9</v>
      </c>
    </row>
    <row r="183" spans="1:12" ht="39" customHeight="1">
      <c r="A183" s="109" t="s">
        <v>10</v>
      </c>
      <c r="B183" s="110">
        <v>36929.45342371361</v>
      </c>
      <c r="C183" s="90">
        <v>37358.04917438206</v>
      </c>
      <c r="D183" s="90">
        <v>35163.250788705365</v>
      </c>
      <c r="E183" s="90">
        <v>38065.952046432496</v>
      </c>
      <c r="F183" s="111">
        <v>39679.447974452858</v>
      </c>
      <c r="G183" s="89">
        <f t="shared" si="48"/>
        <v>6.6069332540859849</v>
      </c>
      <c r="H183" s="89">
        <f t="shared" si="49"/>
        <v>7.1448610493667717</v>
      </c>
      <c r="I183" s="89">
        <f t="shared" si="50"/>
        <v>7.081129461339243</v>
      </c>
      <c r="J183" s="89">
        <f t="shared" si="51"/>
        <v>6.9466458469773302</v>
      </c>
      <c r="K183" s="112">
        <f t="shared" si="52"/>
        <v>6.9736022240007145</v>
      </c>
      <c r="L183" s="113" t="s">
        <v>11</v>
      </c>
    </row>
    <row r="184" spans="1:12" ht="39" customHeight="1">
      <c r="A184" s="109" t="s">
        <v>12</v>
      </c>
      <c r="B184" s="110">
        <v>61673.510126771915</v>
      </c>
      <c r="C184" s="90">
        <v>60612.639868872488</v>
      </c>
      <c r="D184" s="90">
        <v>41527.478229165215</v>
      </c>
      <c r="E184" s="90">
        <v>46306.368561079289</v>
      </c>
      <c r="F184" s="111">
        <v>51296.437839361788</v>
      </c>
      <c r="G184" s="89">
        <f t="shared" si="48"/>
        <v>11.033815211874392</v>
      </c>
      <c r="H184" s="89">
        <f t="shared" si="49"/>
        <v>11.592385021950651</v>
      </c>
      <c r="I184" s="89">
        <f t="shared" si="50"/>
        <v>8.3627492608880178</v>
      </c>
      <c r="J184" s="89">
        <f t="shared" si="51"/>
        <v>8.4504373478180224</v>
      </c>
      <c r="K184" s="112">
        <f t="shared" si="52"/>
        <v>9.0152704047244345</v>
      </c>
      <c r="L184" s="113" t="s">
        <v>13</v>
      </c>
    </row>
    <row r="185" spans="1:12" ht="39" customHeight="1">
      <c r="A185" s="109" t="s">
        <v>14</v>
      </c>
      <c r="B185" s="110">
        <v>40339.300044409814</v>
      </c>
      <c r="C185" s="90">
        <v>37575.798697631428</v>
      </c>
      <c r="D185" s="90">
        <v>37093.273325822207</v>
      </c>
      <c r="E185" s="90">
        <v>37348.634514645128</v>
      </c>
      <c r="F185" s="111">
        <v>40896.494128774408</v>
      </c>
      <c r="G185" s="89">
        <f t="shared" si="48"/>
        <v>7.2169782707594266</v>
      </c>
      <c r="H185" s="89">
        <f t="shared" si="49"/>
        <v>7.1865064275801886</v>
      </c>
      <c r="I185" s="89">
        <f t="shared" si="50"/>
        <v>7.4697948760004103</v>
      </c>
      <c r="J185" s="89">
        <f t="shared" si="51"/>
        <v>6.8157427541799516</v>
      </c>
      <c r="K185" s="112">
        <f t="shared" si="52"/>
        <v>7.1874962220712684</v>
      </c>
      <c r="L185" s="113" t="s">
        <v>15</v>
      </c>
    </row>
    <row r="186" spans="1:12" ht="39" customHeight="1">
      <c r="A186" s="109" t="s">
        <v>16</v>
      </c>
      <c r="B186" s="110">
        <v>39720.717477958482</v>
      </c>
      <c r="C186" s="90">
        <v>30657.40944560137</v>
      </c>
      <c r="D186" s="90">
        <v>33911.209818211653</v>
      </c>
      <c r="E186" s="90">
        <v>40390.970664942237</v>
      </c>
      <c r="F186" s="111">
        <v>36485.423660679044</v>
      </c>
      <c r="G186" s="89">
        <f t="shared" si="48"/>
        <v>7.1063095944106776</v>
      </c>
      <c r="H186" s="89">
        <f t="shared" si="49"/>
        <v>5.8633396406730158</v>
      </c>
      <c r="I186" s="89">
        <f t="shared" si="50"/>
        <v>6.8289950879776491</v>
      </c>
      <c r="J186" s="89">
        <f t="shared" si="51"/>
        <v>7.3709378996419979</v>
      </c>
      <c r="K186" s="112">
        <f t="shared" si="52"/>
        <v>6.4122573415722544</v>
      </c>
      <c r="L186" s="113" t="s">
        <v>17</v>
      </c>
    </row>
    <row r="187" spans="1:12" ht="39" customHeight="1">
      <c r="A187" s="109" t="s">
        <v>66</v>
      </c>
      <c r="B187" s="110">
        <v>9996.6698214307507</v>
      </c>
      <c r="C187" s="90">
        <v>9966.4123160459985</v>
      </c>
      <c r="D187" s="90">
        <v>38345.628346670797</v>
      </c>
      <c r="E187" s="90">
        <v>31005.230792572162</v>
      </c>
      <c r="F187" s="111">
        <v>29987.684827554898</v>
      </c>
      <c r="G187" s="89">
        <f t="shared" si="48"/>
        <v>1.7884729978407283</v>
      </c>
      <c r="H187" s="89">
        <f t="shared" si="49"/>
        <v>1.9061121426992764</v>
      </c>
      <c r="I187" s="89">
        <f t="shared" si="50"/>
        <v>7.7219924924117906</v>
      </c>
      <c r="J187" s="89">
        <f t="shared" si="51"/>
        <v>5.6581366323656805</v>
      </c>
      <c r="K187" s="112">
        <f t="shared" si="52"/>
        <v>5.2702896910438408</v>
      </c>
      <c r="L187" s="113" t="s">
        <v>19</v>
      </c>
    </row>
    <row r="188" spans="1:12" ht="39" customHeight="1">
      <c r="A188" s="109" t="s">
        <v>74</v>
      </c>
      <c r="B188" s="110">
        <v>39085.785010682419</v>
      </c>
      <c r="C188" s="90">
        <v>34999.869499339678</v>
      </c>
      <c r="D188" s="90">
        <v>29421.01860513151</v>
      </c>
      <c r="E188" s="90">
        <v>34017.46328683669</v>
      </c>
      <c r="F188" s="111">
        <v>38300.62599361287</v>
      </c>
      <c r="G188" s="89">
        <f t="shared" si="48"/>
        <v>6.9927158083339158</v>
      </c>
      <c r="H188" s="89">
        <f t="shared" si="49"/>
        <v>6.6938507187959599</v>
      </c>
      <c r="I188" s="89">
        <f t="shared" si="50"/>
        <v>5.9247662532476895</v>
      </c>
      <c r="J188" s="89">
        <f t="shared" si="51"/>
        <v>6.2078381693425788</v>
      </c>
      <c r="K188" s="112">
        <f t="shared" si="52"/>
        <v>6.7312763721320712</v>
      </c>
      <c r="L188" s="113" t="s">
        <v>75</v>
      </c>
    </row>
    <row r="189" spans="1:12" ht="39" customHeight="1">
      <c r="A189" s="109" t="s">
        <v>69</v>
      </c>
      <c r="B189" s="110">
        <v>14885.70336995367</v>
      </c>
      <c r="C189" s="90">
        <v>13399.050321532472</v>
      </c>
      <c r="D189" s="90">
        <v>16556.626255740073</v>
      </c>
      <c r="E189" s="90">
        <v>17576.170304314735</v>
      </c>
      <c r="F189" s="111">
        <v>18064.392850426077</v>
      </c>
      <c r="G189" s="89">
        <f t="shared" si="48"/>
        <v>2.6631547311841257</v>
      </c>
      <c r="H189" s="89">
        <f t="shared" si="49"/>
        <v>2.5626164871176313</v>
      </c>
      <c r="I189" s="89">
        <f t="shared" si="50"/>
        <v>3.3341517445128228</v>
      </c>
      <c r="J189" s="89">
        <f t="shared" si="51"/>
        <v>3.207470820677317</v>
      </c>
      <c r="K189" s="112">
        <f t="shared" si="52"/>
        <v>3.1747893831098835</v>
      </c>
      <c r="L189" s="113" t="s">
        <v>23</v>
      </c>
    </row>
    <row r="190" spans="1:12" ht="39" customHeight="1">
      <c r="A190" s="109" t="s">
        <v>24</v>
      </c>
      <c r="B190" s="110">
        <v>17558.551843373974</v>
      </c>
      <c r="C190" s="90">
        <v>15765.92525706274</v>
      </c>
      <c r="D190" s="90">
        <v>17424.450827802382</v>
      </c>
      <c r="E190" s="90">
        <v>17592.396225520468</v>
      </c>
      <c r="F190" s="111">
        <v>16364.485658012458</v>
      </c>
      <c r="G190" s="89">
        <f t="shared" si="48"/>
        <v>3.1413457095221351</v>
      </c>
      <c r="H190" s="89">
        <f t="shared" si="49"/>
        <v>3.0152898174795726</v>
      </c>
      <c r="I190" s="89">
        <f t="shared" si="50"/>
        <v>3.5089131219927001</v>
      </c>
      <c r="J190" s="89">
        <f t="shared" si="51"/>
        <v>3.2104318848855549</v>
      </c>
      <c r="K190" s="112">
        <f t="shared" si="52"/>
        <v>2.8760332969555904</v>
      </c>
      <c r="L190" s="113" t="s">
        <v>25</v>
      </c>
    </row>
    <row r="191" spans="1:12" ht="39" customHeight="1">
      <c r="A191" s="109" t="s">
        <v>26</v>
      </c>
      <c r="B191" s="110">
        <v>15733.583837480533</v>
      </c>
      <c r="C191" s="90">
        <v>14678.023431304386</v>
      </c>
      <c r="D191" s="90">
        <v>16281.271156510922</v>
      </c>
      <c r="E191" s="90">
        <v>16565.631043021382</v>
      </c>
      <c r="F191" s="111">
        <v>14397.586326487111</v>
      </c>
      <c r="G191" s="89">
        <f t="shared" si="48"/>
        <v>2.8148463793685541</v>
      </c>
      <c r="H191" s="89">
        <f t="shared" si="49"/>
        <v>2.8072246868804602</v>
      </c>
      <c r="I191" s="89">
        <f t="shared" si="50"/>
        <v>3.2787010947080599</v>
      </c>
      <c r="J191" s="89">
        <f t="shared" si="51"/>
        <v>3.023057769504756</v>
      </c>
      <c r="K191" s="112">
        <f t="shared" si="52"/>
        <v>2.5303537511730534</v>
      </c>
      <c r="L191" s="113" t="s">
        <v>27</v>
      </c>
    </row>
    <row r="192" spans="1:12" ht="39" customHeight="1">
      <c r="A192" s="109" t="s">
        <v>28</v>
      </c>
      <c r="B192" s="110">
        <v>8847.4677662627055</v>
      </c>
      <c r="C192" s="90">
        <v>8554.8915527703757</v>
      </c>
      <c r="D192" s="90">
        <v>11384.16801589949</v>
      </c>
      <c r="E192" s="90">
        <v>13477.873897434556</v>
      </c>
      <c r="F192" s="111">
        <v>13769.488561778344</v>
      </c>
      <c r="G192" s="89">
        <f t="shared" si="48"/>
        <v>1.5828728448452825</v>
      </c>
      <c r="H192" s="89">
        <f t="shared" si="49"/>
        <v>1.6361537282535823</v>
      </c>
      <c r="I192" s="89">
        <f t="shared" si="50"/>
        <v>2.2925288681248741</v>
      </c>
      <c r="J192" s="89">
        <f t="shared" si="51"/>
        <v>2.4595737582365937</v>
      </c>
      <c r="K192" s="112">
        <f t="shared" si="52"/>
        <v>2.4199665307741447</v>
      </c>
      <c r="L192" s="113" t="s">
        <v>29</v>
      </c>
    </row>
    <row r="193" spans="1:12" ht="39" customHeight="1">
      <c r="A193" s="109" t="s">
        <v>30</v>
      </c>
      <c r="B193" s="110">
        <v>25484.005497332655</v>
      </c>
      <c r="C193" s="90">
        <v>24013.59178247974</v>
      </c>
      <c r="D193" s="90">
        <v>25835.121717679889</v>
      </c>
      <c r="E193" s="90">
        <v>31405.685621479359</v>
      </c>
      <c r="F193" s="111">
        <v>35319.157013809912</v>
      </c>
      <c r="G193" s="89">
        <f t="shared" si="48"/>
        <v>4.5592638871692737</v>
      </c>
      <c r="H193" s="89">
        <f t="shared" si="49"/>
        <v>4.5926856560724438</v>
      </c>
      <c r="I193" s="89">
        <f t="shared" si="50"/>
        <v>5.2026430272797857</v>
      </c>
      <c r="J193" s="89">
        <f t="shared" si="51"/>
        <v>5.7312155316071065</v>
      </c>
      <c r="K193" s="112">
        <f t="shared" si="52"/>
        <v>6.207287764182448</v>
      </c>
      <c r="L193" s="113" t="s">
        <v>31</v>
      </c>
    </row>
    <row r="194" spans="1:12" ht="39" customHeight="1">
      <c r="A194" s="109" t="s">
        <v>32</v>
      </c>
      <c r="B194" s="110">
        <v>20483.365719872829</v>
      </c>
      <c r="C194" s="90">
        <v>18515.734165342285</v>
      </c>
      <c r="D194" s="90">
        <v>18111.477158747875</v>
      </c>
      <c r="E194" s="90">
        <v>19300.004596658036</v>
      </c>
      <c r="F194" s="111">
        <v>20021.420402395706</v>
      </c>
      <c r="G194" s="89">
        <f t="shared" si="48"/>
        <v>3.6646150317332191</v>
      </c>
      <c r="H194" s="89">
        <f t="shared" si="49"/>
        <v>3.5412006451638249</v>
      </c>
      <c r="I194" s="89">
        <f t="shared" si="50"/>
        <v>3.6472655861037993</v>
      </c>
      <c r="J194" s="89">
        <f t="shared" si="51"/>
        <v>3.522052899517139</v>
      </c>
      <c r="K194" s="112">
        <f t="shared" si="52"/>
        <v>3.5187339787512562</v>
      </c>
      <c r="L194" s="113" t="s">
        <v>33</v>
      </c>
    </row>
    <row r="195" spans="1:12" ht="39" customHeight="1">
      <c r="A195" s="109" t="s">
        <v>34</v>
      </c>
      <c r="B195" s="110">
        <v>15065.110147812225</v>
      </c>
      <c r="C195" s="90">
        <v>14000.078328371246</v>
      </c>
      <c r="D195" s="90">
        <v>14642.610345506455</v>
      </c>
      <c r="E195" s="90">
        <v>16257.864900618162</v>
      </c>
      <c r="F195" s="111">
        <v>14914.362386013499</v>
      </c>
      <c r="G195" s="89">
        <f t="shared" si="48"/>
        <v>2.6952518378767736</v>
      </c>
      <c r="H195" s="89">
        <f t="shared" si="49"/>
        <v>2.6775652515885997</v>
      </c>
      <c r="I195" s="89">
        <f t="shared" si="50"/>
        <v>2.9487097234417572</v>
      </c>
      <c r="J195" s="89">
        <f t="shared" si="51"/>
        <v>2.966893604942217</v>
      </c>
      <c r="K195" s="112">
        <f t="shared" si="52"/>
        <v>2.621176352342903</v>
      </c>
      <c r="L195" s="113" t="s">
        <v>35</v>
      </c>
    </row>
    <row r="196" spans="1:12" s="345" customFormat="1" ht="38.25" customHeight="1">
      <c r="A196" s="109" t="s">
        <v>76</v>
      </c>
      <c r="B196" s="110">
        <v>19846.401958520553</v>
      </c>
      <c r="C196" s="90">
        <v>18712.726671670833</v>
      </c>
      <c r="D196" s="114">
        <f>D240-D218</f>
        <v>0</v>
      </c>
      <c r="E196" s="114">
        <v>0</v>
      </c>
      <c r="F196" s="115">
        <v>0</v>
      </c>
      <c r="G196" s="89">
        <f t="shared" si="48"/>
        <v>3.5506578331730125</v>
      </c>
      <c r="H196" s="89">
        <f t="shared" si="49"/>
        <v>3.5788761693571267</v>
      </c>
      <c r="I196" s="116">
        <f>D196/$D$21*100</f>
        <v>0</v>
      </c>
      <c r="J196" s="116">
        <f t="shared" si="51"/>
        <v>0</v>
      </c>
      <c r="K196" s="117">
        <v>0</v>
      </c>
      <c r="L196" s="113" t="s">
        <v>77</v>
      </c>
    </row>
    <row r="197" spans="1:12" ht="39" customHeight="1">
      <c r="A197" s="118" t="s">
        <v>72</v>
      </c>
      <c r="B197" s="120">
        <f t="shared" ref="B197:J197" si="53">SUM(B181:B196)</f>
        <v>558950</v>
      </c>
      <c r="C197" s="120">
        <f t="shared" si="53"/>
        <v>522865.99999999994</v>
      </c>
      <c r="D197" s="121">
        <f t="shared" si="53"/>
        <v>496576.86645450757</v>
      </c>
      <c r="E197" s="121">
        <f t="shared" si="53"/>
        <v>547976</v>
      </c>
      <c r="F197" s="122">
        <f>SUM(F181:F196)</f>
        <v>568994.99999999988</v>
      </c>
      <c r="G197" s="120">
        <f t="shared" si="53"/>
        <v>100.00000000000003</v>
      </c>
      <c r="H197" s="120">
        <f t="shared" si="53"/>
        <v>100.00000000000003</v>
      </c>
      <c r="I197" s="121">
        <f t="shared" si="53"/>
        <v>99.999999999999986</v>
      </c>
      <c r="J197" s="121">
        <f t="shared" si="53"/>
        <v>99.999999999999986</v>
      </c>
      <c r="K197" s="121">
        <f>SUM(K181:K196)</f>
        <v>100.00000000000003</v>
      </c>
      <c r="L197" s="123" t="s">
        <v>38</v>
      </c>
    </row>
    <row r="198" spans="1:12">
      <c r="A198" s="124"/>
      <c r="B198" s="132"/>
      <c r="C198" s="133"/>
      <c r="D198" s="133"/>
      <c r="E198" s="133"/>
      <c r="F198" s="133"/>
      <c r="G198" s="134"/>
      <c r="H198" s="134"/>
      <c r="I198" s="134"/>
      <c r="J198" s="135"/>
      <c r="K198" s="135"/>
      <c r="L198" s="134"/>
    </row>
    <row r="199" spans="1:12" s="342" customFormat="1" ht="20.25">
      <c r="A199" s="416" t="s">
        <v>64</v>
      </c>
      <c r="B199" s="416"/>
      <c r="C199" s="416"/>
      <c r="D199" s="416"/>
      <c r="E199" s="416"/>
      <c r="F199" s="416"/>
      <c r="G199" s="414"/>
      <c r="H199" s="414"/>
      <c r="I199" s="414"/>
      <c r="J199" s="414"/>
      <c r="K199" s="414"/>
      <c r="L199" s="414"/>
    </row>
    <row r="200" spans="1:12" s="343" customFormat="1" ht="17.25" customHeight="1">
      <c r="A200" s="416"/>
      <c r="B200" s="416"/>
      <c r="C200" s="416"/>
      <c r="D200" s="416"/>
      <c r="E200" s="416"/>
      <c r="F200" s="416"/>
      <c r="G200" s="415"/>
      <c r="H200" s="415"/>
      <c r="I200" s="415"/>
      <c r="J200" s="415"/>
      <c r="K200" s="415"/>
      <c r="L200" s="415"/>
    </row>
    <row r="201" spans="1:12" ht="16.5">
      <c r="A201" s="129" t="s">
        <v>85</v>
      </c>
      <c r="B201" s="130"/>
      <c r="C201" s="130"/>
      <c r="E201" s="131" t="s">
        <v>4</v>
      </c>
      <c r="F201" s="131"/>
      <c r="G201" s="129" t="s">
        <v>85</v>
      </c>
      <c r="H201" s="95"/>
      <c r="I201" s="95"/>
      <c r="J201" s="95"/>
      <c r="K201" s="95"/>
      <c r="L201" s="96" t="s">
        <v>5</v>
      </c>
    </row>
    <row r="202" spans="1:12" s="344" customFormat="1" ht="46.5" customHeight="1">
      <c r="A202" s="97"/>
      <c r="B202" s="98">
        <v>2010</v>
      </c>
      <c r="C202" s="98">
        <v>2011</v>
      </c>
      <c r="D202" s="91">
        <v>2012</v>
      </c>
      <c r="E202" s="91">
        <v>2013</v>
      </c>
      <c r="F202" s="99">
        <v>2014</v>
      </c>
      <c r="G202" s="100">
        <v>2010</v>
      </c>
      <c r="H202" s="98">
        <v>2011</v>
      </c>
      <c r="I202" s="92">
        <v>2012</v>
      </c>
      <c r="J202" s="92">
        <v>2013</v>
      </c>
      <c r="K202" s="92">
        <v>2014</v>
      </c>
      <c r="L202" s="101"/>
    </row>
    <row r="203" spans="1:12" ht="39" customHeight="1">
      <c r="A203" s="102" t="s">
        <v>6</v>
      </c>
      <c r="B203" s="103">
        <v>521496.81748924707</v>
      </c>
      <c r="C203" s="104">
        <v>615517.06850757834</v>
      </c>
      <c r="D203" s="104">
        <v>586518.57524677773</v>
      </c>
      <c r="E203" s="104">
        <v>594589.00996061461</v>
      </c>
      <c r="F203" s="105">
        <v>602158.16483962117</v>
      </c>
      <c r="G203" s="106">
        <f t="shared" ref="G203:G218" si="54">B203/$B$219*100</f>
        <v>29.160698937808611</v>
      </c>
      <c r="H203" s="106">
        <f t="shared" ref="H203:H218" si="55">C203/$C$219*100</f>
        <v>30.363546823068464</v>
      </c>
      <c r="I203" s="106">
        <f t="shared" ref="I203:I217" si="56">D203/$D$219*100</f>
        <v>32.47456617903827</v>
      </c>
      <c r="J203" s="106">
        <f>E203/$E$219*100</f>
        <v>32.627525165835749</v>
      </c>
      <c r="K203" s="107">
        <f>F203/$F$219*100</f>
        <v>32.043683163744433</v>
      </c>
      <c r="L203" s="108" t="s">
        <v>7</v>
      </c>
    </row>
    <row r="204" spans="1:12" ht="39" customHeight="1">
      <c r="A204" s="109" t="s">
        <v>8</v>
      </c>
      <c r="B204" s="110">
        <v>110359.48408044534</v>
      </c>
      <c r="C204" s="90">
        <v>134467.51876066774</v>
      </c>
      <c r="D204" s="90">
        <v>123657.68264962466</v>
      </c>
      <c r="E204" s="90">
        <v>120299.62253828219</v>
      </c>
      <c r="F204" s="111">
        <v>122709.45192535302</v>
      </c>
      <c r="G204" s="89">
        <f t="shared" si="54"/>
        <v>6.1710054256814422</v>
      </c>
      <c r="H204" s="89">
        <f t="shared" si="55"/>
        <v>6.6333023257519983</v>
      </c>
      <c r="I204" s="89">
        <f t="shared" si="56"/>
        <v>6.8467219423734891</v>
      </c>
      <c r="J204" s="89">
        <f t="shared" ref="J204:J218" si="57">E204/$E$219*100</f>
        <v>6.6013311649812358</v>
      </c>
      <c r="K204" s="112">
        <f t="shared" ref="K204:K217" si="58">F204/$F$219*100</f>
        <v>6.5299501497916381</v>
      </c>
      <c r="L204" s="113" t="s">
        <v>9</v>
      </c>
    </row>
    <row r="205" spans="1:12" ht="39" customHeight="1">
      <c r="A205" s="109" t="s">
        <v>10</v>
      </c>
      <c r="B205" s="110">
        <v>82704.465868670886</v>
      </c>
      <c r="C205" s="90">
        <v>96909.645227239947</v>
      </c>
      <c r="D205" s="90">
        <v>88946.559106224755</v>
      </c>
      <c r="E205" s="90">
        <v>95321.460675697264</v>
      </c>
      <c r="F205" s="111">
        <v>101443.06539852997</v>
      </c>
      <c r="G205" s="89">
        <f t="shared" si="54"/>
        <v>4.6246112135829236</v>
      </c>
      <c r="H205" s="89">
        <f t="shared" si="55"/>
        <v>4.7805669428451028</v>
      </c>
      <c r="I205" s="89">
        <f t="shared" si="56"/>
        <v>4.9248242800792772</v>
      </c>
      <c r="J205" s="89">
        <f t="shared" si="57"/>
        <v>5.2306775015006544</v>
      </c>
      <c r="K205" s="112">
        <f t="shared" si="58"/>
        <v>5.3982651678488303</v>
      </c>
      <c r="L205" s="113" t="s">
        <v>11</v>
      </c>
    </row>
    <row r="206" spans="1:12" ht="39" customHeight="1">
      <c r="A206" s="109" t="s">
        <v>12</v>
      </c>
      <c r="B206" s="110">
        <v>181879.40348063046</v>
      </c>
      <c r="C206" s="90">
        <v>220804.85100751836</v>
      </c>
      <c r="D206" s="90">
        <v>194950.04784065488</v>
      </c>
      <c r="E206" s="90">
        <v>187505.02662578545</v>
      </c>
      <c r="F206" s="111">
        <v>192012.60138314607</v>
      </c>
      <c r="G206" s="89">
        <f t="shared" si="54"/>
        <v>10.170206892961994</v>
      </c>
      <c r="H206" s="89">
        <f t="shared" si="55"/>
        <v>10.892335526264766</v>
      </c>
      <c r="I206" s="89">
        <f t="shared" si="56"/>
        <v>10.794062622047887</v>
      </c>
      <c r="J206" s="89">
        <f t="shared" si="57"/>
        <v>10.289165915392147</v>
      </c>
      <c r="K206" s="112">
        <f t="shared" si="58"/>
        <v>10.217898421765359</v>
      </c>
      <c r="L206" s="113" t="s">
        <v>13</v>
      </c>
    </row>
    <row r="207" spans="1:12" ht="39" customHeight="1">
      <c r="A207" s="109" t="s">
        <v>14</v>
      </c>
      <c r="B207" s="110">
        <v>145963.33371061101</v>
      </c>
      <c r="C207" s="90">
        <v>160924.58441477123</v>
      </c>
      <c r="D207" s="90">
        <v>154670.04408445986</v>
      </c>
      <c r="E207" s="90">
        <v>160680.50982554091</v>
      </c>
      <c r="F207" s="111">
        <v>155543.93334582457</v>
      </c>
      <c r="G207" s="89">
        <f t="shared" si="54"/>
        <v>8.1618769042282455</v>
      </c>
      <c r="H207" s="89">
        <f t="shared" si="55"/>
        <v>7.9384332358292342</v>
      </c>
      <c r="I207" s="89">
        <f t="shared" si="56"/>
        <v>8.5638252470046616</v>
      </c>
      <c r="J207" s="89">
        <f t="shared" si="57"/>
        <v>8.817195222527614</v>
      </c>
      <c r="K207" s="112">
        <f t="shared" si="58"/>
        <v>8.2772281589898853</v>
      </c>
      <c r="L207" s="113" t="s">
        <v>15</v>
      </c>
    </row>
    <row r="208" spans="1:12" ht="39" customHeight="1">
      <c r="A208" s="109" t="s">
        <v>16</v>
      </c>
      <c r="B208" s="110">
        <v>133718.71164506904</v>
      </c>
      <c r="C208" s="90">
        <v>131203.88290735404</v>
      </c>
      <c r="D208" s="90">
        <v>113670.3514132765</v>
      </c>
      <c r="E208" s="90">
        <v>116899.04466437982</v>
      </c>
      <c r="F208" s="111">
        <v>113873.97410933128</v>
      </c>
      <c r="G208" s="89">
        <f t="shared" si="54"/>
        <v>7.4771905826901852</v>
      </c>
      <c r="H208" s="89">
        <f t="shared" si="55"/>
        <v>6.4723066927863542</v>
      </c>
      <c r="I208" s="89">
        <f t="shared" si="56"/>
        <v>6.2937398837058653</v>
      </c>
      <c r="J208" s="89">
        <f t="shared" si="57"/>
        <v>6.4147275811603999</v>
      </c>
      <c r="K208" s="112">
        <f t="shared" si="58"/>
        <v>6.0597725979979167</v>
      </c>
      <c r="L208" s="113" t="s">
        <v>17</v>
      </c>
    </row>
    <row r="209" spans="1:12" ht="39" customHeight="1">
      <c r="A209" s="109" t="s">
        <v>66</v>
      </c>
      <c r="B209" s="110">
        <v>18786.158664861872</v>
      </c>
      <c r="C209" s="90">
        <v>19765.971410024235</v>
      </c>
      <c r="D209" s="90">
        <v>18000.479487015498</v>
      </c>
      <c r="E209" s="90">
        <v>18051.253099450783</v>
      </c>
      <c r="F209" s="111">
        <v>19208.752405422118</v>
      </c>
      <c r="G209" s="89">
        <f t="shared" si="54"/>
        <v>1.0504714480548814</v>
      </c>
      <c r="H209" s="89">
        <f t="shared" si="55"/>
        <v>0.97505825446384686</v>
      </c>
      <c r="I209" s="89">
        <f t="shared" si="56"/>
        <v>0.99665686139531562</v>
      </c>
      <c r="J209" s="89">
        <f t="shared" si="57"/>
        <v>0.99054591475919496</v>
      </c>
      <c r="K209" s="112">
        <f t="shared" si="58"/>
        <v>1.0221885411353637</v>
      </c>
      <c r="L209" s="113" t="s">
        <v>19</v>
      </c>
    </row>
    <row r="210" spans="1:12" ht="39" customHeight="1">
      <c r="A210" s="109" t="s">
        <v>74</v>
      </c>
      <c r="B210" s="110">
        <v>111593.79529383633</v>
      </c>
      <c r="C210" s="90">
        <v>122670.64748309256</v>
      </c>
      <c r="D210" s="90">
        <v>114922.82003833631</v>
      </c>
      <c r="E210" s="90">
        <v>108446.14580060866</v>
      </c>
      <c r="F210" s="111">
        <v>130260.36921905295</v>
      </c>
      <c r="G210" s="89">
        <f t="shared" si="54"/>
        <v>6.2400247877986388</v>
      </c>
      <c r="H210" s="89">
        <f t="shared" si="55"/>
        <v>6.0513609438974427</v>
      </c>
      <c r="I210" s="89">
        <f t="shared" si="56"/>
        <v>6.363087005806066</v>
      </c>
      <c r="J210" s="89">
        <f t="shared" si="57"/>
        <v>5.9508825288944207</v>
      </c>
      <c r="K210" s="112">
        <f t="shared" si="58"/>
        <v>6.9317701623449883</v>
      </c>
      <c r="L210" s="113" t="s">
        <v>75</v>
      </c>
    </row>
    <row r="211" spans="1:12" ht="39" customHeight="1">
      <c r="A211" s="109" t="s">
        <v>69</v>
      </c>
      <c r="B211" s="110">
        <v>42234.929666241485</v>
      </c>
      <c r="C211" s="90">
        <v>46610.812239776555</v>
      </c>
      <c r="D211" s="90">
        <v>41157.270724618829</v>
      </c>
      <c r="E211" s="90">
        <v>38060.752032167919</v>
      </c>
      <c r="F211" s="111">
        <v>41554.135173324728</v>
      </c>
      <c r="G211" s="89">
        <f t="shared" si="54"/>
        <v>2.3616636331288525</v>
      </c>
      <c r="H211" s="89">
        <f t="shared" si="55"/>
        <v>2.2993181705509165</v>
      </c>
      <c r="I211" s="89">
        <f t="shared" si="56"/>
        <v>2.2788102002274506</v>
      </c>
      <c r="J211" s="89">
        <f t="shared" si="57"/>
        <v>2.0885487689092193</v>
      </c>
      <c r="K211" s="112">
        <f t="shared" si="58"/>
        <v>2.2112920149344326</v>
      </c>
      <c r="L211" s="113" t="s">
        <v>23</v>
      </c>
    </row>
    <row r="212" spans="1:12" ht="39" customHeight="1">
      <c r="A212" s="109" t="s">
        <v>24</v>
      </c>
      <c r="B212" s="110">
        <v>62175.400419643447</v>
      </c>
      <c r="C212" s="90">
        <v>64485.433796098005</v>
      </c>
      <c r="D212" s="90">
        <v>58487.382140401613</v>
      </c>
      <c r="E212" s="90">
        <v>57051.117525835216</v>
      </c>
      <c r="F212" s="111">
        <v>58932.356111419336</v>
      </c>
      <c r="G212" s="89">
        <f t="shared" si="54"/>
        <v>3.4766811074782944</v>
      </c>
      <c r="H212" s="89">
        <f t="shared" si="55"/>
        <v>3.1810758606925553</v>
      </c>
      <c r="I212" s="89">
        <f t="shared" si="56"/>
        <v>3.2383498871421432</v>
      </c>
      <c r="J212" s="89">
        <f t="shared" si="57"/>
        <v>3.1306276127379866</v>
      </c>
      <c r="K212" s="112">
        <f t="shared" si="58"/>
        <v>3.1360693213057047</v>
      </c>
      <c r="L212" s="113" t="s">
        <v>25</v>
      </c>
    </row>
    <row r="213" spans="1:12" ht="39" customHeight="1">
      <c r="A213" s="109" t="s">
        <v>26</v>
      </c>
      <c r="B213" s="110">
        <v>47820.209341570728</v>
      </c>
      <c r="C213" s="90">
        <v>50576.951498589755</v>
      </c>
      <c r="D213" s="90">
        <v>47464.47332254779</v>
      </c>
      <c r="E213" s="90">
        <v>45169.643405639814</v>
      </c>
      <c r="F213" s="111">
        <v>46335.228323748939</v>
      </c>
      <c r="G213" s="89">
        <f t="shared" si="54"/>
        <v>2.6739774452818783</v>
      </c>
      <c r="H213" s="89">
        <f t="shared" si="55"/>
        <v>2.4949683990389375</v>
      </c>
      <c r="I213" s="89">
        <f t="shared" si="56"/>
        <v>2.6280296057422148</v>
      </c>
      <c r="J213" s="89">
        <f t="shared" si="57"/>
        <v>2.4786426460303437</v>
      </c>
      <c r="K213" s="112">
        <f t="shared" si="58"/>
        <v>2.4657165881349745</v>
      </c>
      <c r="L213" s="113" t="s">
        <v>27</v>
      </c>
    </row>
    <row r="214" spans="1:12" ht="39" customHeight="1">
      <c r="A214" s="109" t="s">
        <v>28</v>
      </c>
      <c r="B214" s="110">
        <v>25282.427277528554</v>
      </c>
      <c r="C214" s="90">
        <v>27417.772048460964</v>
      </c>
      <c r="D214" s="90">
        <v>24831.784032902578</v>
      </c>
      <c r="E214" s="90">
        <v>25168.762989871313</v>
      </c>
      <c r="F214" s="111">
        <v>24461.56090267581</v>
      </c>
      <c r="G214" s="89">
        <f t="shared" si="54"/>
        <v>1.4137253105523544</v>
      </c>
      <c r="H214" s="89">
        <f t="shared" si="55"/>
        <v>1.3525226967242296</v>
      </c>
      <c r="I214" s="89">
        <f t="shared" si="56"/>
        <v>1.3748949273785358</v>
      </c>
      <c r="J214" s="89">
        <f t="shared" si="57"/>
        <v>1.3811127250726976</v>
      </c>
      <c r="K214" s="112">
        <f t="shared" si="58"/>
        <v>1.3017153183744501</v>
      </c>
      <c r="L214" s="113" t="s">
        <v>29</v>
      </c>
    </row>
    <row r="215" spans="1:12" ht="39" customHeight="1">
      <c r="A215" s="109" t="s">
        <v>30</v>
      </c>
      <c r="B215" s="110">
        <v>100389.30851185998</v>
      </c>
      <c r="C215" s="90">
        <v>110860.54573753614</v>
      </c>
      <c r="D215" s="90">
        <v>109905.22527664312</v>
      </c>
      <c r="E215" s="90">
        <v>125218.90692507733</v>
      </c>
      <c r="F215" s="111">
        <v>136506.57594143393</v>
      </c>
      <c r="G215" s="89">
        <f t="shared" si="54"/>
        <v>5.6135000328156321</v>
      </c>
      <c r="H215" s="89">
        <f t="shared" si="55"/>
        <v>5.4687669011264104</v>
      </c>
      <c r="I215" s="89">
        <f t="shared" si="56"/>
        <v>6.0852710592614185</v>
      </c>
      <c r="J215" s="89">
        <f t="shared" si="57"/>
        <v>6.8712723721668407</v>
      </c>
      <c r="K215" s="112">
        <f t="shared" si="58"/>
        <v>7.2641603562744113</v>
      </c>
      <c r="L215" s="113" t="s">
        <v>31</v>
      </c>
    </row>
    <row r="216" spans="1:12" ht="39" customHeight="1">
      <c r="A216" s="109" t="s">
        <v>32</v>
      </c>
      <c r="B216" s="110">
        <v>74873.976164580396</v>
      </c>
      <c r="C216" s="90">
        <v>84671.473845465051</v>
      </c>
      <c r="D216" s="90">
        <v>74995.655097080016</v>
      </c>
      <c r="E216" s="90">
        <v>76333.979052165159</v>
      </c>
      <c r="F216" s="111">
        <v>78628.65326895623</v>
      </c>
      <c r="G216" s="89">
        <f t="shared" si="54"/>
        <v>4.1867512973979109</v>
      </c>
      <c r="H216" s="89">
        <f t="shared" si="55"/>
        <v>4.1768561624434319</v>
      </c>
      <c r="I216" s="89">
        <f t="shared" si="56"/>
        <v>4.1523857340165868</v>
      </c>
      <c r="J216" s="89">
        <f t="shared" si="57"/>
        <v>4.1887569073936861</v>
      </c>
      <c r="K216" s="112">
        <f t="shared" si="58"/>
        <v>4.1842024239817608</v>
      </c>
      <c r="L216" s="113" t="s">
        <v>33</v>
      </c>
    </row>
    <row r="217" spans="1:12" ht="39" customHeight="1">
      <c r="A217" s="109" t="s">
        <v>34</v>
      </c>
      <c r="B217" s="110">
        <v>52230.159879114843</v>
      </c>
      <c r="C217" s="90">
        <v>57388.947839422137</v>
      </c>
      <c r="D217" s="90">
        <v>53907.593884904993</v>
      </c>
      <c r="E217" s="90">
        <v>53558.764878883929</v>
      </c>
      <c r="F217" s="111">
        <v>55550.177652160026</v>
      </c>
      <c r="G217" s="89">
        <f t="shared" si="54"/>
        <v>2.9205700142932947</v>
      </c>
      <c r="H217" s="89">
        <f t="shared" si="55"/>
        <v>2.8310051727305976</v>
      </c>
      <c r="I217" s="89">
        <f t="shared" si="56"/>
        <v>2.9847745647808175</v>
      </c>
      <c r="J217" s="89">
        <f t="shared" si="57"/>
        <v>2.9389879726378036</v>
      </c>
      <c r="K217" s="112">
        <f t="shared" si="58"/>
        <v>2.9560876133758422</v>
      </c>
      <c r="L217" s="113" t="s">
        <v>35</v>
      </c>
    </row>
    <row r="218" spans="1:12" s="345" customFormat="1" ht="38.25" customHeight="1">
      <c r="A218" s="109" t="s">
        <v>76</v>
      </c>
      <c r="B218" s="110">
        <v>76846.418506088536</v>
      </c>
      <c r="C218" s="90">
        <v>82881.893276405244</v>
      </c>
      <c r="D218" s="114">
        <f>D262-D240</f>
        <v>0</v>
      </c>
      <c r="E218" s="114">
        <v>0</v>
      </c>
      <c r="F218" s="115">
        <v>0</v>
      </c>
      <c r="G218" s="89">
        <f t="shared" si="54"/>
        <v>4.2970449662448758</v>
      </c>
      <c r="H218" s="89">
        <f t="shared" si="55"/>
        <v>4.0885758917857036</v>
      </c>
      <c r="I218" s="116">
        <f>D218/$D$21*100</f>
        <v>0</v>
      </c>
      <c r="J218" s="116">
        <f t="shared" si="57"/>
        <v>0</v>
      </c>
      <c r="K218" s="117">
        <v>0</v>
      </c>
      <c r="L218" s="113" t="s">
        <v>77</v>
      </c>
    </row>
    <row r="219" spans="1:12" ht="39" customHeight="1">
      <c r="A219" s="118" t="s">
        <v>72</v>
      </c>
      <c r="B219" s="120">
        <f t="shared" ref="B219:J219" si="59">SUM(B203:B218)</f>
        <v>1788354.9999999998</v>
      </c>
      <c r="C219" s="120">
        <f t="shared" si="59"/>
        <v>2027158.0000000005</v>
      </c>
      <c r="D219" s="121">
        <f t="shared" si="59"/>
        <v>1806085.9443454691</v>
      </c>
      <c r="E219" s="121">
        <f t="shared" si="59"/>
        <v>1822354.0000000005</v>
      </c>
      <c r="F219" s="122">
        <f>SUM(F203:F218)</f>
        <v>1879179.0000000002</v>
      </c>
      <c r="G219" s="120">
        <f t="shared" si="59"/>
        <v>100.00000000000003</v>
      </c>
      <c r="H219" s="120">
        <f t="shared" si="59"/>
        <v>100</v>
      </c>
      <c r="I219" s="121">
        <f t="shared" si="59"/>
        <v>100.00000000000001</v>
      </c>
      <c r="J219" s="121">
        <f t="shared" si="59"/>
        <v>99.999999999999986</v>
      </c>
      <c r="K219" s="121">
        <f>SUM(K203:K218)</f>
        <v>100</v>
      </c>
      <c r="L219" s="123" t="s">
        <v>38</v>
      </c>
    </row>
    <row r="220" spans="1:12">
      <c r="A220" s="124"/>
      <c r="B220" s="125"/>
      <c r="C220" s="126"/>
      <c r="D220" s="126"/>
      <c r="E220" s="126"/>
      <c r="F220" s="126"/>
      <c r="G220" s="127"/>
      <c r="H220" s="127"/>
      <c r="I220" s="127"/>
      <c r="J220" s="128"/>
      <c r="K220" s="128"/>
      <c r="L220" s="127"/>
    </row>
    <row r="221" spans="1:12" s="342" customFormat="1" ht="20.25">
      <c r="A221" s="416" t="s">
        <v>64</v>
      </c>
      <c r="B221" s="416"/>
      <c r="C221" s="416"/>
      <c r="D221" s="416"/>
      <c r="E221" s="416"/>
      <c r="F221" s="416"/>
      <c r="G221" s="414"/>
      <c r="H221" s="414"/>
      <c r="I221" s="414"/>
      <c r="J221" s="414"/>
      <c r="K221" s="414"/>
      <c r="L221" s="414"/>
    </row>
    <row r="222" spans="1:12" s="343" customFormat="1" ht="17.25" customHeight="1">
      <c r="A222" s="416"/>
      <c r="B222" s="416"/>
      <c r="C222" s="416"/>
      <c r="D222" s="416"/>
      <c r="E222" s="416"/>
      <c r="F222" s="416"/>
      <c r="G222" s="415"/>
      <c r="H222" s="415"/>
      <c r="I222" s="415"/>
      <c r="J222" s="415"/>
      <c r="K222" s="415"/>
      <c r="L222" s="415"/>
    </row>
    <row r="223" spans="1:12" ht="16.5">
      <c r="A223" s="129" t="s">
        <v>86</v>
      </c>
      <c r="B223" s="130"/>
      <c r="C223" s="130"/>
      <c r="E223" s="131" t="s">
        <v>4</v>
      </c>
      <c r="F223" s="131"/>
      <c r="G223" s="129" t="s">
        <v>86</v>
      </c>
      <c r="H223" s="95"/>
      <c r="I223" s="95"/>
      <c r="J223" s="95"/>
      <c r="K223" s="95"/>
      <c r="L223" s="96" t="s">
        <v>5</v>
      </c>
    </row>
    <row r="224" spans="1:12" s="344" customFormat="1" ht="46.5" customHeight="1">
      <c r="A224" s="97"/>
      <c r="B224" s="98">
        <v>2010</v>
      </c>
      <c r="C224" s="98">
        <v>2011</v>
      </c>
      <c r="D224" s="91">
        <v>2012</v>
      </c>
      <c r="E224" s="91">
        <v>2013</v>
      </c>
      <c r="F224" s="99">
        <v>2014</v>
      </c>
      <c r="G224" s="100">
        <v>2010</v>
      </c>
      <c r="H224" s="98">
        <v>2011</v>
      </c>
      <c r="I224" s="92">
        <v>2012</v>
      </c>
      <c r="J224" s="92">
        <v>2013</v>
      </c>
      <c r="K224" s="92">
        <v>2014</v>
      </c>
      <c r="L224" s="101"/>
    </row>
    <row r="225" spans="1:12" ht="39" customHeight="1">
      <c r="A225" s="102" t="s">
        <v>6</v>
      </c>
      <c r="B225" s="103">
        <v>850234.0020123776</v>
      </c>
      <c r="C225" s="104">
        <v>861082.13044348243</v>
      </c>
      <c r="D225" s="104">
        <v>908429.77535771753</v>
      </c>
      <c r="E225" s="104">
        <v>918667.09941337653</v>
      </c>
      <c r="F225" s="105">
        <v>976417.15018938005</v>
      </c>
      <c r="G225" s="106">
        <f t="shared" ref="G225:G240" si="60">B225/$B$241*100</f>
        <v>30.362062652634599</v>
      </c>
      <c r="H225" s="106">
        <f t="shared" ref="H225:H240" si="61">C225/$C$241*100</f>
        <v>29.761318001442728</v>
      </c>
      <c r="I225" s="106">
        <f t="shared" ref="I225:I239" si="62">D225/$D$241*100</f>
        <v>31.187335493705739</v>
      </c>
      <c r="J225" s="106">
        <f>E225/$E$241*100</f>
        <v>30.838103370707504</v>
      </c>
      <c r="K225" s="107">
        <f>F225/$F$241*100</f>
        <v>31.004742085955684</v>
      </c>
      <c r="L225" s="108" t="s">
        <v>7</v>
      </c>
    </row>
    <row r="226" spans="1:12" ht="39" customHeight="1">
      <c r="A226" s="109" t="s">
        <v>8</v>
      </c>
      <c r="B226" s="110">
        <v>146667.96348748813</v>
      </c>
      <c r="C226" s="90">
        <v>152992.54587006519</v>
      </c>
      <c r="D226" s="90">
        <v>176558.80194242278</v>
      </c>
      <c r="E226" s="90">
        <v>178334.50652736038</v>
      </c>
      <c r="F226" s="111">
        <v>183763.89022391837</v>
      </c>
      <c r="G226" s="89">
        <f t="shared" si="60"/>
        <v>5.2375485878023138</v>
      </c>
      <c r="H226" s="89">
        <f t="shared" si="61"/>
        <v>5.2878345148612729</v>
      </c>
      <c r="I226" s="89">
        <f t="shared" si="62"/>
        <v>6.0614466191146121</v>
      </c>
      <c r="J226" s="89">
        <f t="shared" ref="J226:J240" si="63">E226/$E$241*100</f>
        <v>5.9863882687935677</v>
      </c>
      <c r="K226" s="112">
        <f t="shared" ref="K226:K239" si="64">F226/$F$241*100</f>
        <v>5.835161764620171</v>
      </c>
      <c r="L226" s="113" t="s">
        <v>9</v>
      </c>
    </row>
    <row r="227" spans="1:12" ht="39" customHeight="1">
      <c r="A227" s="109" t="s">
        <v>10</v>
      </c>
      <c r="B227" s="110">
        <v>125905.11284133335</v>
      </c>
      <c r="C227" s="90">
        <v>133081.31462296695</v>
      </c>
      <c r="D227" s="90">
        <v>139579.59257724835</v>
      </c>
      <c r="E227" s="90">
        <v>143715.69128254446</v>
      </c>
      <c r="F227" s="111">
        <v>149604.79890593368</v>
      </c>
      <c r="G227" s="89">
        <f t="shared" si="60"/>
        <v>4.4961021499113611</v>
      </c>
      <c r="H227" s="89">
        <f t="shared" si="61"/>
        <v>4.5996487263117469</v>
      </c>
      <c r="I227" s="89">
        <f t="shared" si="62"/>
        <v>4.7919120441282894</v>
      </c>
      <c r="J227" s="89">
        <f t="shared" si="63"/>
        <v>4.8242930944123685</v>
      </c>
      <c r="K227" s="112">
        <f t="shared" si="64"/>
        <v>4.7504882559673298</v>
      </c>
      <c r="L227" s="113" t="s">
        <v>11</v>
      </c>
    </row>
    <row r="228" spans="1:12" ht="39" customHeight="1">
      <c r="A228" s="109" t="s">
        <v>12</v>
      </c>
      <c r="B228" s="110">
        <v>351511.38822073763</v>
      </c>
      <c r="C228" s="90">
        <v>371664.14467722346</v>
      </c>
      <c r="D228" s="90">
        <v>392682.58284519671</v>
      </c>
      <c r="E228" s="90">
        <v>397618.06947706256</v>
      </c>
      <c r="F228" s="111">
        <v>424427.00119718624</v>
      </c>
      <c r="G228" s="89">
        <f t="shared" si="60"/>
        <v>12.552557021963501</v>
      </c>
      <c r="H228" s="89">
        <f t="shared" si="61"/>
        <v>12.845714024719356</v>
      </c>
      <c r="I228" s="89">
        <f t="shared" si="62"/>
        <v>13.481199962766066</v>
      </c>
      <c r="J228" s="89">
        <f t="shared" si="63"/>
        <v>13.347367219773835</v>
      </c>
      <c r="K228" s="112">
        <f t="shared" si="64"/>
        <v>13.477077603442417</v>
      </c>
      <c r="L228" s="113" t="s">
        <v>13</v>
      </c>
    </row>
    <row r="229" spans="1:12" ht="39" customHeight="1">
      <c r="A229" s="109" t="s">
        <v>14</v>
      </c>
      <c r="B229" s="110">
        <v>196142.76844305938</v>
      </c>
      <c r="C229" s="90">
        <v>204940.01848715916</v>
      </c>
      <c r="D229" s="90">
        <v>219737.31569876906</v>
      </c>
      <c r="E229" s="90">
        <v>227987.72276228201</v>
      </c>
      <c r="F229" s="111">
        <v>239267.06864271022</v>
      </c>
      <c r="G229" s="89">
        <f t="shared" si="60"/>
        <v>7.004305885478658</v>
      </c>
      <c r="H229" s="89">
        <f t="shared" si="61"/>
        <v>7.0832791040229628</v>
      </c>
      <c r="I229" s="89">
        <f t="shared" si="62"/>
        <v>7.543809737505895</v>
      </c>
      <c r="J229" s="89">
        <f t="shared" si="63"/>
        <v>7.6531628990359852</v>
      </c>
      <c r="K229" s="112">
        <f t="shared" si="64"/>
        <v>7.5975864941444886</v>
      </c>
      <c r="L229" s="113" t="s">
        <v>15</v>
      </c>
    </row>
    <row r="230" spans="1:12" ht="39" customHeight="1">
      <c r="A230" s="109" t="s">
        <v>16</v>
      </c>
      <c r="B230" s="110">
        <v>151883.99145017768</v>
      </c>
      <c r="C230" s="90">
        <v>158835.57807166001</v>
      </c>
      <c r="D230" s="90">
        <v>166194.70709767492</v>
      </c>
      <c r="E230" s="90">
        <v>172993.37731490534</v>
      </c>
      <c r="F230" s="111">
        <v>178506.50512963973</v>
      </c>
      <c r="G230" s="89">
        <f t="shared" si="60"/>
        <v>5.423814212825822</v>
      </c>
      <c r="H230" s="89">
        <f t="shared" si="61"/>
        <v>5.4897854476425296</v>
      </c>
      <c r="I230" s="89">
        <f t="shared" si="62"/>
        <v>5.7056365039249615</v>
      </c>
      <c r="J230" s="89">
        <f t="shared" si="63"/>
        <v>5.8070955795537209</v>
      </c>
      <c r="K230" s="112">
        <f t="shared" si="64"/>
        <v>5.6682209557015222</v>
      </c>
      <c r="L230" s="113" t="s">
        <v>17</v>
      </c>
    </row>
    <row r="231" spans="1:12" ht="39" customHeight="1">
      <c r="A231" s="109" t="s">
        <v>66</v>
      </c>
      <c r="B231" s="110">
        <v>47183.376493190721</v>
      </c>
      <c r="C231" s="90">
        <v>48670.381943986264</v>
      </c>
      <c r="D231" s="90">
        <v>48384.459550189778</v>
      </c>
      <c r="E231" s="90">
        <v>47997.717098749636</v>
      </c>
      <c r="F231" s="111">
        <v>50611.164696197455</v>
      </c>
      <c r="G231" s="89">
        <f t="shared" si="60"/>
        <v>1.6849298309152401</v>
      </c>
      <c r="H231" s="89">
        <f t="shared" si="61"/>
        <v>1.6821795077092523</v>
      </c>
      <c r="I231" s="89">
        <f t="shared" si="62"/>
        <v>1.6610886318419085</v>
      </c>
      <c r="J231" s="89">
        <f t="shared" si="63"/>
        <v>1.6112023195283529</v>
      </c>
      <c r="K231" s="112">
        <f t="shared" si="64"/>
        <v>1.6070857704323174</v>
      </c>
      <c r="L231" s="113" t="s">
        <v>19</v>
      </c>
    </row>
    <row r="232" spans="1:12" ht="39" customHeight="1">
      <c r="A232" s="109" t="s">
        <v>74</v>
      </c>
      <c r="B232" s="110">
        <v>223759.02035760344</v>
      </c>
      <c r="C232" s="90">
        <v>226996.91986945207</v>
      </c>
      <c r="D232" s="90">
        <v>244372.68189188937</v>
      </c>
      <c r="E232" s="90">
        <v>254581.58639702125</v>
      </c>
      <c r="F232" s="111">
        <v>272470.06327474397</v>
      </c>
      <c r="G232" s="89">
        <f t="shared" si="60"/>
        <v>7.9904889467015145</v>
      </c>
      <c r="H232" s="89">
        <f t="shared" si="61"/>
        <v>7.8456250324267893</v>
      </c>
      <c r="I232" s="89">
        <f t="shared" si="62"/>
        <v>8.3895673858311017</v>
      </c>
      <c r="J232" s="89">
        <f t="shared" si="63"/>
        <v>8.5458739978859093</v>
      </c>
      <c r="K232" s="112">
        <f t="shared" si="64"/>
        <v>8.6519005082397058</v>
      </c>
      <c r="L232" s="113" t="s">
        <v>75</v>
      </c>
    </row>
    <row r="233" spans="1:12" ht="39" customHeight="1">
      <c r="A233" s="109" t="s">
        <v>69</v>
      </c>
      <c r="B233" s="110">
        <v>67554.837389650318</v>
      </c>
      <c r="C233" s="90">
        <v>70149.491698655547</v>
      </c>
      <c r="D233" s="90">
        <v>74627.683219216648</v>
      </c>
      <c r="E233" s="90">
        <v>75352.165001179063</v>
      </c>
      <c r="F233" s="111">
        <v>78581.440147953239</v>
      </c>
      <c r="G233" s="89">
        <f t="shared" si="60"/>
        <v>2.4123996458133243</v>
      </c>
      <c r="H233" s="89">
        <f t="shared" si="61"/>
        <v>2.4245554010138459</v>
      </c>
      <c r="I233" s="89">
        <f t="shared" si="62"/>
        <v>2.5620456933605182</v>
      </c>
      <c r="J233" s="89">
        <f t="shared" si="63"/>
        <v>2.5294449480086962</v>
      </c>
      <c r="K233" s="112">
        <f t="shared" si="64"/>
        <v>2.4952422067327515</v>
      </c>
      <c r="L233" s="113" t="s">
        <v>23</v>
      </c>
    </row>
    <row r="234" spans="1:12" ht="39" customHeight="1">
      <c r="A234" s="109" t="s">
        <v>24</v>
      </c>
      <c r="B234" s="110">
        <v>80711.186345894414</v>
      </c>
      <c r="C234" s="90">
        <v>83340.672209929471</v>
      </c>
      <c r="D234" s="90">
        <v>89448.076583982955</v>
      </c>
      <c r="E234" s="90">
        <v>96434.442503820756</v>
      </c>
      <c r="F234" s="111">
        <v>98478.092161091685</v>
      </c>
      <c r="G234" s="89">
        <f t="shared" si="60"/>
        <v>2.8822160614635561</v>
      </c>
      <c r="H234" s="89">
        <f t="shared" si="61"/>
        <v>2.8804781337365233</v>
      </c>
      <c r="I234" s="89">
        <f t="shared" si="62"/>
        <v>3.0708451543135133</v>
      </c>
      <c r="J234" s="89">
        <f t="shared" si="63"/>
        <v>3.2371414066405091</v>
      </c>
      <c r="K234" s="112">
        <f t="shared" si="64"/>
        <v>3.1270321787971711</v>
      </c>
      <c r="L234" s="113" t="s">
        <v>25</v>
      </c>
    </row>
    <row r="235" spans="1:12" ht="39" customHeight="1">
      <c r="A235" s="109" t="s">
        <v>26</v>
      </c>
      <c r="B235" s="110">
        <v>68208.248624933563</v>
      </c>
      <c r="C235" s="90">
        <v>71059.024372871776</v>
      </c>
      <c r="D235" s="90">
        <v>73350.329196492297</v>
      </c>
      <c r="E235" s="90">
        <v>77748.519498712194</v>
      </c>
      <c r="F235" s="111">
        <v>78028.330477437674</v>
      </c>
      <c r="G235" s="89">
        <f t="shared" si="60"/>
        <v>2.4357331196765779</v>
      </c>
      <c r="H235" s="89">
        <f t="shared" si="61"/>
        <v>2.4559913003236025</v>
      </c>
      <c r="I235" s="89">
        <f t="shared" si="62"/>
        <v>2.5181928061791705</v>
      </c>
      <c r="J235" s="89">
        <f t="shared" si="63"/>
        <v>2.6098865222796976</v>
      </c>
      <c r="K235" s="112">
        <f t="shared" si="64"/>
        <v>2.4776789934316983</v>
      </c>
      <c r="L235" s="113" t="s">
        <v>27</v>
      </c>
    </row>
    <row r="236" spans="1:12" ht="39" customHeight="1">
      <c r="A236" s="109" t="s">
        <v>28</v>
      </c>
      <c r="B236" s="110">
        <v>35624.527411696974</v>
      </c>
      <c r="C236" s="90">
        <v>36974.892137137344</v>
      </c>
      <c r="D236" s="90">
        <v>39050.377699561817</v>
      </c>
      <c r="E236" s="90">
        <v>40613.250381714126</v>
      </c>
      <c r="F236" s="111">
        <v>42864.820564539048</v>
      </c>
      <c r="G236" s="89">
        <f t="shared" si="60"/>
        <v>1.2721605236727476</v>
      </c>
      <c r="H236" s="89">
        <f t="shared" si="61"/>
        <v>1.2779518748062273</v>
      </c>
      <c r="I236" s="89">
        <f t="shared" si="62"/>
        <v>1.3406399300293617</v>
      </c>
      <c r="J236" s="89">
        <f t="shared" si="63"/>
        <v>1.3633182404066508</v>
      </c>
      <c r="K236" s="112">
        <f t="shared" si="64"/>
        <v>1.3611115965205394</v>
      </c>
      <c r="L236" s="113" t="s">
        <v>29</v>
      </c>
    </row>
    <row r="237" spans="1:12" ht="39" customHeight="1">
      <c r="A237" s="109" t="s">
        <v>30</v>
      </c>
      <c r="B237" s="110">
        <v>140912.27936651328</v>
      </c>
      <c r="C237" s="90">
        <v>148933.41755276703</v>
      </c>
      <c r="D237" s="90">
        <v>135206.29257099918</v>
      </c>
      <c r="E237" s="90">
        <v>134240.56832536089</v>
      </c>
      <c r="F237" s="111">
        <v>148231.87550556753</v>
      </c>
      <c r="G237" s="89">
        <f t="shared" si="60"/>
        <v>5.0320117103354116</v>
      </c>
      <c r="H237" s="89">
        <f t="shared" si="61"/>
        <v>5.1475401057814407</v>
      </c>
      <c r="I237" s="89">
        <f t="shared" si="62"/>
        <v>4.6417721233448583</v>
      </c>
      <c r="J237" s="89">
        <f t="shared" si="63"/>
        <v>4.5062292153528327</v>
      </c>
      <c r="K237" s="112">
        <f t="shared" si="64"/>
        <v>4.706893020136139</v>
      </c>
      <c r="L237" s="113" t="s">
        <v>31</v>
      </c>
    </row>
    <row r="238" spans="1:12" ht="39" customHeight="1">
      <c r="A238" s="109" t="s">
        <v>32</v>
      </c>
      <c r="B238" s="110">
        <v>107676.27851987506</v>
      </c>
      <c r="C238" s="90">
        <v>109005.47058996948</v>
      </c>
      <c r="D238" s="90">
        <v>114332.873357915</v>
      </c>
      <c r="E238" s="90">
        <v>118662.41589135022</v>
      </c>
      <c r="F238" s="111">
        <v>124561.50284542692</v>
      </c>
      <c r="G238" s="89">
        <f t="shared" si="60"/>
        <v>3.845146050246278</v>
      </c>
      <c r="H238" s="89">
        <f t="shared" si="61"/>
        <v>3.7675227012946655</v>
      </c>
      <c r="I238" s="89">
        <f t="shared" si="62"/>
        <v>3.9251660129354131</v>
      </c>
      <c r="J238" s="89">
        <f t="shared" si="63"/>
        <v>3.9832969416364628</v>
      </c>
      <c r="K238" s="112">
        <f t="shared" si="64"/>
        <v>3.9552738999027683</v>
      </c>
      <c r="L238" s="113" t="s">
        <v>33</v>
      </c>
    </row>
    <row r="239" spans="1:12" ht="39" customHeight="1">
      <c r="A239" s="109" t="s">
        <v>34</v>
      </c>
      <c r="B239" s="110">
        <v>83592.499181892927</v>
      </c>
      <c r="C239" s="90">
        <v>85622.924235726678</v>
      </c>
      <c r="D239" s="90">
        <v>90860.697701415484</v>
      </c>
      <c r="E239" s="90">
        <v>94052.868124560526</v>
      </c>
      <c r="F239" s="111">
        <v>103437.2960382743</v>
      </c>
      <c r="G239" s="89">
        <f t="shared" si="60"/>
        <v>2.985108442433229</v>
      </c>
      <c r="H239" s="89">
        <f t="shared" si="61"/>
        <v>2.9593589116528007</v>
      </c>
      <c r="I239" s="89">
        <f t="shared" si="62"/>
        <v>3.1193419010185779</v>
      </c>
      <c r="J239" s="89">
        <f t="shared" si="63"/>
        <v>3.157195975983905</v>
      </c>
      <c r="K239" s="112">
        <f t="shared" si="64"/>
        <v>3.2845046659753163</v>
      </c>
      <c r="L239" s="113" t="s">
        <v>35</v>
      </c>
    </row>
    <row r="240" spans="1:12" s="345" customFormat="1" ht="38.25" customHeight="1">
      <c r="A240" s="109" t="s">
        <v>76</v>
      </c>
      <c r="B240" s="110">
        <v>122749.5198535761</v>
      </c>
      <c r="C240" s="90">
        <v>129944.0732169472</v>
      </c>
      <c r="D240" s="114">
        <f>D284-D262</f>
        <v>0</v>
      </c>
      <c r="E240" s="114">
        <v>0</v>
      </c>
      <c r="F240" s="115">
        <v>0</v>
      </c>
      <c r="G240" s="89">
        <f t="shared" si="60"/>
        <v>4.3834151581258869</v>
      </c>
      <c r="H240" s="89">
        <f t="shared" si="61"/>
        <v>4.4912172122542442</v>
      </c>
      <c r="I240" s="116">
        <f>D240/$D$21*100</f>
        <v>0</v>
      </c>
      <c r="J240" s="116">
        <f t="shared" si="63"/>
        <v>0</v>
      </c>
      <c r="K240" s="117">
        <v>0</v>
      </c>
      <c r="L240" s="113" t="s">
        <v>77</v>
      </c>
    </row>
    <row r="241" spans="1:12" ht="39" customHeight="1">
      <c r="A241" s="118" t="s">
        <v>72</v>
      </c>
      <c r="B241" s="120">
        <f t="shared" ref="B241:J241" si="65">SUM(B225:B240)</f>
        <v>2800317</v>
      </c>
      <c r="C241" s="120">
        <f t="shared" si="65"/>
        <v>2893293.0000000005</v>
      </c>
      <c r="D241" s="121">
        <f t="shared" si="65"/>
        <v>2912816.2472906923</v>
      </c>
      <c r="E241" s="121">
        <f t="shared" si="65"/>
        <v>2979000</v>
      </c>
      <c r="F241" s="122">
        <f>SUM(F225:F240)</f>
        <v>3149250.9999999995</v>
      </c>
      <c r="G241" s="120">
        <f t="shared" si="65"/>
        <v>100.00000000000003</v>
      </c>
      <c r="H241" s="120">
        <f t="shared" si="65"/>
        <v>100</v>
      </c>
      <c r="I241" s="121">
        <f t="shared" si="65"/>
        <v>99.999999999999986</v>
      </c>
      <c r="J241" s="121">
        <f t="shared" si="65"/>
        <v>100.00000000000001</v>
      </c>
      <c r="K241" s="121">
        <f>SUM(K225:K240)</f>
        <v>100.00000000000001</v>
      </c>
      <c r="L241" s="123" t="s">
        <v>38</v>
      </c>
    </row>
    <row r="242" spans="1:12">
      <c r="A242" s="124"/>
      <c r="B242" s="132"/>
      <c r="C242" s="133"/>
      <c r="D242" s="133"/>
      <c r="E242" s="133"/>
      <c r="F242" s="133"/>
      <c r="G242" s="134"/>
      <c r="H242" s="134"/>
      <c r="I242" s="134"/>
      <c r="J242" s="135"/>
      <c r="K242" s="135"/>
      <c r="L242" s="134"/>
    </row>
    <row r="243" spans="1:12" s="342" customFormat="1" ht="20.25">
      <c r="A243" s="416" t="s">
        <v>64</v>
      </c>
      <c r="B243" s="416"/>
      <c r="C243" s="416"/>
      <c r="D243" s="416"/>
      <c r="E243" s="416"/>
      <c r="F243" s="416"/>
      <c r="G243" s="414"/>
      <c r="H243" s="414"/>
      <c r="I243" s="414"/>
      <c r="J243" s="414"/>
      <c r="K243" s="414"/>
      <c r="L243" s="414"/>
    </row>
    <row r="244" spans="1:12" s="343" customFormat="1" ht="17.25" customHeight="1">
      <c r="A244" s="416"/>
      <c r="B244" s="416"/>
      <c r="C244" s="416"/>
      <c r="D244" s="416"/>
      <c r="E244" s="416"/>
      <c r="F244" s="416"/>
      <c r="G244" s="415"/>
      <c r="H244" s="415"/>
      <c r="I244" s="415"/>
      <c r="J244" s="415"/>
      <c r="K244" s="415"/>
      <c r="L244" s="415"/>
    </row>
    <row r="245" spans="1:12" ht="16.5">
      <c r="A245" s="129" t="s">
        <v>87</v>
      </c>
      <c r="B245" s="130"/>
      <c r="C245" s="130"/>
      <c r="E245" s="131" t="s">
        <v>4</v>
      </c>
      <c r="F245" s="131"/>
      <c r="G245" s="129" t="s">
        <v>87</v>
      </c>
      <c r="H245" s="95"/>
      <c r="I245" s="95"/>
      <c r="J245" s="95"/>
      <c r="K245" s="95"/>
      <c r="L245" s="96" t="s">
        <v>5</v>
      </c>
    </row>
    <row r="246" spans="1:12" s="344" customFormat="1" ht="46.5" customHeight="1">
      <c r="A246" s="97"/>
      <c r="B246" s="98">
        <v>2010</v>
      </c>
      <c r="C246" s="98">
        <v>2011</v>
      </c>
      <c r="D246" s="91">
        <v>2012</v>
      </c>
      <c r="E246" s="91">
        <v>2013</v>
      </c>
      <c r="F246" s="99">
        <v>2014</v>
      </c>
      <c r="G246" s="100">
        <v>2010</v>
      </c>
      <c r="H246" s="98">
        <v>2011</v>
      </c>
      <c r="I246" s="92">
        <v>2012</v>
      </c>
      <c r="J246" s="92">
        <v>2013</v>
      </c>
      <c r="K246" s="92">
        <v>2014</v>
      </c>
      <c r="L246" s="101"/>
    </row>
    <row r="247" spans="1:12" ht="39" customHeight="1">
      <c r="A247" s="102" t="s">
        <v>6</v>
      </c>
      <c r="B247" s="103">
        <v>1253101.6544194962</v>
      </c>
      <c r="C247" s="104">
        <v>1368938.8341537477</v>
      </c>
      <c r="D247" s="104">
        <v>1115816.5904896667</v>
      </c>
      <c r="E247" s="104">
        <v>1240053.7171708248</v>
      </c>
      <c r="F247" s="105">
        <v>1116865.0293250964</v>
      </c>
      <c r="G247" s="106">
        <f t="shared" ref="G247:G262" si="66">B247/$B$263*100</f>
        <v>51.369867659306266</v>
      </c>
      <c r="H247" s="106">
        <f t="shared" ref="H247:H262" si="67">C247/$C$263*100</f>
        <v>53.647038216258068</v>
      </c>
      <c r="I247" s="106">
        <f t="shared" ref="I247:I261" si="68">D247/$D$263*100</f>
        <v>48.702715300400811</v>
      </c>
      <c r="J247" s="106">
        <f>E247/$E$263*100</f>
        <v>46.696100900285352</v>
      </c>
      <c r="K247" s="107">
        <f>F247/$F$263*100</f>
        <v>46.184501855257416</v>
      </c>
      <c r="L247" s="108" t="s">
        <v>7</v>
      </c>
    </row>
    <row r="248" spans="1:12" ht="39" customHeight="1">
      <c r="A248" s="109" t="s">
        <v>8</v>
      </c>
      <c r="B248" s="110">
        <v>364228.98717173055</v>
      </c>
      <c r="C248" s="90">
        <v>358736.43905010622</v>
      </c>
      <c r="D248" s="90">
        <v>292246.09698206309</v>
      </c>
      <c r="E248" s="90">
        <v>345000.26581628941</v>
      </c>
      <c r="F248" s="111">
        <v>221043.22828965058</v>
      </c>
      <c r="G248" s="89">
        <f t="shared" si="66"/>
        <v>14.931266591745596</v>
      </c>
      <c r="H248" s="89">
        <f t="shared" si="67"/>
        <v>14.058442185389803</v>
      </c>
      <c r="I248" s="89">
        <f t="shared" si="68"/>
        <v>12.755840503074644</v>
      </c>
      <c r="J248" s="89">
        <f t="shared" ref="J248:J262" si="69">E248/$E$263*100</f>
        <v>12.991507545284383</v>
      </c>
      <c r="K248" s="112">
        <f t="shared" ref="K248:K261" si="70">F248/$F$263*100</f>
        <v>9.1405596191013814</v>
      </c>
      <c r="L248" s="113" t="s">
        <v>9</v>
      </c>
    </row>
    <row r="249" spans="1:12" ht="39" customHeight="1">
      <c r="A249" s="109" t="s">
        <v>10</v>
      </c>
      <c r="B249" s="110">
        <v>44124.828352968812</v>
      </c>
      <c r="C249" s="90">
        <v>43252.622089867364</v>
      </c>
      <c r="D249" s="90">
        <v>39942.397242615647</v>
      </c>
      <c r="E249" s="90">
        <v>50199.378834161522</v>
      </c>
      <c r="F249" s="111">
        <v>39852.698037001399</v>
      </c>
      <c r="G249" s="89">
        <f t="shared" si="66"/>
        <v>1.8088609052484761</v>
      </c>
      <c r="H249" s="89">
        <f t="shared" si="67"/>
        <v>1.6950173465148974</v>
      </c>
      <c r="I249" s="89">
        <f t="shared" si="68"/>
        <v>1.7433897451452522</v>
      </c>
      <c r="J249" s="89">
        <f t="shared" si="69"/>
        <v>1.8903336417713745</v>
      </c>
      <c r="K249" s="112">
        <f t="shared" si="70"/>
        <v>1.6479851710811788</v>
      </c>
      <c r="L249" s="113" t="s">
        <v>11</v>
      </c>
    </row>
    <row r="250" spans="1:12" ht="39" customHeight="1">
      <c r="A250" s="109" t="s">
        <v>12</v>
      </c>
      <c r="B250" s="110">
        <v>212204.86895351077</v>
      </c>
      <c r="C250" s="90">
        <v>199920.83512951757</v>
      </c>
      <c r="D250" s="90">
        <v>244387.6554271981</v>
      </c>
      <c r="E250" s="90">
        <v>312890.80893523112</v>
      </c>
      <c r="F250" s="111">
        <v>275402.26861123194</v>
      </c>
      <c r="G250" s="89">
        <f t="shared" si="66"/>
        <v>8.6991633889847328</v>
      </c>
      <c r="H250" s="89">
        <f t="shared" si="67"/>
        <v>7.8346529551479565</v>
      </c>
      <c r="I250" s="89">
        <f t="shared" si="68"/>
        <v>10.666934428694988</v>
      </c>
      <c r="J250" s="89">
        <f t="shared" si="69"/>
        <v>11.782377313577889</v>
      </c>
      <c r="K250" s="112">
        <f t="shared" si="70"/>
        <v>11.388409746613357</v>
      </c>
      <c r="L250" s="113" t="s">
        <v>13</v>
      </c>
    </row>
    <row r="251" spans="1:12" ht="39" customHeight="1">
      <c r="A251" s="109" t="s">
        <v>14</v>
      </c>
      <c r="B251" s="110">
        <v>116850.71886667087</v>
      </c>
      <c r="C251" s="90">
        <v>112183.37066449248</v>
      </c>
      <c r="D251" s="90">
        <v>114098.85692764264</v>
      </c>
      <c r="E251" s="90">
        <v>104284.77851880892</v>
      </c>
      <c r="F251" s="111">
        <v>98561.779107231923</v>
      </c>
      <c r="G251" s="89">
        <f t="shared" si="66"/>
        <v>4.7901987383907922</v>
      </c>
      <c r="H251" s="89">
        <f t="shared" si="67"/>
        <v>4.396329056576934</v>
      </c>
      <c r="I251" s="89">
        <f t="shared" si="68"/>
        <v>4.9801411741059844</v>
      </c>
      <c r="J251" s="89">
        <f t="shared" si="69"/>
        <v>3.9270012844188606</v>
      </c>
      <c r="K251" s="112">
        <f t="shared" si="70"/>
        <v>4.0757177908830586</v>
      </c>
      <c r="L251" s="113" t="s">
        <v>15</v>
      </c>
    </row>
    <row r="252" spans="1:12" ht="39" customHeight="1">
      <c r="A252" s="109" t="s">
        <v>16</v>
      </c>
      <c r="B252" s="110">
        <v>64622.179075038664</v>
      </c>
      <c r="C252" s="90">
        <v>61994.201997239674</v>
      </c>
      <c r="D252" s="90">
        <v>71405.310168461525</v>
      </c>
      <c r="E252" s="90">
        <v>71620.810058404299</v>
      </c>
      <c r="F252" s="111">
        <v>77003.058193116594</v>
      </c>
      <c r="G252" s="89">
        <f t="shared" si="66"/>
        <v>2.6491328738038886</v>
      </c>
      <c r="H252" s="89">
        <f t="shared" si="67"/>
        <v>2.4294769355332737</v>
      </c>
      <c r="I252" s="89">
        <f t="shared" si="68"/>
        <v>3.1166703575766581</v>
      </c>
      <c r="J252" s="89">
        <f t="shared" si="69"/>
        <v>2.6969900793311412</v>
      </c>
      <c r="K252" s="112">
        <f t="shared" si="70"/>
        <v>3.1842235100955145</v>
      </c>
      <c r="L252" s="113" t="s">
        <v>17</v>
      </c>
    </row>
    <row r="253" spans="1:12" ht="39" customHeight="1">
      <c r="A253" s="109" t="s">
        <v>66</v>
      </c>
      <c r="B253" s="110">
        <v>4051.7510701765736</v>
      </c>
      <c r="C253" s="90">
        <v>5982.736240681108</v>
      </c>
      <c r="D253" s="90">
        <v>7620.0453738321212</v>
      </c>
      <c r="E253" s="90">
        <v>8110.8288487563732</v>
      </c>
      <c r="F253" s="111">
        <v>6579.4660480289294</v>
      </c>
      <c r="G253" s="89">
        <f t="shared" si="66"/>
        <v>0.16609818966350642</v>
      </c>
      <c r="H253" s="89">
        <f t="shared" si="67"/>
        <v>0.23445611427921875</v>
      </c>
      <c r="I253" s="89">
        <f t="shared" si="68"/>
        <v>0.3325966862125796</v>
      </c>
      <c r="J253" s="89">
        <f t="shared" si="69"/>
        <v>0.30542554492766272</v>
      </c>
      <c r="K253" s="112">
        <f t="shared" si="70"/>
        <v>0.27207348598372594</v>
      </c>
      <c r="L253" s="113" t="s">
        <v>19</v>
      </c>
    </row>
    <row r="254" spans="1:12" ht="39" customHeight="1">
      <c r="A254" s="109" t="s">
        <v>74</v>
      </c>
      <c r="B254" s="110">
        <v>76404.382974724998</v>
      </c>
      <c r="C254" s="90">
        <v>91993.670469820936</v>
      </c>
      <c r="D254" s="90">
        <v>102240.83701158769</v>
      </c>
      <c r="E254" s="90">
        <v>132510.80684017504</v>
      </c>
      <c r="F254" s="111">
        <v>132070.27179197542</v>
      </c>
      <c r="G254" s="89">
        <f t="shared" si="66"/>
        <v>3.132134594316526</v>
      </c>
      <c r="H254" s="89">
        <f t="shared" si="67"/>
        <v>3.6051194050603259</v>
      </c>
      <c r="I254" s="89">
        <f t="shared" si="68"/>
        <v>4.462567073738227</v>
      </c>
      <c r="J254" s="89">
        <f t="shared" si="69"/>
        <v>4.9898951318853539</v>
      </c>
      <c r="K254" s="112">
        <f t="shared" si="70"/>
        <v>5.4613579550312634</v>
      </c>
      <c r="L254" s="113" t="s">
        <v>75</v>
      </c>
    </row>
    <row r="255" spans="1:12" ht="39" customHeight="1">
      <c r="A255" s="109" t="s">
        <v>69</v>
      </c>
      <c r="B255" s="110">
        <v>42986.734777618221</v>
      </c>
      <c r="C255" s="90">
        <v>41996.924469745965</v>
      </c>
      <c r="D255" s="90">
        <v>48700.237649673596</v>
      </c>
      <c r="E255" s="90">
        <v>93204.617330470312</v>
      </c>
      <c r="F255" s="111">
        <v>43058.854638864177</v>
      </c>
      <c r="G255" s="89">
        <f t="shared" si="66"/>
        <v>1.7622056988304859</v>
      </c>
      <c r="H255" s="89">
        <f t="shared" si="67"/>
        <v>1.6458080929426875</v>
      </c>
      <c r="I255" s="89">
        <f t="shared" si="68"/>
        <v>2.1256484529173876</v>
      </c>
      <c r="J255" s="89">
        <f t="shared" si="69"/>
        <v>3.5097610329057805</v>
      </c>
      <c r="K255" s="112">
        <f t="shared" si="70"/>
        <v>1.7805658694100148</v>
      </c>
      <c r="L255" s="113" t="s">
        <v>23</v>
      </c>
    </row>
    <row r="256" spans="1:12" ht="39" customHeight="1">
      <c r="A256" s="109" t="s">
        <v>24</v>
      </c>
      <c r="B256" s="110">
        <v>41678.348175248437</v>
      </c>
      <c r="C256" s="90">
        <v>15452.347926688957</v>
      </c>
      <c r="D256" s="90">
        <v>14182.065801155162</v>
      </c>
      <c r="E256" s="90">
        <v>24068.13547907813</v>
      </c>
      <c r="F256" s="111">
        <v>27740.291044804737</v>
      </c>
      <c r="G256" s="89">
        <f t="shared" si="66"/>
        <v>1.7085694703777503</v>
      </c>
      <c r="H256" s="89">
        <f t="shared" si="67"/>
        <v>0.60555861158431812</v>
      </c>
      <c r="I256" s="89">
        <f t="shared" si="68"/>
        <v>0.61901312363719252</v>
      </c>
      <c r="J256" s="89">
        <f t="shared" si="69"/>
        <v>0.90632209496288119</v>
      </c>
      <c r="K256" s="112">
        <f t="shared" si="70"/>
        <v>1.1471140107219189</v>
      </c>
      <c r="L256" s="113" t="s">
        <v>25</v>
      </c>
    </row>
    <row r="257" spans="1:12" ht="39" customHeight="1">
      <c r="A257" s="109" t="s">
        <v>26</v>
      </c>
      <c r="B257" s="110">
        <v>26136.743717791345</v>
      </c>
      <c r="C257" s="90">
        <v>25840.368818750372</v>
      </c>
      <c r="D257" s="90">
        <v>56228.39174463167</v>
      </c>
      <c r="E257" s="90">
        <v>60455.123145123005</v>
      </c>
      <c r="F257" s="111">
        <v>160769.94668206069</v>
      </c>
      <c r="G257" s="89">
        <f t="shared" si="66"/>
        <v>1.071454228069094</v>
      </c>
      <c r="H257" s="89">
        <f t="shared" si="67"/>
        <v>1.0126524421368059</v>
      </c>
      <c r="I257" s="89">
        <f t="shared" si="68"/>
        <v>2.454234305421509</v>
      </c>
      <c r="J257" s="89">
        <f t="shared" si="69"/>
        <v>2.2765292271084356</v>
      </c>
      <c r="K257" s="112">
        <f t="shared" si="70"/>
        <v>6.6481443199041905</v>
      </c>
      <c r="L257" s="113" t="s">
        <v>27</v>
      </c>
    </row>
    <row r="258" spans="1:12" ht="39" customHeight="1">
      <c r="A258" s="109" t="s">
        <v>28</v>
      </c>
      <c r="B258" s="110">
        <v>25859.619766333264</v>
      </c>
      <c r="C258" s="90">
        <v>28310.706277037756</v>
      </c>
      <c r="D258" s="90">
        <v>24086.633790078125</v>
      </c>
      <c r="E258" s="90">
        <v>45397.303865841954</v>
      </c>
      <c r="F258" s="111">
        <v>43187.612552839048</v>
      </c>
      <c r="G258" s="89">
        <f t="shared" si="66"/>
        <v>1.0600937604953597</v>
      </c>
      <c r="H258" s="89">
        <f t="shared" si="67"/>
        <v>1.1094619450345173</v>
      </c>
      <c r="I258" s="89">
        <f t="shared" si="68"/>
        <v>1.0513237372715447</v>
      </c>
      <c r="J258" s="89">
        <f t="shared" si="69"/>
        <v>1.7095042356364669</v>
      </c>
      <c r="K258" s="112">
        <f t="shared" si="70"/>
        <v>1.7858902550436528</v>
      </c>
      <c r="L258" s="113" t="s">
        <v>29</v>
      </c>
    </row>
    <row r="259" spans="1:12" ht="39" customHeight="1">
      <c r="A259" s="109" t="s">
        <v>30</v>
      </c>
      <c r="B259" s="110">
        <v>69946.688905977324</v>
      </c>
      <c r="C259" s="90">
        <v>65849.632741478359</v>
      </c>
      <c r="D259" s="90">
        <v>65360.656643893453</v>
      </c>
      <c r="E259" s="90">
        <v>71574.745088770069</v>
      </c>
      <c r="F259" s="111">
        <v>64995.27797200394</v>
      </c>
      <c r="G259" s="89">
        <f t="shared" si="66"/>
        <v>2.8674067579706946</v>
      </c>
      <c r="H259" s="89">
        <f t="shared" si="67"/>
        <v>2.5805665498506065</v>
      </c>
      <c r="I259" s="89">
        <f t="shared" si="68"/>
        <v>2.8528357433526375</v>
      </c>
      <c r="J259" s="89">
        <f t="shared" si="69"/>
        <v>2.6952554331297525</v>
      </c>
      <c r="K259" s="112">
        <f t="shared" si="70"/>
        <v>2.6876788665277771</v>
      </c>
      <c r="L259" s="113" t="s">
        <v>31</v>
      </c>
    </row>
    <row r="260" spans="1:12" ht="39" customHeight="1">
      <c r="A260" s="109" t="s">
        <v>32</v>
      </c>
      <c r="B260" s="110">
        <v>22593.661494215743</v>
      </c>
      <c r="C260" s="90">
        <v>26245.20276474363</v>
      </c>
      <c r="D260" s="90">
        <v>22270.297269610903</v>
      </c>
      <c r="E260" s="90">
        <v>24530.938929601834</v>
      </c>
      <c r="F260" s="111">
        <v>42590.452085084289</v>
      </c>
      <c r="G260" s="89">
        <f t="shared" si="66"/>
        <v>0.92620849777322667</v>
      </c>
      <c r="H260" s="89">
        <f t="shared" si="67"/>
        <v>1.0285173892258148</v>
      </c>
      <c r="I260" s="89">
        <f t="shared" si="68"/>
        <v>0.97204500884968492</v>
      </c>
      <c r="J260" s="89">
        <f t="shared" si="69"/>
        <v>0.92374965985253832</v>
      </c>
      <c r="K260" s="112">
        <f t="shared" si="70"/>
        <v>1.7611965292963514</v>
      </c>
      <c r="L260" s="113" t="s">
        <v>33</v>
      </c>
    </row>
    <row r="261" spans="1:12" ht="39" customHeight="1">
      <c r="A261" s="109" t="s">
        <v>34</v>
      </c>
      <c r="B261" s="110">
        <v>57910.824801693321</v>
      </c>
      <c r="C261" s="90">
        <v>69758.691144660668</v>
      </c>
      <c r="D261" s="90">
        <v>72490.684917908569</v>
      </c>
      <c r="E261" s="90">
        <v>71680.741138463374</v>
      </c>
      <c r="F261" s="111">
        <v>68547.765621009952</v>
      </c>
      <c r="G261" s="89">
        <f t="shared" si="66"/>
        <v>2.3740064468132691</v>
      </c>
      <c r="H261" s="89">
        <f t="shared" si="67"/>
        <v>2.7337577665164292</v>
      </c>
      <c r="I261" s="89">
        <f t="shared" si="68"/>
        <v>3.1640443596009202</v>
      </c>
      <c r="J261" s="89">
        <f t="shared" si="69"/>
        <v>2.6992468749221308</v>
      </c>
      <c r="K261" s="112">
        <f t="shared" si="70"/>
        <v>2.8345810150491988</v>
      </c>
      <c r="L261" s="113" t="s">
        <v>35</v>
      </c>
    </row>
    <row r="262" spans="1:12" s="345" customFormat="1" ht="38.25" customHeight="1">
      <c r="A262" s="109" t="s">
        <v>76</v>
      </c>
      <c r="B262" s="110">
        <v>16669.007476804709</v>
      </c>
      <c r="C262" s="90">
        <v>35294.416061421412</v>
      </c>
      <c r="D262" s="114">
        <f>D306-D284</f>
        <v>0</v>
      </c>
      <c r="E262" s="114">
        <v>0</v>
      </c>
      <c r="F262" s="115">
        <v>0</v>
      </c>
      <c r="G262" s="89">
        <f t="shared" si="66"/>
        <v>0.68333219821030522</v>
      </c>
      <c r="H262" s="89">
        <f t="shared" si="67"/>
        <v>1.3831449879483306</v>
      </c>
      <c r="I262" s="116">
        <f>D262/$D$21*100</f>
        <v>0</v>
      </c>
      <c r="J262" s="116">
        <f t="shared" si="69"/>
        <v>0</v>
      </c>
      <c r="K262" s="117">
        <v>0</v>
      </c>
      <c r="L262" s="113" t="s">
        <v>77</v>
      </c>
    </row>
    <row r="263" spans="1:12" ht="39" customHeight="1">
      <c r="A263" s="118" t="s">
        <v>72</v>
      </c>
      <c r="B263" s="120">
        <f t="shared" ref="B263:J263" si="71">SUM(B247:B262)</f>
        <v>2439371.0000000005</v>
      </c>
      <c r="C263" s="120">
        <f t="shared" si="71"/>
        <v>2551751.0000000005</v>
      </c>
      <c r="D263" s="121">
        <f t="shared" si="71"/>
        <v>2291076.7574400185</v>
      </c>
      <c r="E263" s="121">
        <f t="shared" si="71"/>
        <v>2655583</v>
      </c>
      <c r="F263" s="122">
        <f>SUM(F247:F262)</f>
        <v>2418268</v>
      </c>
      <c r="G263" s="120">
        <f t="shared" si="71"/>
        <v>99.999999999999986</v>
      </c>
      <c r="H263" s="120">
        <f t="shared" si="71"/>
        <v>99.999999999999986</v>
      </c>
      <c r="I263" s="121">
        <f t="shared" si="71"/>
        <v>100.00000000000003</v>
      </c>
      <c r="J263" s="121">
        <f t="shared" si="71"/>
        <v>100</v>
      </c>
      <c r="K263" s="121">
        <f>SUM(K247:K262)</f>
        <v>100.00000000000001</v>
      </c>
      <c r="L263" s="123" t="s">
        <v>38</v>
      </c>
    </row>
    <row r="264" spans="1:12">
      <c r="A264" s="124"/>
      <c r="B264" s="132"/>
      <c r="C264" s="133"/>
      <c r="D264" s="133"/>
      <c r="E264" s="133"/>
      <c r="F264" s="133"/>
      <c r="G264" s="134"/>
      <c r="H264" s="134"/>
      <c r="I264" s="134"/>
      <c r="J264" s="135"/>
      <c r="K264" s="135"/>
      <c r="L264" s="134"/>
    </row>
    <row r="265" spans="1:12" s="342" customFormat="1" ht="20.25">
      <c r="A265" s="416" t="s">
        <v>64</v>
      </c>
      <c r="B265" s="416"/>
      <c r="C265" s="416"/>
      <c r="D265" s="416"/>
      <c r="E265" s="416"/>
      <c r="F265" s="416"/>
      <c r="G265" s="414"/>
      <c r="H265" s="414"/>
      <c r="I265" s="414"/>
      <c r="J265" s="414"/>
      <c r="K265" s="414"/>
      <c r="L265" s="414"/>
    </row>
    <row r="266" spans="1:12" s="343" customFormat="1" ht="17.25" customHeight="1">
      <c r="A266" s="416"/>
      <c r="B266" s="416"/>
      <c r="C266" s="416"/>
      <c r="D266" s="416"/>
      <c r="E266" s="416"/>
      <c r="F266" s="416"/>
      <c r="G266" s="415"/>
      <c r="H266" s="415"/>
      <c r="I266" s="415"/>
      <c r="J266" s="415"/>
      <c r="K266" s="415"/>
      <c r="L266" s="415"/>
    </row>
    <row r="267" spans="1:12" ht="16.5">
      <c r="A267" s="129" t="s">
        <v>88</v>
      </c>
      <c r="B267" s="130"/>
      <c r="C267" s="130"/>
      <c r="E267" s="137" t="s">
        <v>4</v>
      </c>
      <c r="F267" s="137"/>
      <c r="G267" s="129" t="s">
        <v>88</v>
      </c>
      <c r="H267" s="95"/>
      <c r="I267" s="95"/>
      <c r="J267" s="95"/>
      <c r="K267" s="95"/>
      <c r="L267" s="96" t="s">
        <v>5</v>
      </c>
    </row>
    <row r="268" spans="1:12" s="344" customFormat="1" ht="46.5" customHeight="1">
      <c r="A268" s="97"/>
      <c r="B268" s="98">
        <v>2010</v>
      </c>
      <c r="C268" s="98">
        <v>2011</v>
      </c>
      <c r="D268" s="91">
        <v>2012</v>
      </c>
      <c r="E268" s="91">
        <v>2013</v>
      </c>
      <c r="F268" s="99">
        <v>2014</v>
      </c>
      <c r="G268" s="100">
        <v>2010</v>
      </c>
      <c r="H268" s="98">
        <v>2011</v>
      </c>
      <c r="I268" s="92">
        <v>2012</v>
      </c>
      <c r="J268" s="92">
        <v>2013</v>
      </c>
      <c r="K268" s="92">
        <v>2014</v>
      </c>
      <c r="L268" s="101"/>
    </row>
    <row r="269" spans="1:12" ht="39" customHeight="1">
      <c r="A269" s="102" t="s">
        <v>6</v>
      </c>
      <c r="B269" s="103">
        <v>621025.81612463947</v>
      </c>
      <c r="C269" s="104">
        <v>654900.52313668618</v>
      </c>
      <c r="D269" s="104">
        <v>581068.8539594051</v>
      </c>
      <c r="E269" s="104">
        <v>872799.22784664412</v>
      </c>
      <c r="F269" s="105">
        <v>899523.32152400725</v>
      </c>
      <c r="G269" s="106">
        <f t="shared" ref="G269:G284" si="72">B269/$B$285*100</f>
        <v>15.585431116880342</v>
      </c>
      <c r="H269" s="106">
        <f t="shared" ref="H269:H284" si="73">C269/$C$285*100</f>
        <v>15.77953397130932</v>
      </c>
      <c r="I269" s="106">
        <f t="shared" ref="I269:I283" si="74">D269/$D$285*100</f>
        <v>16.017317359989196</v>
      </c>
      <c r="J269" s="106">
        <f>E269/$E$285*100</f>
        <v>16.986560945211952</v>
      </c>
      <c r="K269" s="107">
        <f>F269/$F$285*100</f>
        <v>16.493932361851677</v>
      </c>
      <c r="L269" s="108" t="s">
        <v>7</v>
      </c>
    </row>
    <row r="270" spans="1:12" ht="39" customHeight="1">
      <c r="A270" s="109" t="s">
        <v>8</v>
      </c>
      <c r="B270" s="110">
        <v>352350.50505118666</v>
      </c>
      <c r="C270" s="90">
        <v>338396.97435760044</v>
      </c>
      <c r="D270" s="90">
        <v>289359.02730928728</v>
      </c>
      <c r="E270" s="90">
        <v>432309.74342427572</v>
      </c>
      <c r="F270" s="111">
        <v>483325.36516620126</v>
      </c>
      <c r="G270" s="89">
        <f t="shared" si="72"/>
        <v>8.8426831588771204</v>
      </c>
      <c r="H270" s="89">
        <f t="shared" si="73"/>
        <v>8.1535231138448356</v>
      </c>
      <c r="I270" s="89">
        <f t="shared" si="74"/>
        <v>7.9762584757544595</v>
      </c>
      <c r="J270" s="89">
        <f t="shared" ref="J270:J284" si="75">E270/$E$285*100</f>
        <v>8.4136827458051897</v>
      </c>
      <c r="K270" s="112">
        <f t="shared" ref="K270:K283" si="76">F270/$F$285*100</f>
        <v>8.8624004415051996</v>
      </c>
      <c r="L270" s="113" t="s">
        <v>9</v>
      </c>
    </row>
    <row r="271" spans="1:12" ht="39" customHeight="1">
      <c r="A271" s="109" t="s">
        <v>10</v>
      </c>
      <c r="B271" s="110">
        <v>276323.8690777155</v>
      </c>
      <c r="C271" s="90">
        <v>302051.43942249718</v>
      </c>
      <c r="D271" s="90">
        <v>255961.3898171281</v>
      </c>
      <c r="E271" s="90">
        <v>357338.64529634069</v>
      </c>
      <c r="F271" s="111">
        <v>425182.37114047981</v>
      </c>
      <c r="G271" s="89">
        <f t="shared" si="72"/>
        <v>6.9346982293506763</v>
      </c>
      <c r="H271" s="89">
        <f t="shared" si="73"/>
        <v>7.2777937733535758</v>
      </c>
      <c r="I271" s="89">
        <f t="shared" si="74"/>
        <v>7.0556437239213494</v>
      </c>
      <c r="J271" s="89">
        <f t="shared" si="75"/>
        <v>6.9545830045948369</v>
      </c>
      <c r="K271" s="112">
        <f t="shared" si="76"/>
        <v>7.7962728739052745</v>
      </c>
      <c r="L271" s="113" t="s">
        <v>11</v>
      </c>
    </row>
    <row r="272" spans="1:12" ht="39" customHeight="1">
      <c r="A272" s="109" t="s">
        <v>12</v>
      </c>
      <c r="B272" s="110">
        <v>269986.8360081953</v>
      </c>
      <c r="C272" s="90">
        <v>304088.66242380068</v>
      </c>
      <c r="D272" s="90">
        <v>268889.84060260799</v>
      </c>
      <c r="E272" s="90">
        <v>403140.54652203072</v>
      </c>
      <c r="F272" s="111">
        <v>423422.48781998176</v>
      </c>
      <c r="G272" s="89">
        <f t="shared" si="72"/>
        <v>6.7756623409447467</v>
      </c>
      <c r="H272" s="89">
        <f t="shared" si="73"/>
        <v>7.3268797465976254</v>
      </c>
      <c r="I272" s="89">
        <f t="shared" si="74"/>
        <v>7.4120199051484024</v>
      </c>
      <c r="J272" s="89">
        <f t="shared" si="75"/>
        <v>7.8459870775524534</v>
      </c>
      <c r="K272" s="112">
        <f t="shared" si="76"/>
        <v>7.7640031197382946</v>
      </c>
      <c r="L272" s="113" t="s">
        <v>13</v>
      </c>
    </row>
    <row r="273" spans="1:12" ht="39" customHeight="1">
      <c r="A273" s="109" t="s">
        <v>14</v>
      </c>
      <c r="B273" s="110">
        <v>262859.67827450938</v>
      </c>
      <c r="C273" s="90">
        <v>298088.29206844012</v>
      </c>
      <c r="D273" s="90">
        <v>243808.100410402</v>
      </c>
      <c r="E273" s="90">
        <v>371881.75897158007</v>
      </c>
      <c r="F273" s="111">
        <v>391876.58139282861</v>
      </c>
      <c r="G273" s="89">
        <f t="shared" si="72"/>
        <v>6.5967972711950384</v>
      </c>
      <c r="H273" s="89">
        <f t="shared" si="73"/>
        <v>7.1823035178150318</v>
      </c>
      <c r="I273" s="89">
        <f t="shared" si="74"/>
        <v>6.7206350720741685</v>
      </c>
      <c r="J273" s="89">
        <f t="shared" si="75"/>
        <v>7.2376234552458829</v>
      </c>
      <c r="K273" s="112">
        <f t="shared" si="76"/>
        <v>7.1855678146689081</v>
      </c>
      <c r="L273" s="113" t="s">
        <v>15</v>
      </c>
    </row>
    <row r="274" spans="1:12" ht="39" customHeight="1">
      <c r="A274" s="109" t="s">
        <v>16</v>
      </c>
      <c r="B274" s="110">
        <v>254233.63550875621</v>
      </c>
      <c r="C274" s="90">
        <v>310318.52224049403</v>
      </c>
      <c r="D274" s="90">
        <v>248230.84378686285</v>
      </c>
      <c r="E274" s="90">
        <v>318154.31277033861</v>
      </c>
      <c r="F274" s="111">
        <v>342202.26684361935</v>
      </c>
      <c r="G274" s="89">
        <f t="shared" si="72"/>
        <v>6.380315779047331</v>
      </c>
      <c r="H274" s="89">
        <f t="shared" si="73"/>
        <v>7.4769854208810616</v>
      </c>
      <c r="I274" s="89">
        <f t="shared" si="74"/>
        <v>6.8425491684499367</v>
      </c>
      <c r="J274" s="89">
        <f t="shared" si="75"/>
        <v>6.1919711331423839</v>
      </c>
      <c r="K274" s="112">
        <f t="shared" si="76"/>
        <v>6.2747245216813834</v>
      </c>
      <c r="L274" s="113" t="s">
        <v>17</v>
      </c>
    </row>
    <row r="275" spans="1:12" ht="39" customHeight="1">
      <c r="A275" s="109" t="s">
        <v>66</v>
      </c>
      <c r="B275" s="110">
        <v>138628.6181845307</v>
      </c>
      <c r="C275" s="90">
        <v>146029.32356019237</v>
      </c>
      <c r="D275" s="90">
        <v>143847.64487008218</v>
      </c>
      <c r="E275" s="90">
        <v>251298.48160238587</v>
      </c>
      <c r="F275" s="111">
        <v>266356.40751373058</v>
      </c>
      <c r="G275" s="89">
        <f t="shared" si="72"/>
        <v>3.4790611331199157</v>
      </c>
      <c r="H275" s="89">
        <f t="shared" si="73"/>
        <v>3.5185109654347375</v>
      </c>
      <c r="I275" s="89">
        <f t="shared" si="74"/>
        <v>3.9651985537880767</v>
      </c>
      <c r="J275" s="89">
        <f t="shared" si="75"/>
        <v>4.8908120412867584</v>
      </c>
      <c r="K275" s="112">
        <f t="shared" si="76"/>
        <v>4.8839918482980904</v>
      </c>
      <c r="L275" s="113" t="s">
        <v>19</v>
      </c>
    </row>
    <row r="276" spans="1:12" ht="39" customHeight="1">
      <c r="A276" s="109" t="s">
        <v>74</v>
      </c>
      <c r="B276" s="110">
        <v>312962.92124650418</v>
      </c>
      <c r="C276" s="90">
        <v>309587.67685027333</v>
      </c>
      <c r="D276" s="90">
        <v>261005.57379555475</v>
      </c>
      <c r="E276" s="90">
        <v>363256.51272917364</v>
      </c>
      <c r="F276" s="111">
        <v>307224.4326584583</v>
      </c>
      <c r="G276" s="89">
        <f t="shared" si="72"/>
        <v>7.8542017490720442</v>
      </c>
      <c r="H276" s="89">
        <f t="shared" si="73"/>
        <v>7.459376029446271</v>
      </c>
      <c r="I276" s="89">
        <f t="shared" si="74"/>
        <v>7.1946879956184127</v>
      </c>
      <c r="J276" s="89">
        <f t="shared" si="75"/>
        <v>7.0697575059077149</v>
      </c>
      <c r="K276" s="112">
        <f t="shared" si="76"/>
        <v>5.6333603486695427</v>
      </c>
      <c r="L276" s="113" t="s">
        <v>75</v>
      </c>
    </row>
    <row r="277" spans="1:12" ht="39" customHeight="1">
      <c r="A277" s="109" t="s">
        <v>69</v>
      </c>
      <c r="B277" s="110">
        <v>172339.8007516668</v>
      </c>
      <c r="C277" s="90">
        <v>174631.51403464872</v>
      </c>
      <c r="D277" s="90">
        <v>162975.52632181766</v>
      </c>
      <c r="E277" s="90">
        <v>221272.6266910499</v>
      </c>
      <c r="F277" s="111">
        <v>242488.25458847114</v>
      </c>
      <c r="G277" s="89">
        <f t="shared" si="72"/>
        <v>4.3250860488751552</v>
      </c>
      <c r="H277" s="89">
        <f t="shared" si="73"/>
        <v>4.2076678988936917</v>
      </c>
      <c r="I277" s="89">
        <f t="shared" si="74"/>
        <v>4.4924636886323244</v>
      </c>
      <c r="J277" s="89">
        <f t="shared" si="75"/>
        <v>4.3064439551212237</v>
      </c>
      <c r="K277" s="112">
        <f t="shared" si="76"/>
        <v>4.4463381593591826</v>
      </c>
      <c r="L277" s="113" t="s">
        <v>23</v>
      </c>
    </row>
    <row r="278" spans="1:12" ht="39" customHeight="1">
      <c r="A278" s="109" t="s">
        <v>24</v>
      </c>
      <c r="B278" s="110">
        <v>196060.70239956042</v>
      </c>
      <c r="C278" s="90">
        <v>209449.77999733292</v>
      </c>
      <c r="D278" s="90">
        <v>201892.5707014834</v>
      </c>
      <c r="E278" s="90">
        <v>260703.22932457575</v>
      </c>
      <c r="F278" s="111">
        <v>265362.03054437542</v>
      </c>
      <c r="G278" s="89">
        <f t="shared" si="72"/>
        <v>4.920392184408402</v>
      </c>
      <c r="H278" s="89">
        <f t="shared" si="73"/>
        <v>5.0465983794326243</v>
      </c>
      <c r="I278" s="89">
        <f t="shared" si="74"/>
        <v>5.5652223579266833</v>
      </c>
      <c r="J278" s="89">
        <f t="shared" si="75"/>
        <v>5.0738487755784067</v>
      </c>
      <c r="K278" s="112">
        <f t="shared" si="76"/>
        <v>4.8657586506896733</v>
      </c>
      <c r="L278" s="113" t="s">
        <v>25</v>
      </c>
    </row>
    <row r="279" spans="1:12" ht="39" customHeight="1">
      <c r="A279" s="109" t="s">
        <v>26</v>
      </c>
      <c r="B279" s="110">
        <v>152362.10274489285</v>
      </c>
      <c r="C279" s="90">
        <v>162058.72139577061</v>
      </c>
      <c r="D279" s="90">
        <v>145144.89261790225</v>
      </c>
      <c r="E279" s="90">
        <v>200270.48829570049</v>
      </c>
      <c r="F279" s="111">
        <v>201104.58814451311</v>
      </c>
      <c r="G279" s="89">
        <f t="shared" si="72"/>
        <v>3.8237203599229859</v>
      </c>
      <c r="H279" s="89">
        <f t="shared" si="73"/>
        <v>3.9047321070436714</v>
      </c>
      <c r="I279" s="89">
        <f t="shared" si="74"/>
        <v>4.000957532659136</v>
      </c>
      <c r="J279" s="89">
        <f t="shared" si="75"/>
        <v>3.8976969117575893</v>
      </c>
      <c r="K279" s="112">
        <f t="shared" si="76"/>
        <v>3.6875147037809302</v>
      </c>
      <c r="L279" s="113" t="s">
        <v>27</v>
      </c>
    </row>
    <row r="280" spans="1:12" ht="39" customHeight="1">
      <c r="A280" s="109" t="s">
        <v>28</v>
      </c>
      <c r="B280" s="110">
        <v>109193.49910940416</v>
      </c>
      <c r="C280" s="90">
        <v>110974.60755076498</v>
      </c>
      <c r="D280" s="90">
        <v>98887.696553811489</v>
      </c>
      <c r="E280" s="90">
        <v>132643.61235404422</v>
      </c>
      <c r="F280" s="111">
        <v>131796.46040830054</v>
      </c>
      <c r="G280" s="89">
        <f t="shared" si="72"/>
        <v>2.7403494582569778</v>
      </c>
      <c r="H280" s="89">
        <f t="shared" si="73"/>
        <v>2.6738833272156861</v>
      </c>
      <c r="I280" s="89">
        <f t="shared" si="74"/>
        <v>2.7258656317713506</v>
      </c>
      <c r="J280" s="89">
        <f t="shared" si="75"/>
        <v>2.5815316207416883</v>
      </c>
      <c r="K280" s="112">
        <f t="shared" si="76"/>
        <v>2.4166598591606991</v>
      </c>
      <c r="L280" s="113" t="s">
        <v>29</v>
      </c>
    </row>
    <row r="281" spans="1:12" ht="39" customHeight="1">
      <c r="A281" s="109" t="s">
        <v>30</v>
      </c>
      <c r="B281" s="110">
        <v>236105.48058746968</v>
      </c>
      <c r="C281" s="90">
        <v>220227.80466741268</v>
      </c>
      <c r="D281" s="90">
        <v>397347.62648762693</v>
      </c>
      <c r="E281" s="90">
        <v>479896.83496605867</v>
      </c>
      <c r="F281" s="111">
        <v>558953.83988350746</v>
      </c>
      <c r="G281" s="89">
        <f t="shared" si="72"/>
        <v>5.925366721430148</v>
      </c>
      <c r="H281" s="89">
        <f t="shared" si="73"/>
        <v>5.3062900431536466</v>
      </c>
      <c r="I281" s="89">
        <f t="shared" si="74"/>
        <v>10.952992906646836</v>
      </c>
      <c r="J281" s="89">
        <f t="shared" si="75"/>
        <v>9.3398304838986377</v>
      </c>
      <c r="K281" s="112">
        <f t="shared" si="76"/>
        <v>10.249147084720461</v>
      </c>
      <c r="L281" s="113" t="s">
        <v>31</v>
      </c>
    </row>
    <row r="282" spans="1:12" ht="39" customHeight="1">
      <c r="A282" s="109" t="s">
        <v>32</v>
      </c>
      <c r="B282" s="110">
        <v>242348.54679980947</v>
      </c>
      <c r="C282" s="90">
        <v>207332.30729711556</v>
      </c>
      <c r="D282" s="90">
        <v>191719.83927233395</v>
      </c>
      <c r="E282" s="90">
        <v>265879.11709599965</v>
      </c>
      <c r="F282" s="111">
        <v>289031.3456785364</v>
      </c>
      <c r="G282" s="89">
        <f t="shared" si="72"/>
        <v>6.0820443922840379</v>
      </c>
      <c r="H282" s="89">
        <f t="shared" si="73"/>
        <v>4.9955788257355724</v>
      </c>
      <c r="I282" s="89">
        <f t="shared" si="74"/>
        <v>5.2848083130018004</v>
      </c>
      <c r="J282" s="89">
        <f t="shared" si="75"/>
        <v>5.174582747687646</v>
      </c>
      <c r="K282" s="112">
        <f t="shared" si="76"/>
        <v>5.2997663896027376</v>
      </c>
      <c r="L282" s="113" t="s">
        <v>33</v>
      </c>
    </row>
    <row r="283" spans="1:12" ht="39" customHeight="1">
      <c r="A283" s="109" t="s">
        <v>34</v>
      </c>
      <c r="B283" s="110">
        <v>165720.29349356942</v>
      </c>
      <c r="C283" s="90">
        <v>178892.32215625062</v>
      </c>
      <c r="D283" s="90">
        <v>137614.46573346778</v>
      </c>
      <c r="E283" s="90">
        <v>207329.86210980176</v>
      </c>
      <c r="F283" s="111">
        <v>225812.24669298902</v>
      </c>
      <c r="G283" s="89">
        <f t="shared" si="72"/>
        <v>4.1589611121655023</v>
      </c>
      <c r="H283" s="89">
        <f t="shared" si="73"/>
        <v>4.3103301569386669</v>
      </c>
      <c r="I283" s="89">
        <f t="shared" si="74"/>
        <v>3.7933793146178569</v>
      </c>
      <c r="J283" s="89">
        <f t="shared" si="75"/>
        <v>4.035087596467652</v>
      </c>
      <c r="K283" s="112">
        <f t="shared" si="76"/>
        <v>4.1405618223679621</v>
      </c>
      <c r="L283" s="113" t="s">
        <v>35</v>
      </c>
    </row>
    <row r="284" spans="1:12" s="345" customFormat="1" ht="38.25" customHeight="1">
      <c r="A284" s="109" t="s">
        <v>76</v>
      </c>
      <c r="B284" s="110">
        <v>222153.69463759029</v>
      </c>
      <c r="C284" s="90">
        <v>223287.52884071972</v>
      </c>
      <c r="D284" s="114">
        <f>D328-D306</f>
        <v>0</v>
      </c>
      <c r="E284" s="114">
        <v>0</v>
      </c>
      <c r="F284" s="115">
        <v>0</v>
      </c>
      <c r="G284" s="89">
        <f t="shared" si="72"/>
        <v>5.5752289441695924</v>
      </c>
      <c r="H284" s="89">
        <f t="shared" si="73"/>
        <v>5.3800127229039845</v>
      </c>
      <c r="I284" s="116">
        <f>D284/$D$21*100</f>
        <v>0</v>
      </c>
      <c r="J284" s="116">
        <f t="shared" si="75"/>
        <v>0</v>
      </c>
      <c r="K284" s="117">
        <v>0</v>
      </c>
      <c r="L284" s="113" t="s">
        <v>77</v>
      </c>
    </row>
    <row r="285" spans="1:12" ht="39" customHeight="1">
      <c r="A285" s="118" t="s">
        <v>72</v>
      </c>
      <c r="B285" s="120">
        <f t="shared" ref="B285:J285" si="77">SUM(B269:B284)</f>
        <v>3984656</v>
      </c>
      <c r="C285" s="120">
        <f t="shared" si="77"/>
        <v>4150316</v>
      </c>
      <c r="D285" s="121">
        <f t="shared" si="77"/>
        <v>3627753.8922397741</v>
      </c>
      <c r="E285" s="121">
        <f t="shared" si="77"/>
        <v>5138174.9999999991</v>
      </c>
      <c r="F285" s="122">
        <f>SUM(F269:F284)</f>
        <v>5453661.9999999991</v>
      </c>
      <c r="G285" s="120">
        <f t="shared" si="77"/>
        <v>100</v>
      </c>
      <c r="H285" s="120">
        <f t="shared" si="77"/>
        <v>100</v>
      </c>
      <c r="I285" s="121">
        <f t="shared" si="77"/>
        <v>100.00000000000001</v>
      </c>
      <c r="J285" s="121">
        <f t="shared" si="77"/>
        <v>100.00000000000001</v>
      </c>
      <c r="K285" s="121">
        <f>SUM(K269:K284)</f>
        <v>100.00000000000003</v>
      </c>
      <c r="L285" s="123" t="s">
        <v>38</v>
      </c>
    </row>
    <row r="286" spans="1:12">
      <c r="A286" s="124"/>
      <c r="B286" s="132"/>
      <c r="C286" s="133"/>
      <c r="D286" s="133"/>
      <c r="E286" s="133"/>
      <c r="F286" s="133"/>
      <c r="G286" s="134"/>
      <c r="H286" s="134"/>
      <c r="I286" s="134"/>
      <c r="J286" s="135"/>
      <c r="K286" s="135"/>
      <c r="L286" s="134"/>
    </row>
    <row r="287" spans="1:12" s="342" customFormat="1" ht="20.25">
      <c r="A287" s="416" t="s">
        <v>64</v>
      </c>
      <c r="B287" s="416"/>
      <c r="C287" s="416"/>
      <c r="D287" s="416"/>
      <c r="E287" s="416"/>
      <c r="F287" s="416"/>
      <c r="G287" s="414"/>
      <c r="H287" s="414"/>
      <c r="I287" s="414"/>
      <c r="J287" s="414"/>
      <c r="K287" s="414"/>
      <c r="L287" s="414"/>
    </row>
    <row r="288" spans="1:12" s="343" customFormat="1" ht="17.25" customHeight="1">
      <c r="A288" s="416"/>
      <c r="B288" s="416"/>
      <c r="C288" s="416"/>
      <c r="D288" s="416"/>
      <c r="E288" s="416"/>
      <c r="F288" s="416"/>
      <c r="G288" s="415"/>
      <c r="H288" s="415"/>
      <c r="I288" s="415"/>
      <c r="J288" s="415"/>
      <c r="K288" s="415"/>
      <c r="L288" s="415"/>
    </row>
    <row r="289" spans="1:12" ht="16.5">
      <c r="A289" s="129" t="s">
        <v>89</v>
      </c>
      <c r="B289" s="130"/>
      <c r="C289" s="130"/>
      <c r="E289" s="131" t="s">
        <v>4</v>
      </c>
      <c r="F289" s="131"/>
      <c r="G289" s="129" t="s">
        <v>89</v>
      </c>
      <c r="H289" s="95"/>
      <c r="I289" s="95"/>
      <c r="J289" s="95"/>
      <c r="K289" s="95"/>
      <c r="L289" s="96" t="s">
        <v>5</v>
      </c>
    </row>
    <row r="290" spans="1:12" s="344" customFormat="1" ht="46.5" customHeight="1">
      <c r="A290" s="97"/>
      <c r="B290" s="98">
        <v>2010</v>
      </c>
      <c r="C290" s="98">
        <v>2011</v>
      </c>
      <c r="D290" s="91">
        <v>2012</v>
      </c>
      <c r="E290" s="91">
        <v>2013</v>
      </c>
      <c r="F290" s="99">
        <v>2014</v>
      </c>
      <c r="G290" s="100">
        <v>2010</v>
      </c>
      <c r="H290" s="98">
        <v>2011</v>
      </c>
      <c r="I290" s="92">
        <v>2012</v>
      </c>
      <c r="J290" s="92">
        <v>2013</v>
      </c>
      <c r="K290" s="92">
        <v>2014</v>
      </c>
      <c r="L290" s="101"/>
    </row>
    <row r="291" spans="1:12" ht="39" customHeight="1">
      <c r="A291" s="102" t="s">
        <v>6</v>
      </c>
      <c r="B291" s="103">
        <v>904059.27147919359</v>
      </c>
      <c r="C291" s="104">
        <v>942881.99101061129</v>
      </c>
      <c r="D291" s="104">
        <v>983664.15246127895</v>
      </c>
      <c r="E291" s="104">
        <v>1018998.2909613133</v>
      </c>
      <c r="F291" s="105">
        <v>1090514.8055264065</v>
      </c>
      <c r="G291" s="106">
        <f t="shared" ref="G291:G306" si="78">B291/$B$307*100</f>
        <v>28.909405700573625</v>
      </c>
      <c r="H291" s="106">
        <f t="shared" ref="H291:H306" si="79">C291/$C$307*100</f>
        <v>28.765134581868288</v>
      </c>
      <c r="I291" s="106">
        <f t="shared" ref="I291:I305" si="80">D291/$D$307*100</f>
        <v>30.010946367444351</v>
      </c>
      <c r="J291" s="106">
        <f>E291/$E$307*100</f>
        <v>30.037840401267101</v>
      </c>
      <c r="K291" s="107">
        <f>F291/$F$307*100</f>
        <v>29.808395316726138</v>
      </c>
      <c r="L291" s="108" t="s">
        <v>7</v>
      </c>
    </row>
    <row r="292" spans="1:12" ht="39" customHeight="1">
      <c r="A292" s="109" t="s">
        <v>8</v>
      </c>
      <c r="B292" s="110">
        <v>214123.11860885989</v>
      </c>
      <c r="C292" s="90">
        <v>220749.06300722226</v>
      </c>
      <c r="D292" s="90">
        <v>222235.06589665997</v>
      </c>
      <c r="E292" s="90">
        <v>231400.06804432743</v>
      </c>
      <c r="F292" s="111">
        <v>245044.23350610473</v>
      </c>
      <c r="G292" s="89">
        <f t="shared" si="78"/>
        <v>6.8470865805152465</v>
      </c>
      <c r="H292" s="89">
        <f t="shared" si="79"/>
        <v>6.7345400238454758</v>
      </c>
      <c r="I292" s="89">
        <f t="shared" si="80"/>
        <v>6.7802457036805164</v>
      </c>
      <c r="J292" s="89">
        <f t="shared" ref="J292:J306" si="81">E292/$E$307*100</f>
        <v>6.8211677825294252</v>
      </c>
      <c r="K292" s="112">
        <f t="shared" ref="K292:K305" si="82">F292/$F$307*100</f>
        <v>6.6980983159675631</v>
      </c>
      <c r="L292" s="113" t="s">
        <v>9</v>
      </c>
    </row>
    <row r="293" spans="1:12" ht="39" customHeight="1">
      <c r="A293" s="109" t="s">
        <v>10</v>
      </c>
      <c r="B293" s="110">
        <v>132547.27884349402</v>
      </c>
      <c r="C293" s="90">
        <v>139160.43938673695</v>
      </c>
      <c r="D293" s="90">
        <v>143093.19659542589</v>
      </c>
      <c r="E293" s="90">
        <v>152893.78362759005</v>
      </c>
      <c r="F293" s="111">
        <v>160362.21777484924</v>
      </c>
      <c r="G293" s="89">
        <f t="shared" si="78"/>
        <v>4.2385086680478956</v>
      </c>
      <c r="H293" s="89">
        <f t="shared" si="79"/>
        <v>4.2454610498402907</v>
      </c>
      <c r="I293" s="89">
        <f t="shared" si="80"/>
        <v>4.3656793203517097</v>
      </c>
      <c r="J293" s="89">
        <f t="shared" si="81"/>
        <v>4.5069742625562217</v>
      </c>
      <c r="K293" s="112">
        <f t="shared" si="82"/>
        <v>4.3833796268288108</v>
      </c>
      <c r="L293" s="113" t="s">
        <v>11</v>
      </c>
    </row>
    <row r="294" spans="1:12" ht="39" customHeight="1">
      <c r="A294" s="109" t="s">
        <v>12</v>
      </c>
      <c r="B294" s="110">
        <v>356856.02182611718</v>
      </c>
      <c r="C294" s="90">
        <v>392894.91837176972</v>
      </c>
      <c r="D294" s="90">
        <v>410672.58939882996</v>
      </c>
      <c r="E294" s="90">
        <v>428316.02165537054</v>
      </c>
      <c r="F294" s="111">
        <v>492688.68744193506</v>
      </c>
      <c r="G294" s="89">
        <f t="shared" si="78"/>
        <v>11.411304365901197</v>
      </c>
      <c r="H294" s="89">
        <f t="shared" si="79"/>
        <v>11.986309327408632</v>
      </c>
      <c r="I294" s="89">
        <f t="shared" si="80"/>
        <v>12.52935061645741</v>
      </c>
      <c r="J294" s="89">
        <f t="shared" si="81"/>
        <v>12.625819310896308</v>
      </c>
      <c r="K294" s="112">
        <f t="shared" si="82"/>
        <v>13.467271685741913</v>
      </c>
      <c r="L294" s="113" t="s">
        <v>13</v>
      </c>
    </row>
    <row r="295" spans="1:12" ht="39" customHeight="1">
      <c r="A295" s="109" t="s">
        <v>14</v>
      </c>
      <c r="B295" s="110">
        <v>235855.15896534978</v>
      </c>
      <c r="C295" s="90">
        <v>242083.26912701162</v>
      </c>
      <c r="D295" s="90">
        <v>250931.3785139175</v>
      </c>
      <c r="E295" s="90">
        <v>258551.81761007311</v>
      </c>
      <c r="F295" s="111">
        <v>280140.21441627864</v>
      </c>
      <c r="G295" s="89">
        <f t="shared" si="78"/>
        <v>7.542019303608793</v>
      </c>
      <c r="H295" s="89">
        <f t="shared" si="79"/>
        <v>7.3853969880083987</v>
      </c>
      <c r="I295" s="89">
        <f t="shared" si="80"/>
        <v>7.6557513289948771</v>
      </c>
      <c r="J295" s="89">
        <f t="shared" si="81"/>
        <v>7.6215419610784707</v>
      </c>
      <c r="K295" s="112">
        <f t="shared" si="82"/>
        <v>7.6574203423143263</v>
      </c>
      <c r="L295" s="113" t="s">
        <v>15</v>
      </c>
    </row>
    <row r="296" spans="1:12" ht="39" customHeight="1">
      <c r="A296" s="109" t="s">
        <v>16</v>
      </c>
      <c r="B296" s="110">
        <v>227869.57408205446</v>
      </c>
      <c r="C296" s="90">
        <v>232499.87175359286</v>
      </c>
      <c r="D296" s="90">
        <v>242281.31123698252</v>
      </c>
      <c r="E296" s="90">
        <v>242596.13249664928</v>
      </c>
      <c r="F296" s="111">
        <v>257076.59677102714</v>
      </c>
      <c r="G296" s="89">
        <f t="shared" si="78"/>
        <v>7.286661584894369</v>
      </c>
      <c r="H296" s="89">
        <f t="shared" si="79"/>
        <v>7.0930298436296582</v>
      </c>
      <c r="I296" s="89">
        <f t="shared" si="80"/>
        <v>7.3918434652455165</v>
      </c>
      <c r="J296" s="89">
        <f t="shared" si="81"/>
        <v>7.1512032694622603</v>
      </c>
      <c r="K296" s="112">
        <f t="shared" si="82"/>
        <v>7.0269938421700973</v>
      </c>
      <c r="L296" s="113" t="s">
        <v>17</v>
      </c>
    </row>
    <row r="297" spans="1:12" ht="39" customHeight="1">
      <c r="A297" s="109" t="s">
        <v>66</v>
      </c>
      <c r="B297" s="110">
        <v>65874.759171582758</v>
      </c>
      <c r="C297" s="90">
        <v>69189.350934726404</v>
      </c>
      <c r="D297" s="90">
        <v>66257.113329692715</v>
      </c>
      <c r="E297" s="90">
        <v>70071.189269537412</v>
      </c>
      <c r="F297" s="111">
        <v>75064.703461216326</v>
      </c>
      <c r="G297" s="89">
        <f t="shared" si="78"/>
        <v>2.1064992068528308</v>
      </c>
      <c r="H297" s="89">
        <f t="shared" si="79"/>
        <v>2.1108060290093307</v>
      </c>
      <c r="I297" s="89">
        <f t="shared" si="80"/>
        <v>2.0214609525250169</v>
      </c>
      <c r="J297" s="89">
        <f t="shared" si="81"/>
        <v>2.0655453681082316</v>
      </c>
      <c r="K297" s="112">
        <f t="shared" si="82"/>
        <v>2.0518367506479263</v>
      </c>
      <c r="L297" s="113" t="s">
        <v>19</v>
      </c>
    </row>
    <row r="298" spans="1:12" ht="39" customHeight="1">
      <c r="A298" s="109" t="s">
        <v>74</v>
      </c>
      <c r="B298" s="110">
        <v>207711.40829984547</v>
      </c>
      <c r="C298" s="90">
        <v>220422.57080468733</v>
      </c>
      <c r="D298" s="90">
        <v>231551.35814552987</v>
      </c>
      <c r="E298" s="90">
        <v>233537.74281054951</v>
      </c>
      <c r="F298" s="111">
        <v>255972.80797279981</v>
      </c>
      <c r="G298" s="89">
        <f t="shared" si="78"/>
        <v>6.6420571754690823</v>
      </c>
      <c r="H298" s="89">
        <f t="shared" si="79"/>
        <v>6.7245795067973333</v>
      </c>
      <c r="I298" s="89">
        <f t="shared" si="80"/>
        <v>7.0644796531689602</v>
      </c>
      <c r="J298" s="89">
        <f t="shared" si="81"/>
        <v>6.8841817581436722</v>
      </c>
      <c r="K298" s="112">
        <f t="shared" si="82"/>
        <v>6.9968226123280113</v>
      </c>
      <c r="L298" s="113" t="s">
        <v>75</v>
      </c>
    </row>
    <row r="299" spans="1:12" ht="39" customHeight="1">
      <c r="A299" s="109" t="s">
        <v>69</v>
      </c>
      <c r="B299" s="110">
        <v>64172.382117600275</v>
      </c>
      <c r="C299" s="90">
        <v>66516.726544511796</v>
      </c>
      <c r="D299" s="90">
        <v>71539.472107374386</v>
      </c>
      <c r="E299" s="90">
        <v>81780.966505928795</v>
      </c>
      <c r="F299" s="111">
        <v>88319.682700264166</v>
      </c>
      <c r="G299" s="89">
        <f t="shared" si="78"/>
        <v>2.052061726411528</v>
      </c>
      <c r="H299" s="89">
        <f t="shared" si="79"/>
        <v>2.0292704805480581</v>
      </c>
      <c r="I299" s="89">
        <f t="shared" si="80"/>
        <v>2.1826222447952905</v>
      </c>
      <c r="J299" s="89">
        <f t="shared" si="81"/>
        <v>2.4107239840893144</v>
      </c>
      <c r="K299" s="112">
        <f t="shared" si="82"/>
        <v>2.4141515574439798</v>
      </c>
      <c r="L299" s="113" t="s">
        <v>23</v>
      </c>
    </row>
    <row r="300" spans="1:12" ht="39" customHeight="1">
      <c r="A300" s="109" t="s">
        <v>24</v>
      </c>
      <c r="B300" s="110">
        <v>94433.554960324356</v>
      </c>
      <c r="C300" s="90">
        <v>99615.377728742315</v>
      </c>
      <c r="D300" s="90">
        <v>106533.16170941581</v>
      </c>
      <c r="E300" s="90">
        <v>113017.3055165626</v>
      </c>
      <c r="F300" s="111">
        <v>119140.09483837947</v>
      </c>
      <c r="G300" s="89">
        <f t="shared" si="78"/>
        <v>3.0197333717165065</v>
      </c>
      <c r="H300" s="89">
        <f t="shared" si="79"/>
        <v>3.0390332768150943</v>
      </c>
      <c r="I300" s="89">
        <f t="shared" si="80"/>
        <v>3.2502567003339151</v>
      </c>
      <c r="J300" s="89">
        <f t="shared" si="81"/>
        <v>3.3315029238028786</v>
      </c>
      <c r="K300" s="112">
        <f t="shared" si="82"/>
        <v>3.2566041533937371</v>
      </c>
      <c r="L300" s="113" t="s">
        <v>25</v>
      </c>
    </row>
    <row r="301" spans="1:12" ht="39" customHeight="1">
      <c r="A301" s="109" t="s">
        <v>26</v>
      </c>
      <c r="B301" s="110">
        <v>96240.234899905699</v>
      </c>
      <c r="C301" s="90">
        <v>99719.984209129849</v>
      </c>
      <c r="D301" s="90">
        <v>101535.58602147939</v>
      </c>
      <c r="E301" s="90">
        <v>103229.93441727567</v>
      </c>
      <c r="F301" s="111">
        <v>107891.21252828049</v>
      </c>
      <c r="G301" s="89">
        <f t="shared" si="78"/>
        <v>3.0775061804163029</v>
      </c>
      <c r="H301" s="89">
        <f t="shared" si="79"/>
        <v>3.0422245770150882</v>
      </c>
      <c r="I301" s="89">
        <f t="shared" si="80"/>
        <v>3.0977839528391269</v>
      </c>
      <c r="J301" s="89">
        <f t="shared" si="81"/>
        <v>3.0429926351830554</v>
      </c>
      <c r="K301" s="112">
        <f t="shared" si="82"/>
        <v>2.949124485010052</v>
      </c>
      <c r="L301" s="113" t="s">
        <v>27</v>
      </c>
    </row>
    <row r="302" spans="1:12" ht="39" customHeight="1">
      <c r="A302" s="109" t="s">
        <v>28</v>
      </c>
      <c r="B302" s="110">
        <v>46544.140830768934</v>
      </c>
      <c r="C302" s="90">
        <v>47124.531325112788</v>
      </c>
      <c r="D302" s="90">
        <v>47875.124260305049</v>
      </c>
      <c r="E302" s="90">
        <v>51569.562884125684</v>
      </c>
      <c r="F302" s="111">
        <v>54095.387707788846</v>
      </c>
      <c r="G302" s="89">
        <f t="shared" si="78"/>
        <v>1.4883575587469657</v>
      </c>
      <c r="H302" s="89">
        <f t="shared" si="79"/>
        <v>1.4376597480893896</v>
      </c>
      <c r="I302" s="89">
        <f t="shared" si="80"/>
        <v>1.4606385552586314</v>
      </c>
      <c r="J302" s="89">
        <f t="shared" si="81"/>
        <v>1.5201578974338876</v>
      </c>
      <c r="K302" s="112">
        <f t="shared" si="82"/>
        <v>1.4786564046940778</v>
      </c>
      <c r="L302" s="113" t="s">
        <v>29</v>
      </c>
    </row>
    <row r="303" spans="1:12" ht="39" customHeight="1">
      <c r="A303" s="109" t="s">
        <v>30</v>
      </c>
      <c r="B303" s="110">
        <v>153358.88904942543</v>
      </c>
      <c r="C303" s="90">
        <v>158135.58622846132</v>
      </c>
      <c r="D303" s="90">
        <v>160737.73175232916</v>
      </c>
      <c r="E303" s="90">
        <v>164837.05967771288</v>
      </c>
      <c r="F303" s="111">
        <v>174984.35382983991</v>
      </c>
      <c r="G303" s="89">
        <f t="shared" si="78"/>
        <v>4.9040084883650605</v>
      </c>
      <c r="H303" s="89">
        <f t="shared" si="79"/>
        <v>4.8243486071557973</v>
      </c>
      <c r="I303" s="89">
        <f t="shared" si="80"/>
        <v>4.9040024837478207</v>
      </c>
      <c r="J303" s="89">
        <f t="shared" si="81"/>
        <v>4.8590359127513594</v>
      </c>
      <c r="K303" s="112">
        <f t="shared" si="82"/>
        <v>4.7830646285301119</v>
      </c>
      <c r="L303" s="113" t="s">
        <v>31</v>
      </c>
    </row>
    <row r="304" spans="1:12" ht="39" customHeight="1">
      <c r="A304" s="109" t="s">
        <v>32</v>
      </c>
      <c r="B304" s="110">
        <v>147525.81803770689</v>
      </c>
      <c r="C304" s="90">
        <v>150097.97004162206</v>
      </c>
      <c r="D304" s="90">
        <v>151065.19773898926</v>
      </c>
      <c r="E304" s="90">
        <v>149782.61401652664</v>
      </c>
      <c r="F304" s="111">
        <v>159133.21386029199</v>
      </c>
      <c r="G304" s="89">
        <f t="shared" si="78"/>
        <v>4.7174824256633094</v>
      </c>
      <c r="H304" s="89">
        <f t="shared" si="79"/>
        <v>4.5791396483082298</v>
      </c>
      <c r="I304" s="89">
        <f t="shared" si="80"/>
        <v>4.6088998323141022</v>
      </c>
      <c r="J304" s="89">
        <f t="shared" si="81"/>
        <v>4.4152637885865031</v>
      </c>
      <c r="K304" s="112">
        <f t="shared" si="82"/>
        <v>4.3497857367272985</v>
      </c>
      <c r="L304" s="113" t="s">
        <v>33</v>
      </c>
    </row>
    <row r="305" spans="1:12" ht="39" customHeight="1">
      <c r="A305" s="109" t="s">
        <v>34</v>
      </c>
      <c r="B305" s="110">
        <v>82956.853469758717</v>
      </c>
      <c r="C305" s="90">
        <v>85792.712869831827</v>
      </c>
      <c r="D305" s="90">
        <v>87712.111054272813</v>
      </c>
      <c r="E305" s="90">
        <v>91799.510506457023</v>
      </c>
      <c r="F305" s="111">
        <v>97986.787664537755</v>
      </c>
      <c r="G305" s="89">
        <f t="shared" si="78"/>
        <v>2.6527390495939263</v>
      </c>
      <c r="H305" s="89">
        <f t="shared" si="79"/>
        <v>2.6173359501746205</v>
      </c>
      <c r="I305" s="89">
        <f t="shared" si="80"/>
        <v>2.6760388228427621</v>
      </c>
      <c r="J305" s="89">
        <f t="shared" si="81"/>
        <v>2.7060487441112762</v>
      </c>
      <c r="K305" s="112">
        <f t="shared" si="82"/>
        <v>2.6783945414759605</v>
      </c>
      <c r="L305" s="113" t="s">
        <v>35</v>
      </c>
    </row>
    <row r="306" spans="1:12" s="345" customFormat="1" ht="38.25" customHeight="1">
      <c r="A306" s="109" t="s">
        <v>76</v>
      </c>
      <c r="B306" s="110">
        <v>97086.535358013003</v>
      </c>
      <c r="C306" s="90">
        <v>110979.63665622982</v>
      </c>
      <c r="D306" s="114">
        <f>D350-D328</f>
        <v>0</v>
      </c>
      <c r="E306" s="114">
        <v>0</v>
      </c>
      <c r="F306" s="115">
        <v>0</v>
      </c>
      <c r="G306" s="89">
        <f t="shared" si="78"/>
        <v>3.1045686132233632</v>
      </c>
      <c r="H306" s="89">
        <f t="shared" si="79"/>
        <v>3.3857303614863157</v>
      </c>
      <c r="I306" s="116">
        <f>D306/$D$21*100</f>
        <v>0</v>
      </c>
      <c r="J306" s="116">
        <f t="shared" si="81"/>
        <v>0</v>
      </c>
      <c r="K306" s="117">
        <v>0</v>
      </c>
      <c r="L306" s="113" t="s">
        <v>77</v>
      </c>
    </row>
    <row r="307" spans="1:12" ht="39" customHeight="1">
      <c r="A307" s="118" t="s">
        <v>72</v>
      </c>
      <c r="B307" s="120">
        <f t="shared" ref="B307:J307" si="83">SUM(B291:B306)</f>
        <v>3127215.0000000005</v>
      </c>
      <c r="C307" s="120">
        <f t="shared" si="83"/>
        <v>3277864</v>
      </c>
      <c r="D307" s="121">
        <f t="shared" si="83"/>
        <v>3277684.550222483</v>
      </c>
      <c r="E307" s="121">
        <f t="shared" si="83"/>
        <v>3392382.0000000009</v>
      </c>
      <c r="F307" s="122">
        <f>SUM(F291:F306)</f>
        <v>3658415</v>
      </c>
      <c r="G307" s="120">
        <f t="shared" si="83"/>
        <v>100.00000000000001</v>
      </c>
      <c r="H307" s="120">
        <f t="shared" si="83"/>
        <v>100</v>
      </c>
      <c r="I307" s="121">
        <f t="shared" si="83"/>
        <v>100.00000000000001</v>
      </c>
      <c r="J307" s="121">
        <f t="shared" si="83"/>
        <v>99.999999999999943</v>
      </c>
      <c r="K307" s="121">
        <f>SUM(K291:K306)</f>
        <v>100.00000000000001</v>
      </c>
      <c r="L307" s="123" t="s">
        <v>38</v>
      </c>
    </row>
    <row r="308" spans="1:12">
      <c r="A308" s="124"/>
      <c r="B308" s="132"/>
      <c r="C308" s="133"/>
      <c r="D308" s="133"/>
      <c r="E308" s="133"/>
      <c r="F308" s="133"/>
      <c r="G308" s="134"/>
      <c r="H308" s="134"/>
      <c r="I308" s="134"/>
      <c r="J308" s="135"/>
      <c r="K308" s="135"/>
      <c r="L308" s="134"/>
    </row>
    <row r="309" spans="1:12" s="342" customFormat="1" ht="20.25">
      <c r="A309" s="416" t="s">
        <v>64</v>
      </c>
      <c r="B309" s="416"/>
      <c r="C309" s="416"/>
      <c r="D309" s="416"/>
      <c r="E309" s="416"/>
      <c r="F309" s="416"/>
      <c r="G309" s="414"/>
      <c r="H309" s="414"/>
      <c r="I309" s="414"/>
      <c r="J309" s="414"/>
      <c r="K309" s="414"/>
      <c r="L309" s="414"/>
    </row>
    <row r="310" spans="1:12" s="343" customFormat="1" ht="17.25" customHeight="1">
      <c r="A310" s="416"/>
      <c r="B310" s="416"/>
      <c r="C310" s="416"/>
      <c r="D310" s="416"/>
      <c r="E310" s="416"/>
      <c r="F310" s="416"/>
      <c r="G310" s="415"/>
      <c r="H310" s="415"/>
      <c r="I310" s="415"/>
      <c r="J310" s="415"/>
      <c r="K310" s="415"/>
      <c r="L310" s="415"/>
    </row>
    <row r="311" spans="1:12" ht="16.5">
      <c r="A311" s="129" t="s">
        <v>90</v>
      </c>
      <c r="B311" s="130"/>
      <c r="C311" s="130"/>
      <c r="E311" s="131" t="s">
        <v>4</v>
      </c>
      <c r="F311" s="131"/>
      <c r="G311" s="129" t="s">
        <v>90</v>
      </c>
      <c r="H311" s="95"/>
      <c r="I311" s="95"/>
      <c r="J311" s="95"/>
      <c r="K311" s="95"/>
      <c r="L311" s="96" t="s">
        <v>5</v>
      </c>
    </row>
    <row r="312" spans="1:12" s="344" customFormat="1" ht="46.5" customHeight="1">
      <c r="A312" s="97"/>
      <c r="B312" s="98">
        <v>2010</v>
      </c>
      <c r="C312" s="98">
        <v>2011</v>
      </c>
      <c r="D312" s="91">
        <v>2012</v>
      </c>
      <c r="E312" s="91">
        <v>2013</v>
      </c>
      <c r="F312" s="99">
        <v>2014</v>
      </c>
      <c r="G312" s="100">
        <v>2010</v>
      </c>
      <c r="H312" s="98">
        <v>2011</v>
      </c>
      <c r="I312" s="92">
        <v>2012</v>
      </c>
      <c r="J312" s="92">
        <v>2013</v>
      </c>
      <c r="K312" s="92">
        <v>2014</v>
      </c>
      <c r="L312" s="101"/>
    </row>
    <row r="313" spans="1:12" ht="39" customHeight="1">
      <c r="A313" s="102" t="s">
        <v>6</v>
      </c>
      <c r="B313" s="103">
        <v>497228.75868459011</v>
      </c>
      <c r="C313" s="104">
        <v>548078.17044685851</v>
      </c>
      <c r="D313" s="104">
        <v>603615.75500503695</v>
      </c>
      <c r="E313" s="104">
        <v>673080.58246834762</v>
      </c>
      <c r="F313" s="105">
        <v>748099.97181849566</v>
      </c>
      <c r="G313" s="106">
        <f t="shared" ref="G313:G328" si="84">B313/$B$329*100</f>
        <v>32.577457643210344</v>
      </c>
      <c r="H313" s="106">
        <f t="shared" ref="H313:H328" si="85">C313/$C$329*100</f>
        <v>33.568247157325558</v>
      </c>
      <c r="I313" s="106">
        <f t="shared" ref="I313:I327" si="86">D313/$D$329*100</f>
        <v>35.424668624908904</v>
      </c>
      <c r="J313" s="106">
        <f>E313/$E$329*100</f>
        <v>35.072373441581661</v>
      </c>
      <c r="K313" s="107">
        <f>F313/$F$329*100</f>
        <v>35.651786345593848</v>
      </c>
      <c r="L313" s="108" t="s">
        <v>7</v>
      </c>
    </row>
    <row r="314" spans="1:12" ht="39" customHeight="1">
      <c r="A314" s="109" t="s">
        <v>8</v>
      </c>
      <c r="B314" s="110">
        <v>114867.9907087935</v>
      </c>
      <c r="C314" s="90">
        <v>122905.30231423353</v>
      </c>
      <c r="D314" s="90">
        <v>116306.02076639885</v>
      </c>
      <c r="E314" s="90">
        <v>128887.02446555257</v>
      </c>
      <c r="F314" s="111">
        <v>137064.32903064837</v>
      </c>
      <c r="G314" s="89">
        <f t="shared" si="84"/>
        <v>7.5259265207750214</v>
      </c>
      <c r="H314" s="89">
        <f t="shared" si="85"/>
        <v>7.5276042497117404</v>
      </c>
      <c r="I314" s="89">
        <f t="shared" si="86"/>
        <v>6.8257036211671975</v>
      </c>
      <c r="J314" s="89">
        <f t="shared" ref="J314:J328" si="87">E314/$E$329*100</f>
        <v>6.7159474980734686</v>
      </c>
      <c r="K314" s="112">
        <f t="shared" ref="K314:K327" si="88">F314/$F$329*100</f>
        <v>6.531998874862194</v>
      </c>
      <c r="L314" s="113" t="s">
        <v>9</v>
      </c>
    </row>
    <row r="315" spans="1:12" ht="39" customHeight="1">
      <c r="A315" s="109" t="s">
        <v>10</v>
      </c>
      <c r="B315" s="110">
        <v>74744.513655769973</v>
      </c>
      <c r="C315" s="90">
        <v>75258.174754539912</v>
      </c>
      <c r="D315" s="90">
        <v>78121.346110194499</v>
      </c>
      <c r="E315" s="90">
        <v>93602.24424390911</v>
      </c>
      <c r="F315" s="111">
        <v>98109.444006562466</v>
      </c>
      <c r="G315" s="89">
        <f t="shared" si="84"/>
        <v>4.8971146281339726</v>
      </c>
      <c r="H315" s="89">
        <f t="shared" si="85"/>
        <v>4.609351634475547</v>
      </c>
      <c r="I315" s="89">
        <f t="shared" si="86"/>
        <v>4.584742488145233</v>
      </c>
      <c r="J315" s="89">
        <f t="shared" si="87"/>
        <v>4.8773548823136608</v>
      </c>
      <c r="K315" s="112">
        <f t="shared" si="88"/>
        <v>4.6755474775710866</v>
      </c>
      <c r="L315" s="113" t="s">
        <v>11</v>
      </c>
    </row>
    <row r="316" spans="1:12" ht="39" customHeight="1">
      <c r="A316" s="109" t="s">
        <v>12</v>
      </c>
      <c r="B316" s="110">
        <v>142699.4221067912</v>
      </c>
      <c r="C316" s="90">
        <v>161993.04579104375</v>
      </c>
      <c r="D316" s="90">
        <v>183167.38617818593</v>
      </c>
      <c r="E316" s="90">
        <v>209333.08833053205</v>
      </c>
      <c r="F316" s="111">
        <v>234625.06168934263</v>
      </c>
      <c r="G316" s="89">
        <f t="shared" si="84"/>
        <v>9.3493875770437356</v>
      </c>
      <c r="H316" s="89">
        <f t="shared" si="85"/>
        <v>9.9216186524052823</v>
      </c>
      <c r="I316" s="89">
        <f t="shared" si="86"/>
        <v>10.749626570298535</v>
      </c>
      <c r="J316" s="89">
        <f t="shared" si="87"/>
        <v>10.907770092971411</v>
      </c>
      <c r="K316" s="112">
        <f t="shared" si="88"/>
        <v>11.181396719394201</v>
      </c>
      <c r="L316" s="113" t="s">
        <v>13</v>
      </c>
    </row>
    <row r="317" spans="1:12" ht="39" customHeight="1">
      <c r="A317" s="109" t="s">
        <v>14</v>
      </c>
      <c r="B317" s="110">
        <v>93203.243090213204</v>
      </c>
      <c r="C317" s="90">
        <v>100553.25783246952</v>
      </c>
      <c r="D317" s="90">
        <v>109966.60009578597</v>
      </c>
      <c r="E317" s="90">
        <v>120553.62036470584</v>
      </c>
      <c r="F317" s="111">
        <v>131180.35493151913</v>
      </c>
      <c r="G317" s="89">
        <f t="shared" si="84"/>
        <v>6.1064945479296115</v>
      </c>
      <c r="H317" s="89">
        <f t="shared" si="85"/>
        <v>6.1586043622985276</v>
      </c>
      <c r="I317" s="89">
        <f t="shared" si="86"/>
        <v>6.4536591961033007</v>
      </c>
      <c r="J317" s="89">
        <f t="shared" si="87"/>
        <v>6.2817167859161334</v>
      </c>
      <c r="K317" s="112">
        <f t="shared" si="88"/>
        <v>6.251589577512215</v>
      </c>
      <c r="L317" s="113" t="s">
        <v>15</v>
      </c>
    </row>
    <row r="318" spans="1:12" ht="39" customHeight="1">
      <c r="A318" s="109" t="s">
        <v>16</v>
      </c>
      <c r="B318" s="110">
        <v>127257.89048708323</v>
      </c>
      <c r="C318" s="90">
        <v>136064.2757647149</v>
      </c>
      <c r="D318" s="90">
        <v>132314.96605929302</v>
      </c>
      <c r="E318" s="90">
        <v>149737.25601570061</v>
      </c>
      <c r="F318" s="111">
        <v>167960.91530240461</v>
      </c>
      <c r="G318" s="89">
        <f t="shared" si="84"/>
        <v>8.3376885682854152</v>
      </c>
      <c r="H318" s="89">
        <f t="shared" si="85"/>
        <v>8.3335543804427239</v>
      </c>
      <c r="I318" s="89">
        <f t="shared" si="86"/>
        <v>7.7652277759506294</v>
      </c>
      <c r="J318" s="89">
        <f t="shared" si="87"/>
        <v>7.8023955792059061</v>
      </c>
      <c r="K318" s="112">
        <f t="shared" si="88"/>
        <v>8.004420388114319</v>
      </c>
      <c r="L318" s="113" t="s">
        <v>17</v>
      </c>
    </row>
    <row r="319" spans="1:12" ht="39" customHeight="1">
      <c r="A319" s="109" t="s">
        <v>66</v>
      </c>
      <c r="B319" s="110">
        <v>20886.699391450358</v>
      </c>
      <c r="C319" s="90">
        <v>23030.437137508605</v>
      </c>
      <c r="D319" s="90">
        <v>22041.804182386739</v>
      </c>
      <c r="E319" s="90">
        <v>24049.802128973854</v>
      </c>
      <c r="F319" s="111">
        <v>25371.654920850895</v>
      </c>
      <c r="G319" s="89">
        <f t="shared" si="84"/>
        <v>1.3684557718091801</v>
      </c>
      <c r="H319" s="89">
        <f t="shared" si="85"/>
        <v>1.4105495304489541</v>
      </c>
      <c r="I319" s="89">
        <f t="shared" si="86"/>
        <v>1.2935772510604293</v>
      </c>
      <c r="J319" s="89">
        <f t="shared" si="87"/>
        <v>1.2531688826473946</v>
      </c>
      <c r="K319" s="112">
        <f t="shared" si="88"/>
        <v>1.2091229174538347</v>
      </c>
      <c r="L319" s="113" t="s">
        <v>19</v>
      </c>
    </row>
    <row r="320" spans="1:12" ht="39" customHeight="1">
      <c r="A320" s="109" t="s">
        <v>74</v>
      </c>
      <c r="B320" s="110">
        <v>68437.054672025144</v>
      </c>
      <c r="C320" s="90">
        <v>76163.17502238114</v>
      </c>
      <c r="D320" s="90">
        <v>91916.882592789727</v>
      </c>
      <c r="E320" s="90">
        <v>114893.28743662439</v>
      </c>
      <c r="F320" s="111">
        <v>127035.52452772364</v>
      </c>
      <c r="G320" s="89">
        <f t="shared" si="84"/>
        <v>4.4838622281263181</v>
      </c>
      <c r="H320" s="89">
        <f t="shared" si="85"/>
        <v>4.6647803567024715</v>
      </c>
      <c r="I320" s="89">
        <f t="shared" si="86"/>
        <v>5.3943673270374832</v>
      </c>
      <c r="J320" s="89">
        <f t="shared" si="87"/>
        <v>5.986772442804452</v>
      </c>
      <c r="K320" s="112">
        <f t="shared" si="88"/>
        <v>6.0540616887787948</v>
      </c>
      <c r="L320" s="113" t="s">
        <v>75</v>
      </c>
    </row>
    <row r="321" spans="1:12" ht="39" customHeight="1">
      <c r="A321" s="109" t="s">
        <v>69</v>
      </c>
      <c r="B321" s="110">
        <v>41079.35702245358</v>
      </c>
      <c r="C321" s="90">
        <v>42206.879140380268</v>
      </c>
      <c r="D321" s="90">
        <v>46089.435877220734</v>
      </c>
      <c r="E321" s="90">
        <v>49754.510116466452</v>
      </c>
      <c r="F321" s="111">
        <v>50487.971464006157</v>
      </c>
      <c r="G321" s="89">
        <f t="shared" si="84"/>
        <v>2.6914392822926065</v>
      </c>
      <c r="H321" s="89">
        <f t="shared" si="85"/>
        <v>2.5850526934296623</v>
      </c>
      <c r="I321" s="89">
        <f t="shared" si="86"/>
        <v>2.7048714012541102</v>
      </c>
      <c r="J321" s="89">
        <f t="shared" si="87"/>
        <v>2.5925703469386967</v>
      </c>
      <c r="K321" s="112">
        <f t="shared" si="88"/>
        <v>2.4060773151504677</v>
      </c>
      <c r="L321" s="113" t="s">
        <v>23</v>
      </c>
    </row>
    <row r="322" spans="1:12" ht="39" customHeight="1">
      <c r="A322" s="109" t="s">
        <v>24</v>
      </c>
      <c r="B322" s="110">
        <v>58531.672522452733</v>
      </c>
      <c r="C322" s="90">
        <v>56450.819817671865</v>
      </c>
      <c r="D322" s="90">
        <v>58528.049987834922</v>
      </c>
      <c r="E322" s="90">
        <v>66795.424345632302</v>
      </c>
      <c r="F322" s="111">
        <v>68678.408981337707</v>
      </c>
      <c r="G322" s="89">
        <f t="shared" si="84"/>
        <v>3.8348809256948511</v>
      </c>
      <c r="H322" s="89">
        <f t="shared" si="85"/>
        <v>3.4574540166930352</v>
      </c>
      <c r="I322" s="89">
        <f t="shared" si="86"/>
        <v>3.4348619281215651</v>
      </c>
      <c r="J322" s="89">
        <f t="shared" si="87"/>
        <v>3.480525404919252</v>
      </c>
      <c r="K322" s="112">
        <f t="shared" si="88"/>
        <v>3.2729689290137065</v>
      </c>
      <c r="L322" s="113" t="s">
        <v>25</v>
      </c>
    </row>
    <row r="323" spans="1:12" ht="39" customHeight="1">
      <c r="A323" s="109" t="s">
        <v>26</v>
      </c>
      <c r="B323" s="110">
        <v>51972.343302264984</v>
      </c>
      <c r="C323" s="90">
        <v>55387.793211547774</v>
      </c>
      <c r="D323" s="90">
        <v>64593.762132605349</v>
      </c>
      <c r="E323" s="90">
        <v>65588.468025307142</v>
      </c>
      <c r="F323" s="111">
        <v>78238.517826974828</v>
      </c>
      <c r="G323" s="89">
        <f t="shared" si="84"/>
        <v>3.4051264794640228</v>
      </c>
      <c r="H323" s="89">
        <f t="shared" si="85"/>
        <v>3.3923466254971903</v>
      </c>
      <c r="I323" s="89">
        <f t="shared" si="86"/>
        <v>3.7908430981305967</v>
      </c>
      <c r="J323" s="89">
        <f t="shared" si="87"/>
        <v>3.4176342386953147</v>
      </c>
      <c r="K323" s="112">
        <f t="shared" si="88"/>
        <v>3.7285697455419688</v>
      </c>
      <c r="L323" s="113" t="s">
        <v>27</v>
      </c>
    </row>
    <row r="324" spans="1:12" ht="39" customHeight="1">
      <c r="A324" s="109" t="s">
        <v>28</v>
      </c>
      <c r="B324" s="110">
        <v>22116.339496942375</v>
      </c>
      <c r="C324" s="90">
        <v>22492.252473543798</v>
      </c>
      <c r="D324" s="90">
        <v>24843.955766615232</v>
      </c>
      <c r="E324" s="90">
        <v>28199.261928109059</v>
      </c>
      <c r="F324" s="111">
        <v>28500.219322483317</v>
      </c>
      <c r="G324" s="89">
        <f t="shared" si="84"/>
        <v>1.4490193911763161</v>
      </c>
      <c r="H324" s="89">
        <f t="shared" si="85"/>
        <v>1.3775872327505743</v>
      </c>
      <c r="I324" s="89">
        <f t="shared" si="86"/>
        <v>1.4580283782634123</v>
      </c>
      <c r="J324" s="89">
        <f t="shared" si="87"/>
        <v>1.4693857925490319</v>
      </c>
      <c r="K324" s="112">
        <f t="shared" si="88"/>
        <v>1.3582191797412118</v>
      </c>
      <c r="L324" s="113" t="s">
        <v>29</v>
      </c>
    </row>
    <row r="325" spans="1:12" ht="39" customHeight="1">
      <c r="A325" s="109" t="s">
        <v>30</v>
      </c>
      <c r="B325" s="110">
        <v>69377.472355364356</v>
      </c>
      <c r="C325" s="90">
        <v>70326.666143824987</v>
      </c>
      <c r="D325" s="90">
        <v>75440.877482104523</v>
      </c>
      <c r="E325" s="90">
        <v>90515.010044929993</v>
      </c>
      <c r="F325" s="111">
        <v>96613.068522095971</v>
      </c>
      <c r="G325" s="89">
        <f t="shared" si="84"/>
        <v>4.5454765589766843</v>
      </c>
      <c r="H325" s="89">
        <f t="shared" si="85"/>
        <v>4.3073105957529352</v>
      </c>
      <c r="I325" s="89">
        <f t="shared" si="86"/>
        <v>4.427432623181951</v>
      </c>
      <c r="J325" s="89">
        <f t="shared" si="87"/>
        <v>4.7164876198364976</v>
      </c>
      <c r="K325" s="112">
        <f t="shared" si="88"/>
        <v>4.6042355392277345</v>
      </c>
      <c r="L325" s="113" t="s">
        <v>31</v>
      </c>
    </row>
    <row r="326" spans="1:12" ht="39" customHeight="1">
      <c r="A326" s="109" t="s">
        <v>32</v>
      </c>
      <c r="B326" s="110">
        <v>57494.956215811835</v>
      </c>
      <c r="C326" s="90">
        <v>52006.39642726614</v>
      </c>
      <c r="D326" s="90">
        <v>57712.264268008308</v>
      </c>
      <c r="E326" s="90">
        <v>59600.704280709455</v>
      </c>
      <c r="F326" s="111">
        <v>66171.723702653428</v>
      </c>
      <c r="G326" s="89">
        <f t="shared" si="84"/>
        <v>3.7669572970275009</v>
      </c>
      <c r="H326" s="89">
        <f t="shared" si="85"/>
        <v>3.185245578398002</v>
      </c>
      <c r="I326" s="89">
        <f t="shared" si="86"/>
        <v>3.3869855455815676</v>
      </c>
      <c r="J326" s="89">
        <f t="shared" si="87"/>
        <v>3.1056283784751986</v>
      </c>
      <c r="K326" s="112">
        <f t="shared" si="88"/>
        <v>3.1535092159300926</v>
      </c>
      <c r="L326" s="113" t="s">
        <v>33</v>
      </c>
    </row>
    <row r="327" spans="1:12" ht="39" customHeight="1">
      <c r="A327" s="109" t="s">
        <v>34</v>
      </c>
      <c r="B327" s="110">
        <v>36731.584883548428</v>
      </c>
      <c r="C327" s="90">
        <v>38600.809689784277</v>
      </c>
      <c r="D327" s="90">
        <v>39282.746548199044</v>
      </c>
      <c r="E327" s="90">
        <v>44528.71580449996</v>
      </c>
      <c r="F327" s="111">
        <v>40214.83395290123</v>
      </c>
      <c r="G327" s="89">
        <f t="shared" si="84"/>
        <v>2.4065817389111315</v>
      </c>
      <c r="H327" s="89">
        <f t="shared" si="85"/>
        <v>2.3641910771288464</v>
      </c>
      <c r="I327" s="89">
        <f t="shared" si="86"/>
        <v>2.3054041707950832</v>
      </c>
      <c r="J327" s="89">
        <f t="shared" si="87"/>
        <v>2.3202686130719332</v>
      </c>
      <c r="K327" s="112">
        <f t="shared" si="88"/>
        <v>1.9164960861143041</v>
      </c>
      <c r="L327" s="113" t="s">
        <v>35</v>
      </c>
    </row>
    <row r="328" spans="1:12" s="345" customFormat="1" ht="38.25" customHeight="1">
      <c r="A328" s="109" t="s">
        <v>76</v>
      </c>
      <c r="B328" s="110">
        <v>49667.701404444822</v>
      </c>
      <c r="C328" s="90">
        <v>51210.544032231373</v>
      </c>
      <c r="D328" s="114">
        <f>D372-D350</f>
        <v>0</v>
      </c>
      <c r="E328" s="114">
        <v>0</v>
      </c>
      <c r="F328" s="115">
        <v>0</v>
      </c>
      <c r="G328" s="89">
        <f t="shared" si="84"/>
        <v>3.2541308411432919</v>
      </c>
      <c r="H328" s="89">
        <f t="shared" si="85"/>
        <v>3.1365018565389562</v>
      </c>
      <c r="I328" s="116">
        <f>D328/$D$21*100</f>
        <v>0</v>
      </c>
      <c r="J328" s="116">
        <f t="shared" si="87"/>
        <v>0</v>
      </c>
      <c r="K328" s="117">
        <v>0</v>
      </c>
      <c r="L328" s="113" t="s">
        <v>77</v>
      </c>
    </row>
    <row r="329" spans="1:12" ht="39" customHeight="1">
      <c r="A329" s="118" t="s">
        <v>72</v>
      </c>
      <c r="B329" s="120">
        <f t="shared" ref="B329:J329" si="89">SUM(B313:B328)</f>
        <v>1526296.9999999998</v>
      </c>
      <c r="C329" s="120">
        <f t="shared" si="89"/>
        <v>1632728.0000000002</v>
      </c>
      <c r="D329" s="121">
        <f t="shared" si="89"/>
        <v>1703941.8530526599</v>
      </c>
      <c r="E329" s="121">
        <f t="shared" si="89"/>
        <v>1919119.0000000002</v>
      </c>
      <c r="F329" s="122">
        <f>SUM(F313:F328)</f>
        <v>2098352.0000000005</v>
      </c>
      <c r="G329" s="120">
        <f t="shared" si="89"/>
        <v>100</v>
      </c>
      <c r="H329" s="120">
        <f t="shared" si="89"/>
        <v>100.00000000000001</v>
      </c>
      <c r="I329" s="121">
        <f t="shared" si="89"/>
        <v>100</v>
      </c>
      <c r="J329" s="121">
        <f t="shared" si="89"/>
        <v>100.00000000000001</v>
      </c>
      <c r="K329" s="121">
        <f>SUM(K313:K328)</f>
        <v>100</v>
      </c>
      <c r="L329" s="123" t="s">
        <v>38</v>
      </c>
    </row>
    <row r="330" spans="1:12">
      <c r="A330" s="124"/>
      <c r="B330" s="125"/>
      <c r="C330" s="126"/>
      <c r="D330" s="126"/>
      <c r="E330" s="126"/>
      <c r="F330" s="126"/>
      <c r="G330" s="127"/>
      <c r="H330" s="127"/>
      <c r="I330" s="127"/>
      <c r="J330" s="128"/>
      <c r="K330" s="128"/>
      <c r="L330" s="127"/>
    </row>
    <row r="331" spans="1:12" s="342" customFormat="1" ht="20.25">
      <c r="A331" s="416" t="s">
        <v>64</v>
      </c>
      <c r="B331" s="416"/>
      <c r="C331" s="416"/>
      <c r="D331" s="416"/>
      <c r="E331" s="416"/>
      <c r="F331" s="416"/>
      <c r="G331" s="414"/>
      <c r="H331" s="414"/>
      <c r="I331" s="414"/>
      <c r="J331" s="414"/>
      <c r="K331" s="414"/>
      <c r="L331" s="414"/>
    </row>
    <row r="332" spans="1:12" s="343" customFormat="1" ht="17.25" customHeight="1">
      <c r="A332" s="416"/>
      <c r="B332" s="416"/>
      <c r="C332" s="416"/>
      <c r="D332" s="416"/>
      <c r="E332" s="416"/>
      <c r="F332" s="416"/>
      <c r="G332" s="415"/>
      <c r="H332" s="415"/>
      <c r="I332" s="415"/>
      <c r="J332" s="415"/>
      <c r="K332" s="415"/>
      <c r="L332" s="415"/>
    </row>
    <row r="333" spans="1:12" ht="16.5">
      <c r="A333" s="129" t="s">
        <v>91</v>
      </c>
      <c r="B333" s="130"/>
      <c r="C333" s="130"/>
      <c r="E333" s="131" t="s">
        <v>4</v>
      </c>
      <c r="F333" s="131"/>
      <c r="G333" s="129" t="s">
        <v>91</v>
      </c>
      <c r="H333" s="95"/>
      <c r="I333" s="95"/>
      <c r="J333" s="95"/>
      <c r="K333" s="95"/>
      <c r="L333" s="96" t="s">
        <v>5</v>
      </c>
    </row>
    <row r="334" spans="1:12" s="344" customFormat="1" ht="46.5" customHeight="1">
      <c r="A334" s="97"/>
      <c r="B334" s="98">
        <v>2010</v>
      </c>
      <c r="C334" s="98">
        <v>2011</v>
      </c>
      <c r="D334" s="91">
        <v>2012</v>
      </c>
      <c r="E334" s="91">
        <v>2013</v>
      </c>
      <c r="F334" s="99">
        <v>2014</v>
      </c>
      <c r="G334" s="100">
        <v>2010</v>
      </c>
      <c r="H334" s="98">
        <v>2011</v>
      </c>
      <c r="I334" s="92">
        <v>2012</v>
      </c>
      <c r="J334" s="92">
        <v>2013</v>
      </c>
      <c r="K334" s="92">
        <v>2014</v>
      </c>
      <c r="L334" s="101"/>
    </row>
    <row r="335" spans="1:12" ht="39" customHeight="1">
      <c r="A335" s="102" t="s">
        <v>6</v>
      </c>
      <c r="B335" s="103">
        <v>487223.97796002502</v>
      </c>
      <c r="C335" s="104">
        <v>506465.23761433491</v>
      </c>
      <c r="D335" s="104">
        <v>455212.92715742276</v>
      </c>
      <c r="E335" s="104">
        <v>434666.43292242743</v>
      </c>
      <c r="F335" s="105">
        <v>477002.2608972718</v>
      </c>
      <c r="G335" s="106">
        <f t="shared" ref="G335:G350" si="90">B335/$B$351*100</f>
        <v>37.719417418516684</v>
      </c>
      <c r="H335" s="106">
        <f t="shared" ref="H335:H350" si="91">C335/$C$351*100</f>
        <v>36.143584991378098</v>
      </c>
      <c r="I335" s="106">
        <f t="shared" ref="I335:I349" si="92">D335/$D$351*100</f>
        <v>31.29795561186156</v>
      </c>
      <c r="J335" s="106">
        <f>E335/$E$351*100</f>
        <v>28.991968259275541</v>
      </c>
      <c r="K335" s="107">
        <f>F335/$F$351*100</f>
        <v>29.928915141403838</v>
      </c>
      <c r="L335" s="108" t="s">
        <v>7</v>
      </c>
    </row>
    <row r="336" spans="1:12" ht="39" customHeight="1">
      <c r="A336" s="109" t="s">
        <v>8</v>
      </c>
      <c r="B336" s="110">
        <v>82921.149158496337</v>
      </c>
      <c r="C336" s="90">
        <v>91614.874869468113</v>
      </c>
      <c r="D336" s="90">
        <v>83251.779366856004</v>
      </c>
      <c r="E336" s="90">
        <v>97871.613795471407</v>
      </c>
      <c r="F336" s="111">
        <v>98424.039097255707</v>
      </c>
      <c r="G336" s="89">
        <f t="shared" si="90"/>
        <v>6.4195063860117045</v>
      </c>
      <c r="H336" s="89">
        <f t="shared" si="91"/>
        <v>6.5380400675013037</v>
      </c>
      <c r="I336" s="89">
        <f t="shared" si="92"/>
        <v>5.7239378316935916</v>
      </c>
      <c r="J336" s="89">
        <f t="shared" ref="J336:J350" si="93">E336/$E$351*100</f>
        <v>6.5279729597817209</v>
      </c>
      <c r="K336" s="112">
        <f t="shared" ref="K336:K349" si="94">F336/$F$351*100</f>
        <v>6.1754942386958147</v>
      </c>
      <c r="L336" s="113" t="s">
        <v>9</v>
      </c>
    </row>
    <row r="337" spans="1:12" ht="39" customHeight="1">
      <c r="A337" s="109" t="s">
        <v>10</v>
      </c>
      <c r="B337" s="110">
        <v>55212.576281097412</v>
      </c>
      <c r="C337" s="90">
        <v>61074.091193677465</v>
      </c>
      <c r="D337" s="90">
        <v>69117.17873089455</v>
      </c>
      <c r="E337" s="90">
        <v>79035.761360355449</v>
      </c>
      <c r="F337" s="111">
        <v>82644.14742384672</v>
      </c>
      <c r="G337" s="89">
        <f t="shared" si="90"/>
        <v>4.2743918725389074</v>
      </c>
      <c r="H337" s="89">
        <f t="shared" si="91"/>
        <v>4.358515534507001</v>
      </c>
      <c r="I337" s="89">
        <f t="shared" si="92"/>
        <v>4.7521198605780102</v>
      </c>
      <c r="J337" s="89">
        <f t="shared" si="93"/>
        <v>5.2716338579474238</v>
      </c>
      <c r="K337" s="112">
        <f t="shared" si="94"/>
        <v>5.1854045105137656</v>
      </c>
      <c r="L337" s="113" t="s">
        <v>11</v>
      </c>
    </row>
    <row r="338" spans="1:12" ht="39" customHeight="1">
      <c r="A338" s="109" t="s">
        <v>12</v>
      </c>
      <c r="B338" s="110">
        <v>135220.03077549304</v>
      </c>
      <c r="C338" s="90">
        <v>157703.82656413937</v>
      </c>
      <c r="D338" s="90">
        <v>212664.73023496624</v>
      </c>
      <c r="E338" s="90">
        <v>166910.82237140613</v>
      </c>
      <c r="F338" s="111">
        <v>179302.64706024685</v>
      </c>
      <c r="G338" s="89">
        <f t="shared" si="90"/>
        <v>10.468328766413801</v>
      </c>
      <c r="H338" s="89">
        <f t="shared" si="91"/>
        <v>11.254438084903601</v>
      </c>
      <c r="I338" s="89">
        <f t="shared" si="92"/>
        <v>14.621665796412465</v>
      </c>
      <c r="J338" s="89">
        <f t="shared" si="93"/>
        <v>11.132843251286872</v>
      </c>
      <c r="K338" s="112">
        <f t="shared" si="94"/>
        <v>11.250122165879871</v>
      </c>
      <c r="L338" s="113" t="s">
        <v>13</v>
      </c>
    </row>
    <row r="339" spans="1:12" ht="39" customHeight="1">
      <c r="A339" s="109" t="s">
        <v>14</v>
      </c>
      <c r="B339" s="110">
        <v>88299.091710681125</v>
      </c>
      <c r="C339" s="90">
        <v>100973.44904077734</v>
      </c>
      <c r="D339" s="90">
        <v>85760.878139540437</v>
      </c>
      <c r="E339" s="90">
        <v>105012.03982151426</v>
      </c>
      <c r="F339" s="111">
        <v>115103.66883324955</v>
      </c>
      <c r="G339" s="89">
        <f t="shared" si="90"/>
        <v>6.8358505504101661</v>
      </c>
      <c r="H339" s="89">
        <f t="shared" si="91"/>
        <v>7.2059090461347495</v>
      </c>
      <c r="I339" s="89">
        <f t="shared" si="92"/>
        <v>5.8964497647435428</v>
      </c>
      <c r="J339" s="89">
        <f t="shared" si="93"/>
        <v>7.0042347297852121</v>
      </c>
      <c r="K339" s="112">
        <f t="shared" si="94"/>
        <v>7.2220369154947948</v>
      </c>
      <c r="L339" s="113" t="s">
        <v>15</v>
      </c>
    </row>
    <row r="340" spans="1:12" ht="39" customHeight="1">
      <c r="A340" s="109" t="s">
        <v>16</v>
      </c>
      <c r="B340" s="110">
        <v>64407.140206452765</v>
      </c>
      <c r="C340" s="90">
        <v>77867.840789249211</v>
      </c>
      <c r="D340" s="90">
        <v>69389.90833531048</v>
      </c>
      <c r="E340" s="90">
        <v>84871.302978767548</v>
      </c>
      <c r="F340" s="111">
        <v>90172.731978719792</v>
      </c>
      <c r="G340" s="89">
        <f t="shared" si="90"/>
        <v>4.9862074037321786</v>
      </c>
      <c r="H340" s="89">
        <f t="shared" si="91"/>
        <v>5.5569913049085997</v>
      </c>
      <c r="I340" s="89">
        <f t="shared" si="92"/>
        <v>4.7708712591956903</v>
      </c>
      <c r="J340" s="89">
        <f t="shared" si="93"/>
        <v>5.6608606869877942</v>
      </c>
      <c r="K340" s="112">
        <f t="shared" si="94"/>
        <v>5.657776209242896</v>
      </c>
      <c r="L340" s="113" t="s">
        <v>17</v>
      </c>
    </row>
    <row r="341" spans="1:12" ht="39" customHeight="1">
      <c r="A341" s="109" t="s">
        <v>66</v>
      </c>
      <c r="B341" s="110">
        <v>15268.474821108151</v>
      </c>
      <c r="C341" s="90">
        <v>14278.814968222516</v>
      </c>
      <c r="D341" s="90">
        <v>17451.881739060336</v>
      </c>
      <c r="E341" s="90">
        <v>24125.13272772143</v>
      </c>
      <c r="F341" s="111">
        <v>24849.965907587692</v>
      </c>
      <c r="G341" s="89">
        <f t="shared" si="90"/>
        <v>1.182039475012747</v>
      </c>
      <c r="H341" s="89">
        <f t="shared" si="91"/>
        <v>1.018998983644174</v>
      </c>
      <c r="I341" s="89">
        <f t="shared" si="92"/>
        <v>1.1998961088898883</v>
      </c>
      <c r="J341" s="89">
        <f t="shared" si="93"/>
        <v>1.6091306558694716</v>
      </c>
      <c r="K341" s="112">
        <f t="shared" si="94"/>
        <v>1.5591802846300182</v>
      </c>
      <c r="L341" s="113" t="s">
        <v>19</v>
      </c>
    </row>
    <row r="342" spans="1:12" ht="39" customHeight="1">
      <c r="A342" s="109" t="s">
        <v>74</v>
      </c>
      <c r="B342" s="110">
        <v>78702.574035918224</v>
      </c>
      <c r="C342" s="90">
        <v>97053.104559763829</v>
      </c>
      <c r="D342" s="90">
        <v>119288.85542605308</v>
      </c>
      <c r="E342" s="90">
        <v>171244.64012854645</v>
      </c>
      <c r="F342" s="111">
        <v>166204.22469593061</v>
      </c>
      <c r="G342" s="89">
        <f t="shared" si="90"/>
        <v>6.0929169668576471</v>
      </c>
      <c r="H342" s="89">
        <f t="shared" si="91"/>
        <v>6.9261360362191295</v>
      </c>
      <c r="I342" s="89">
        <f t="shared" si="92"/>
        <v>8.2016504351671315</v>
      </c>
      <c r="J342" s="89">
        <f t="shared" si="93"/>
        <v>11.421906075880278</v>
      </c>
      <c r="K342" s="112">
        <f t="shared" si="94"/>
        <v>10.428277903149398</v>
      </c>
      <c r="L342" s="113" t="s">
        <v>75</v>
      </c>
    </row>
    <row r="343" spans="1:12" ht="39" customHeight="1">
      <c r="A343" s="109" t="s">
        <v>69</v>
      </c>
      <c r="B343" s="110">
        <v>33715.057197472917</v>
      </c>
      <c r="C343" s="90">
        <v>36915.850495746461</v>
      </c>
      <c r="D343" s="90">
        <v>80603.064162022347</v>
      </c>
      <c r="E343" s="90">
        <v>49058.968783507429</v>
      </c>
      <c r="F343" s="111">
        <v>49014.117586895976</v>
      </c>
      <c r="G343" s="89">
        <f t="shared" si="90"/>
        <v>2.6101184942605302</v>
      </c>
      <c r="H343" s="89">
        <f t="shared" si="91"/>
        <v>2.6344773161668509</v>
      </c>
      <c r="I343" s="89">
        <f t="shared" si="92"/>
        <v>5.5418266350124874</v>
      </c>
      <c r="J343" s="89">
        <f t="shared" si="93"/>
        <v>3.2722012975362884</v>
      </c>
      <c r="K343" s="112">
        <f t="shared" si="94"/>
        <v>3.0753300062553004</v>
      </c>
      <c r="L343" s="113" t="s">
        <v>23</v>
      </c>
    </row>
    <row r="344" spans="1:12" ht="39" customHeight="1">
      <c r="A344" s="109" t="s">
        <v>24</v>
      </c>
      <c r="B344" s="110">
        <v>35001.454036621537</v>
      </c>
      <c r="C344" s="90">
        <v>34804.852432671774</v>
      </c>
      <c r="D344" s="90">
        <v>58739.956601085447</v>
      </c>
      <c r="E344" s="90">
        <v>46192.477106145852</v>
      </c>
      <c r="F344" s="111">
        <v>47736.691498925655</v>
      </c>
      <c r="G344" s="89">
        <f t="shared" si="90"/>
        <v>2.7097074749688819</v>
      </c>
      <c r="H344" s="89">
        <f t="shared" si="91"/>
        <v>2.4838272177143388</v>
      </c>
      <c r="I344" s="89">
        <f t="shared" si="92"/>
        <v>4.0386387219352251</v>
      </c>
      <c r="J344" s="89">
        <f t="shared" si="93"/>
        <v>3.0810081677452521</v>
      </c>
      <c r="K344" s="112">
        <f t="shared" si="94"/>
        <v>2.9951794910054095</v>
      </c>
      <c r="L344" s="113" t="s">
        <v>25</v>
      </c>
    </row>
    <row r="345" spans="1:12" ht="39" customHeight="1">
      <c r="A345" s="109" t="s">
        <v>26</v>
      </c>
      <c r="B345" s="110">
        <v>19804.900455164166</v>
      </c>
      <c r="C345" s="90">
        <v>20646.442773799557</v>
      </c>
      <c r="D345" s="90">
        <v>44527.259578578436</v>
      </c>
      <c r="E345" s="90">
        <v>40369.741341296794</v>
      </c>
      <c r="F345" s="111">
        <v>44825.116114256554</v>
      </c>
      <c r="G345" s="89">
        <f t="shared" si="90"/>
        <v>1.5332359263767583</v>
      </c>
      <c r="H345" s="89">
        <f t="shared" si="91"/>
        <v>1.4734208860602898</v>
      </c>
      <c r="I345" s="89">
        <f t="shared" si="92"/>
        <v>3.0614512696521978</v>
      </c>
      <c r="J345" s="89">
        <f t="shared" si="93"/>
        <v>2.692635480805381</v>
      </c>
      <c r="K345" s="112">
        <f t="shared" si="94"/>
        <v>2.8124963052870751</v>
      </c>
      <c r="L345" s="113" t="s">
        <v>27</v>
      </c>
    </row>
    <row r="346" spans="1:12" ht="39" customHeight="1">
      <c r="A346" s="109" t="s">
        <v>28</v>
      </c>
      <c r="B346" s="110">
        <v>13460.610466171183</v>
      </c>
      <c r="C346" s="90">
        <v>13352.035252226984</v>
      </c>
      <c r="D346" s="90">
        <v>15513.040738509248</v>
      </c>
      <c r="E346" s="90">
        <v>20543.574621067572</v>
      </c>
      <c r="F346" s="111">
        <v>22673.323778001548</v>
      </c>
      <c r="G346" s="89">
        <f t="shared" si="90"/>
        <v>1.0420800450080117</v>
      </c>
      <c r="H346" s="89">
        <f t="shared" si="91"/>
        <v>0.95285991042533758</v>
      </c>
      <c r="I346" s="89">
        <f t="shared" si="92"/>
        <v>1.0665919868988181</v>
      </c>
      <c r="J346" s="89">
        <f t="shared" si="93"/>
        <v>1.3702430605041518</v>
      </c>
      <c r="K346" s="112">
        <f t="shared" si="94"/>
        <v>1.4226095743213352</v>
      </c>
      <c r="L346" s="113" t="s">
        <v>29</v>
      </c>
    </row>
    <row r="347" spans="1:12" ht="39" customHeight="1">
      <c r="A347" s="109" t="s">
        <v>30</v>
      </c>
      <c r="B347" s="110">
        <v>46112.565301175404</v>
      </c>
      <c r="C347" s="90">
        <v>46186.844618339688</v>
      </c>
      <c r="D347" s="90">
        <v>37270.523733461196</v>
      </c>
      <c r="E347" s="90">
        <v>66334.596169231692</v>
      </c>
      <c r="F347" s="111">
        <v>74329.939897536664</v>
      </c>
      <c r="G347" s="89">
        <f t="shared" si="90"/>
        <v>3.5698963464732234</v>
      </c>
      <c r="H347" s="89">
        <f t="shared" si="91"/>
        <v>3.2960961976579406</v>
      </c>
      <c r="I347" s="89">
        <f t="shared" si="92"/>
        <v>2.5625177314819592</v>
      </c>
      <c r="J347" s="89">
        <f t="shared" si="93"/>
        <v>4.4244744037399455</v>
      </c>
      <c r="K347" s="112">
        <f t="shared" si="94"/>
        <v>4.6637398730026574</v>
      </c>
      <c r="L347" s="113" t="s">
        <v>31</v>
      </c>
    </row>
    <row r="348" spans="1:12" ht="39" customHeight="1">
      <c r="A348" s="109" t="s">
        <v>32</v>
      </c>
      <c r="B348" s="110">
        <v>39662.495965296512</v>
      </c>
      <c r="C348" s="90">
        <v>43456.508038652573</v>
      </c>
      <c r="D348" s="90">
        <v>72492.107350047852</v>
      </c>
      <c r="E348" s="90">
        <v>66966.124713791112</v>
      </c>
      <c r="F348" s="111">
        <v>72637.172687172002</v>
      </c>
      <c r="G348" s="89">
        <f t="shared" si="90"/>
        <v>3.070551345685204</v>
      </c>
      <c r="H348" s="89">
        <f t="shared" si="91"/>
        <v>3.1012473810089758</v>
      </c>
      <c r="I348" s="89">
        <f t="shared" si="92"/>
        <v>4.9841615268265009</v>
      </c>
      <c r="J348" s="89">
        <f t="shared" si="93"/>
        <v>4.4665969467566509</v>
      </c>
      <c r="K348" s="112">
        <f t="shared" si="94"/>
        <v>4.5575292942564367</v>
      </c>
      <c r="L348" s="113" t="s">
        <v>33</v>
      </c>
    </row>
    <row r="349" spans="1:12" ht="39" customHeight="1">
      <c r="A349" s="109" t="s">
        <v>34</v>
      </c>
      <c r="B349" s="110">
        <v>31020.717074047407</v>
      </c>
      <c r="C349" s="90">
        <v>33242.095337284583</v>
      </c>
      <c r="D349" s="90">
        <v>33165.307263400638</v>
      </c>
      <c r="E349" s="90">
        <v>46061.771158749543</v>
      </c>
      <c r="F349" s="111">
        <v>48863.952543102772</v>
      </c>
      <c r="G349" s="89">
        <f t="shared" si="90"/>
        <v>2.4015307720214518</v>
      </c>
      <c r="H349" s="89">
        <f t="shared" si="91"/>
        <v>2.3723020039325049</v>
      </c>
      <c r="I349" s="89">
        <f t="shared" si="92"/>
        <v>2.2802654596509235</v>
      </c>
      <c r="J349" s="89">
        <f t="shared" si="93"/>
        <v>3.0722901660980244</v>
      </c>
      <c r="K349" s="112">
        <f t="shared" si="94"/>
        <v>3.0659080868613797</v>
      </c>
      <c r="L349" s="113" t="s">
        <v>35</v>
      </c>
    </row>
    <row r="350" spans="1:12" s="345" customFormat="1" ht="38.25" customHeight="1">
      <c r="A350" s="109" t="s">
        <v>76</v>
      </c>
      <c r="B350" s="110">
        <v>65673.184554778447</v>
      </c>
      <c r="C350" s="90">
        <v>65623.131451645808</v>
      </c>
      <c r="D350" s="114">
        <f>D394-D372</f>
        <v>0</v>
      </c>
      <c r="E350" s="114">
        <v>0</v>
      </c>
      <c r="F350" s="115">
        <v>0</v>
      </c>
      <c r="G350" s="89">
        <f t="shared" si="90"/>
        <v>5.084220755712094</v>
      </c>
      <c r="H350" s="89">
        <f t="shared" si="91"/>
        <v>4.6831550378371025</v>
      </c>
      <c r="I350" s="116">
        <f>D350/$D$21*100</f>
        <v>0</v>
      </c>
      <c r="J350" s="116">
        <f t="shared" si="93"/>
        <v>0</v>
      </c>
      <c r="K350" s="117">
        <v>0</v>
      </c>
      <c r="L350" s="113" t="s">
        <v>77</v>
      </c>
    </row>
    <row r="351" spans="1:12" ht="39" customHeight="1">
      <c r="A351" s="118" t="s">
        <v>72</v>
      </c>
      <c r="B351" s="120">
        <f t="shared" ref="B351:J351" si="95">SUM(B335:B350)</f>
        <v>1291705.9999999998</v>
      </c>
      <c r="C351" s="120">
        <f t="shared" si="95"/>
        <v>1401259.0000000002</v>
      </c>
      <c r="D351" s="121">
        <f t="shared" si="95"/>
        <v>1454449.3985572092</v>
      </c>
      <c r="E351" s="121">
        <f t="shared" si="95"/>
        <v>1499265</v>
      </c>
      <c r="F351" s="122">
        <f>SUM(F335:F350)</f>
        <v>1593784</v>
      </c>
      <c r="G351" s="120">
        <f t="shared" si="95"/>
        <v>99.999999999999986</v>
      </c>
      <c r="H351" s="120">
        <f t="shared" si="95"/>
        <v>100</v>
      </c>
      <c r="I351" s="121">
        <f t="shared" si="95"/>
        <v>99.999999999999986</v>
      </c>
      <c r="J351" s="121">
        <f t="shared" si="95"/>
        <v>100</v>
      </c>
      <c r="K351" s="121">
        <f>SUM(K335:K350)</f>
        <v>100</v>
      </c>
      <c r="L351" s="123" t="s">
        <v>38</v>
      </c>
    </row>
    <row r="352" spans="1:12">
      <c r="A352" s="138"/>
      <c r="B352" s="134"/>
      <c r="C352" s="134"/>
      <c r="D352" s="135"/>
      <c r="E352" s="135"/>
      <c r="F352" s="135"/>
      <c r="G352" s="134"/>
      <c r="H352" s="134"/>
      <c r="I352" s="134"/>
      <c r="J352" s="135"/>
      <c r="K352" s="135"/>
      <c r="L352" s="134"/>
    </row>
    <row r="353" spans="1:14" s="342" customFormat="1" ht="20.25">
      <c r="A353" s="416" t="s">
        <v>64</v>
      </c>
      <c r="B353" s="416"/>
      <c r="C353" s="416"/>
      <c r="D353" s="416"/>
      <c r="E353" s="416"/>
      <c r="F353" s="416"/>
      <c r="G353" s="414"/>
      <c r="H353" s="414"/>
      <c r="I353" s="414"/>
      <c r="J353" s="414"/>
      <c r="K353" s="414"/>
      <c r="L353" s="414"/>
    </row>
    <row r="354" spans="1:14" s="343" customFormat="1" ht="17.25" customHeight="1">
      <c r="A354" s="416"/>
      <c r="B354" s="416"/>
      <c r="C354" s="416"/>
      <c r="D354" s="416"/>
      <c r="E354" s="416"/>
      <c r="F354" s="416"/>
      <c r="G354" s="415"/>
      <c r="H354" s="415"/>
      <c r="I354" s="415"/>
      <c r="J354" s="415"/>
      <c r="K354" s="415"/>
      <c r="L354" s="415"/>
    </row>
    <row r="355" spans="1:14" ht="16.5">
      <c r="A355" s="129" t="s">
        <v>92</v>
      </c>
      <c r="B355" s="130"/>
      <c r="C355" s="130"/>
      <c r="E355" s="131" t="s">
        <v>4</v>
      </c>
      <c r="F355" s="131"/>
      <c r="G355" s="129" t="s">
        <v>92</v>
      </c>
      <c r="H355" s="95"/>
      <c r="I355" s="95"/>
      <c r="J355" s="95"/>
      <c r="K355" s="95"/>
      <c r="L355" s="96" t="s">
        <v>5</v>
      </c>
    </row>
    <row r="356" spans="1:14" s="344" customFormat="1" ht="46.5" customHeight="1">
      <c r="A356" s="97"/>
      <c r="B356" s="98">
        <v>2010</v>
      </c>
      <c r="C356" s="98">
        <v>2011</v>
      </c>
      <c r="D356" s="91">
        <v>2012</v>
      </c>
      <c r="E356" s="91">
        <v>2013</v>
      </c>
      <c r="F356" s="99">
        <v>2014</v>
      </c>
      <c r="G356" s="100">
        <v>2010</v>
      </c>
      <c r="H356" s="98">
        <v>2011</v>
      </c>
      <c r="I356" s="92">
        <v>2012</v>
      </c>
      <c r="J356" s="92">
        <v>2013</v>
      </c>
      <c r="K356" s="92">
        <v>2014</v>
      </c>
      <c r="L356" s="101"/>
    </row>
    <row r="357" spans="1:14" ht="39" customHeight="1">
      <c r="A357" s="102" t="s">
        <v>6</v>
      </c>
      <c r="B357" s="103">
        <f>B401-B379</f>
        <v>18845019.685618989</v>
      </c>
      <c r="C357" s="104">
        <f>C401-C379</f>
        <v>20715837.135609016</v>
      </c>
      <c r="D357" s="104">
        <f>D401-D379</f>
        <v>21236961.333801765</v>
      </c>
      <c r="E357" s="104">
        <v>22740954.161988892</v>
      </c>
      <c r="F357" s="105">
        <v>22900559.273085274</v>
      </c>
      <c r="G357" s="106">
        <f t="shared" ref="G357:G372" si="96">B357/$B$373*100</f>
        <v>25.237218133234911</v>
      </c>
      <c r="H357" s="106">
        <f t="shared" ref="H357:H372" si="97">C357/$C$373*100</f>
        <v>24.918299949940877</v>
      </c>
      <c r="I357" s="106">
        <f t="shared" ref="I357:I371" si="98">D357/$D$373*100</f>
        <v>26.180095050600777</v>
      </c>
      <c r="J357" s="106">
        <f>E357/$E$373*100</f>
        <v>26.801050059725746</v>
      </c>
      <c r="K357" s="107">
        <f>F357/$F$373*100</f>
        <v>25.922704066704611</v>
      </c>
      <c r="L357" s="108" t="s">
        <v>7</v>
      </c>
      <c r="N357" s="346"/>
    </row>
    <row r="358" spans="1:14" ht="39" customHeight="1">
      <c r="A358" s="109" t="s">
        <v>8</v>
      </c>
      <c r="B358" s="110">
        <f t="shared" ref="B358:D372" si="99">B402-B380</f>
        <v>2743746.3651761566</v>
      </c>
      <c r="C358" s="90">
        <f t="shared" si="99"/>
        <v>2960559.9226290751</v>
      </c>
      <c r="D358" s="90">
        <f t="shared" si="99"/>
        <v>2674990.4644083534</v>
      </c>
      <c r="E358" s="90">
        <v>2966128.6744265729</v>
      </c>
      <c r="F358" s="111">
        <v>2973388.0655812053</v>
      </c>
      <c r="G358" s="89">
        <f t="shared" si="96"/>
        <v>3.674420439744245</v>
      </c>
      <c r="H358" s="89">
        <f t="shared" si="97"/>
        <v>3.561145981643008</v>
      </c>
      <c r="I358" s="89">
        <f t="shared" si="98"/>
        <v>3.2976235873347806</v>
      </c>
      <c r="J358" s="89">
        <f t="shared" ref="J358:J372" si="100">E358/$E$373*100</f>
        <v>3.4956916284440545</v>
      </c>
      <c r="K358" s="112">
        <f t="shared" ref="K358:K371" si="101">F358/$F$373*100</f>
        <v>3.3657806335813785</v>
      </c>
      <c r="L358" s="113" t="s">
        <v>9</v>
      </c>
      <c r="N358" s="346"/>
    </row>
    <row r="359" spans="1:14" ht="39" customHeight="1">
      <c r="A359" s="109" t="s">
        <v>10</v>
      </c>
      <c r="B359" s="110">
        <f t="shared" si="99"/>
        <v>2449961.2234505024</v>
      </c>
      <c r="C359" s="90">
        <f t="shared" si="99"/>
        <v>2345848.7610411518</v>
      </c>
      <c r="D359" s="90">
        <f t="shared" si="99"/>
        <v>2267146.8913045507</v>
      </c>
      <c r="E359" s="90">
        <v>2752268.4813055932</v>
      </c>
      <c r="F359" s="111">
        <v>3456838.0487600211</v>
      </c>
      <c r="G359" s="89">
        <f t="shared" si="96"/>
        <v>3.2809838803920846</v>
      </c>
      <c r="H359" s="89">
        <f t="shared" si="97"/>
        <v>2.8217330867281953</v>
      </c>
      <c r="I359" s="89">
        <f t="shared" si="98"/>
        <v>2.7948499870156254</v>
      </c>
      <c r="J359" s="89">
        <f t="shared" si="100"/>
        <v>3.2436495329018018</v>
      </c>
      <c r="K359" s="112">
        <f t="shared" si="101"/>
        <v>3.913030624096975</v>
      </c>
      <c r="L359" s="113" t="s">
        <v>11</v>
      </c>
      <c r="N359" s="346"/>
    </row>
    <row r="360" spans="1:14" ht="39" customHeight="1">
      <c r="A360" s="109" t="s">
        <v>12</v>
      </c>
      <c r="B360" s="110">
        <f t="shared" si="99"/>
        <v>20978747.110840622</v>
      </c>
      <c r="C360" s="90">
        <f t="shared" si="99"/>
        <v>22841239.033650566</v>
      </c>
      <c r="D360" s="90">
        <f t="shared" si="99"/>
        <v>22436802.581718389</v>
      </c>
      <c r="E360" s="90">
        <v>21211538.716518994</v>
      </c>
      <c r="F360" s="111">
        <v>21616450.711371779</v>
      </c>
      <c r="G360" s="89">
        <f t="shared" si="96"/>
        <v>28.094702251878605</v>
      </c>
      <c r="H360" s="89">
        <f t="shared" si="97"/>
        <v>27.474865811261356</v>
      </c>
      <c r="I360" s="89">
        <f t="shared" si="98"/>
        <v>27.659212398057253</v>
      </c>
      <c r="J360" s="89">
        <f t="shared" si="100"/>
        <v>24.998577761326302</v>
      </c>
      <c r="K360" s="112">
        <f t="shared" si="101"/>
        <v>24.469134053943264</v>
      </c>
      <c r="L360" s="113" t="s">
        <v>13</v>
      </c>
      <c r="N360" s="346"/>
    </row>
    <row r="361" spans="1:14" ht="39" customHeight="1">
      <c r="A361" s="109" t="s">
        <v>14</v>
      </c>
      <c r="B361" s="110">
        <f t="shared" si="99"/>
        <v>7487213.0326941554</v>
      </c>
      <c r="C361" s="90">
        <f t="shared" si="99"/>
        <v>8320079.754329172</v>
      </c>
      <c r="D361" s="90">
        <f t="shared" si="99"/>
        <v>8310081.9340896308</v>
      </c>
      <c r="E361" s="90">
        <v>9273721.5222163014</v>
      </c>
      <c r="F361" s="111">
        <v>9295885.2299368288</v>
      </c>
      <c r="G361" s="89">
        <f t="shared" si="96"/>
        <v>10.026862888357615</v>
      </c>
      <c r="H361" s="89">
        <f t="shared" si="97"/>
        <v>10.007910448833993</v>
      </c>
      <c r="I361" s="89">
        <f t="shared" si="98"/>
        <v>10.244343882025625</v>
      </c>
      <c r="J361" s="89">
        <f t="shared" si="100"/>
        <v>10.929421561928766</v>
      </c>
      <c r="K361" s="112">
        <f t="shared" si="101"/>
        <v>10.522646149385396</v>
      </c>
      <c r="L361" s="113" t="s">
        <v>15</v>
      </c>
      <c r="N361" s="346"/>
    </row>
    <row r="362" spans="1:14" ht="39" customHeight="1">
      <c r="A362" s="109" t="s">
        <v>16</v>
      </c>
      <c r="B362" s="110">
        <f t="shared" si="99"/>
        <v>2528653.3177760569</v>
      </c>
      <c r="C362" s="90">
        <f t="shared" si="99"/>
        <v>2702285.7737464439</v>
      </c>
      <c r="D362" s="90">
        <f t="shared" si="99"/>
        <v>2675014.1134314807</v>
      </c>
      <c r="E362" s="90">
        <v>2807488.9738563769</v>
      </c>
      <c r="F362" s="111">
        <v>2994169.9969124296</v>
      </c>
      <c r="G362" s="89">
        <f t="shared" si="96"/>
        <v>3.3863681985295</v>
      </c>
      <c r="H362" s="89">
        <f t="shared" si="97"/>
        <v>3.2504777393198196</v>
      </c>
      <c r="I362" s="89">
        <f t="shared" si="98"/>
        <v>3.2976527409252401</v>
      </c>
      <c r="J362" s="89">
        <f t="shared" si="100"/>
        <v>3.3087289123611736</v>
      </c>
      <c r="K362" s="112">
        <f t="shared" si="101"/>
        <v>3.389305118263596</v>
      </c>
      <c r="L362" s="113" t="s">
        <v>17</v>
      </c>
      <c r="N362" s="346"/>
    </row>
    <row r="363" spans="1:14" ht="39" customHeight="1">
      <c r="A363" s="109" t="s">
        <v>66</v>
      </c>
      <c r="B363" s="110">
        <f t="shared" si="99"/>
        <v>462583.44514812669</v>
      </c>
      <c r="C363" s="90">
        <f t="shared" si="99"/>
        <v>483902.43939078116</v>
      </c>
      <c r="D363" s="90">
        <f t="shared" si="99"/>
        <v>555385.56139534106</v>
      </c>
      <c r="E363" s="90">
        <v>694200.75321469572</v>
      </c>
      <c r="F363" s="111">
        <v>729959.6054373642</v>
      </c>
      <c r="G363" s="89">
        <f t="shared" si="96"/>
        <v>0.61949095860777936</v>
      </c>
      <c r="H363" s="89">
        <f t="shared" si="97"/>
        <v>0.58206801165281907</v>
      </c>
      <c r="I363" s="89">
        <f t="shared" si="98"/>
        <v>0.68465759100472945</v>
      </c>
      <c r="J363" s="89">
        <f t="shared" si="100"/>
        <v>0.81814109495479426</v>
      </c>
      <c r="K363" s="112">
        <f t="shared" si="101"/>
        <v>0.82629103537399851</v>
      </c>
      <c r="L363" s="113" t="s">
        <v>19</v>
      </c>
      <c r="N363" s="346"/>
    </row>
    <row r="364" spans="1:14" ht="39" customHeight="1">
      <c r="A364" s="109" t="s">
        <v>74</v>
      </c>
      <c r="B364" s="110">
        <f t="shared" si="99"/>
        <v>6816811.2491492257</v>
      </c>
      <c r="C364" s="90">
        <f t="shared" si="99"/>
        <v>9596526.1508337799</v>
      </c>
      <c r="D364" s="90">
        <f t="shared" si="99"/>
        <v>10043127.2933276</v>
      </c>
      <c r="E364" s="90">
        <v>10354752.658513367</v>
      </c>
      <c r="F364" s="111">
        <v>11411773.070917165</v>
      </c>
      <c r="G364" s="89">
        <f t="shared" si="96"/>
        <v>9.1290619663907133</v>
      </c>
      <c r="H364" s="89">
        <f t="shared" si="97"/>
        <v>11.543299724676933</v>
      </c>
      <c r="I364" s="89">
        <f t="shared" si="98"/>
        <v>12.380774396669803</v>
      </c>
      <c r="J364" s="89">
        <f t="shared" si="100"/>
        <v>12.203456476807023</v>
      </c>
      <c r="K364" s="112">
        <f t="shared" si="101"/>
        <v>12.917763826905862</v>
      </c>
      <c r="L364" s="113" t="s">
        <v>75</v>
      </c>
      <c r="N364" s="346"/>
    </row>
    <row r="365" spans="1:14" ht="39" customHeight="1">
      <c r="A365" s="109" t="s">
        <v>69</v>
      </c>
      <c r="B365" s="110">
        <f t="shared" si="99"/>
        <v>1459381.161704483</v>
      </c>
      <c r="C365" s="90">
        <f t="shared" si="99"/>
        <v>1570771.8016385976</v>
      </c>
      <c r="D365" s="90">
        <f t="shared" si="99"/>
        <v>1695505.5948815315</v>
      </c>
      <c r="E365" s="90">
        <v>1880798.521447757</v>
      </c>
      <c r="F365" s="111">
        <v>1877691.283066174</v>
      </c>
      <c r="G365" s="89">
        <f t="shared" si="96"/>
        <v>1.9544007558440533</v>
      </c>
      <c r="H365" s="89">
        <f t="shared" si="97"/>
        <v>1.8894222159556926</v>
      </c>
      <c r="I365" s="89">
        <f t="shared" si="98"/>
        <v>2.0901529618633834</v>
      </c>
      <c r="J365" s="89">
        <f t="shared" si="100"/>
        <v>2.2165901644458943</v>
      </c>
      <c r="K365" s="112">
        <f t="shared" si="101"/>
        <v>2.1254867568567293</v>
      </c>
      <c r="L365" s="113" t="s">
        <v>23</v>
      </c>
      <c r="N365" s="346"/>
    </row>
    <row r="366" spans="1:14" ht="39" customHeight="1">
      <c r="A366" s="109" t="s">
        <v>24</v>
      </c>
      <c r="B366" s="110">
        <f t="shared" si="99"/>
        <v>1453561.4618419996</v>
      </c>
      <c r="C366" s="90">
        <f t="shared" si="99"/>
        <v>1496191.1202884652</v>
      </c>
      <c r="D366" s="90">
        <f t="shared" si="99"/>
        <v>1527405.982537902</v>
      </c>
      <c r="E366" s="90">
        <v>1662953.398193486</v>
      </c>
      <c r="F366" s="111">
        <v>1695350.4598961207</v>
      </c>
      <c r="G366" s="89">
        <f t="shared" si="96"/>
        <v>1.9466070237413731</v>
      </c>
      <c r="H366" s="89">
        <f t="shared" si="97"/>
        <v>1.7997119244435495</v>
      </c>
      <c r="I366" s="89">
        <f t="shared" si="98"/>
        <v>1.8829263365494908</v>
      </c>
      <c r="J366" s="89">
        <f t="shared" si="100"/>
        <v>1.9598516823217025</v>
      </c>
      <c r="K366" s="112">
        <f t="shared" si="101"/>
        <v>1.9190827497776568</v>
      </c>
      <c r="L366" s="113" t="s">
        <v>25</v>
      </c>
      <c r="N366" s="346"/>
    </row>
    <row r="367" spans="1:14" ht="39" customHeight="1">
      <c r="A367" s="109" t="s">
        <v>26</v>
      </c>
      <c r="B367" s="110">
        <f t="shared" si="99"/>
        <v>1434096.4288349431</v>
      </c>
      <c r="C367" s="90">
        <f t="shared" si="99"/>
        <v>1527918.4331145983</v>
      </c>
      <c r="D367" s="90">
        <f t="shared" si="99"/>
        <v>1508377.5618422516</v>
      </c>
      <c r="E367" s="90">
        <v>1537286.0554776005</v>
      </c>
      <c r="F367" s="111">
        <v>1686872.032892694</v>
      </c>
      <c r="G367" s="89">
        <f t="shared" si="96"/>
        <v>1.9205394848284481</v>
      </c>
      <c r="H367" s="89">
        <f t="shared" si="97"/>
        <v>1.8378755136063654</v>
      </c>
      <c r="I367" s="89">
        <f t="shared" si="98"/>
        <v>1.8594688439899483</v>
      </c>
      <c r="J367" s="89">
        <f t="shared" si="100"/>
        <v>1.8117481014864385</v>
      </c>
      <c r="K367" s="112">
        <f t="shared" si="101"/>
        <v>1.909485440317215</v>
      </c>
      <c r="L367" s="113" t="s">
        <v>27</v>
      </c>
      <c r="N367" s="346"/>
    </row>
    <row r="368" spans="1:14" ht="39" customHeight="1">
      <c r="A368" s="109" t="s">
        <v>28</v>
      </c>
      <c r="B368" s="110">
        <f t="shared" si="99"/>
        <v>669276.56214718323</v>
      </c>
      <c r="C368" s="90">
        <f t="shared" si="99"/>
        <v>698092.20696872124</v>
      </c>
      <c r="D368" s="90">
        <f t="shared" si="99"/>
        <v>699291.28055683686</v>
      </c>
      <c r="E368" s="90">
        <v>786341.06913196389</v>
      </c>
      <c r="F368" s="111">
        <v>810319.62549246347</v>
      </c>
      <c r="G368" s="89">
        <f t="shared" si="96"/>
        <v>0.89629402739545194</v>
      </c>
      <c r="H368" s="89">
        <f t="shared" si="97"/>
        <v>0.8397088127354313</v>
      </c>
      <c r="I368" s="89">
        <f t="shared" si="98"/>
        <v>0.86205893137335088</v>
      </c>
      <c r="J368" s="89">
        <f t="shared" si="100"/>
        <v>0.92673184281115739</v>
      </c>
      <c r="K368" s="112">
        <f t="shared" si="101"/>
        <v>0.91725601984628102</v>
      </c>
      <c r="L368" s="113" t="s">
        <v>29</v>
      </c>
      <c r="N368" s="346"/>
    </row>
    <row r="369" spans="1:14" ht="39" customHeight="1">
      <c r="A369" s="109" t="s">
        <v>30</v>
      </c>
      <c r="B369" s="110">
        <f t="shared" si="99"/>
        <v>1655264.2706342696</v>
      </c>
      <c r="C369" s="90">
        <f t="shared" si="99"/>
        <v>1743806.5365649362</v>
      </c>
      <c r="D369" s="90">
        <f t="shared" si="99"/>
        <v>2039652.6875044424</v>
      </c>
      <c r="E369" s="90">
        <v>2211286.8723052484</v>
      </c>
      <c r="F369" s="111">
        <v>2491814.8049028227</v>
      </c>
      <c r="G369" s="89">
        <f t="shared" si="96"/>
        <v>2.2167270803132051</v>
      </c>
      <c r="H369" s="89">
        <f t="shared" si="97"/>
        <v>2.097559178919234</v>
      </c>
      <c r="I369" s="89">
        <f t="shared" si="98"/>
        <v>2.5144040331272972</v>
      </c>
      <c r="J369" s="89">
        <f t="shared" si="100"/>
        <v>2.6060828291948903</v>
      </c>
      <c r="K369" s="112">
        <f t="shared" si="101"/>
        <v>2.8206550331915397</v>
      </c>
      <c r="L369" s="113" t="s">
        <v>31</v>
      </c>
      <c r="N369" s="346"/>
    </row>
    <row r="370" spans="1:14" ht="39" customHeight="1">
      <c r="A370" s="109" t="s">
        <v>32</v>
      </c>
      <c r="B370" s="110">
        <f t="shared" si="99"/>
        <v>1760284.3981564248</v>
      </c>
      <c r="C370" s="90">
        <f t="shared" si="99"/>
        <v>1816905.003634949</v>
      </c>
      <c r="D370" s="90">
        <f t="shared" si="99"/>
        <v>2008885.6571474783</v>
      </c>
      <c r="E370" s="90">
        <v>2097836.2251611501</v>
      </c>
      <c r="F370" s="111">
        <v>2270462.8566365642</v>
      </c>
      <c r="G370" s="89">
        <f t="shared" si="96"/>
        <v>2.3573698554799174</v>
      </c>
      <c r="H370" s="89">
        <f t="shared" si="97"/>
        <v>2.1854865707213471</v>
      </c>
      <c r="I370" s="89">
        <f t="shared" si="98"/>
        <v>2.4764756418424296</v>
      </c>
      <c r="J370" s="89">
        <f t="shared" si="100"/>
        <v>2.4723770729738273</v>
      </c>
      <c r="K370" s="112">
        <f t="shared" si="101"/>
        <v>2.5700916744076094</v>
      </c>
      <c r="L370" s="113" t="s">
        <v>33</v>
      </c>
      <c r="N370" s="346"/>
    </row>
    <row r="371" spans="1:14" ht="39" customHeight="1">
      <c r="A371" s="109" t="s">
        <v>34</v>
      </c>
      <c r="B371" s="110">
        <f t="shared" si="99"/>
        <v>1613424.3597322879</v>
      </c>
      <c r="C371" s="90">
        <f t="shared" si="99"/>
        <v>1504156.797461397</v>
      </c>
      <c r="D371" s="90">
        <f>D415-D393</f>
        <v>1440103.7968078186</v>
      </c>
      <c r="E371" s="90">
        <v>1873425.9162420151</v>
      </c>
      <c r="F371" s="111">
        <v>2130171.9351111003</v>
      </c>
      <c r="G371" s="89">
        <f t="shared" si="96"/>
        <v>2.1606951431900923</v>
      </c>
      <c r="H371" s="89">
        <f t="shared" si="97"/>
        <v>1.8092935373805581</v>
      </c>
      <c r="I371" s="89">
        <f t="shared" si="98"/>
        <v>1.7753036176202552</v>
      </c>
      <c r="J371" s="89">
        <f t="shared" si="100"/>
        <v>2.2079012783163949</v>
      </c>
      <c r="K371" s="112">
        <f t="shared" si="101"/>
        <v>2.4112868173478925</v>
      </c>
      <c r="L371" s="113" t="s">
        <v>35</v>
      </c>
      <c r="N371" s="346"/>
    </row>
    <row r="372" spans="1:14" s="345" customFormat="1" ht="38.25" customHeight="1">
      <c r="A372" s="109" t="s">
        <v>76</v>
      </c>
      <c r="B372" s="110">
        <f t="shared" si="99"/>
        <v>2313516.9270987404</v>
      </c>
      <c r="C372" s="90">
        <f t="shared" si="99"/>
        <v>2810913.1291131396</v>
      </c>
      <c r="D372" s="114">
        <f>D416-D394</f>
        <v>0</v>
      </c>
      <c r="E372" s="114">
        <v>0</v>
      </c>
      <c r="F372" s="115">
        <v>0</v>
      </c>
      <c r="G372" s="89">
        <f t="shared" si="96"/>
        <v>3.0982579120720328</v>
      </c>
      <c r="H372" s="89">
        <f t="shared" si="97"/>
        <v>3.3811414921808294</v>
      </c>
      <c r="I372" s="116">
        <f>D372/$D$21*100</f>
        <v>0</v>
      </c>
      <c r="J372" s="116">
        <f t="shared" si="100"/>
        <v>0</v>
      </c>
      <c r="K372" s="117">
        <v>0</v>
      </c>
      <c r="L372" s="113" t="s">
        <v>77</v>
      </c>
      <c r="N372" s="346"/>
    </row>
    <row r="373" spans="1:14" ht="39" customHeight="1">
      <c r="A373" s="118" t="s">
        <v>72</v>
      </c>
      <c r="B373" s="120">
        <f t="shared" ref="B373:J373" si="102">SUM(B357:B372)</f>
        <v>74671541.000004143</v>
      </c>
      <c r="C373" s="120">
        <f t="shared" si="102"/>
        <v>83135034.000014782</v>
      </c>
      <c r="D373" s="121">
        <f t="shared" si="102"/>
        <v>81118732.734755382</v>
      </c>
      <c r="E373" s="121">
        <f t="shared" si="102"/>
        <v>84850982.000000045</v>
      </c>
      <c r="F373" s="122">
        <f>SUM(F357:F372)</f>
        <v>88341707</v>
      </c>
      <c r="G373" s="120">
        <f t="shared" si="102"/>
        <v>100.00000000000003</v>
      </c>
      <c r="H373" s="120">
        <f t="shared" si="102"/>
        <v>100.00000000000003</v>
      </c>
      <c r="I373" s="121">
        <f t="shared" si="102"/>
        <v>100</v>
      </c>
      <c r="J373" s="121">
        <f t="shared" si="102"/>
        <v>99.999999999999957</v>
      </c>
      <c r="K373" s="121">
        <f>SUM(K357:K372)</f>
        <v>99.999999999999986</v>
      </c>
      <c r="L373" s="123" t="s">
        <v>38</v>
      </c>
    </row>
    <row r="374" spans="1:14">
      <c r="A374" s="138"/>
      <c r="B374" s="134"/>
      <c r="C374" s="134"/>
      <c r="D374" s="135"/>
      <c r="E374" s="135"/>
      <c r="F374" s="135"/>
      <c r="G374" s="134"/>
      <c r="H374" s="134"/>
      <c r="I374" s="134"/>
      <c r="J374" s="135"/>
      <c r="K374" s="135"/>
      <c r="L374" s="134"/>
    </row>
    <row r="375" spans="1:14" s="342" customFormat="1" ht="20.25">
      <c r="A375" s="416" t="s">
        <v>64</v>
      </c>
      <c r="B375" s="416"/>
      <c r="C375" s="416"/>
      <c r="D375" s="416"/>
      <c r="E375" s="416"/>
      <c r="F375" s="416"/>
      <c r="G375" s="414"/>
      <c r="H375" s="414"/>
      <c r="I375" s="414"/>
      <c r="J375" s="414"/>
      <c r="K375" s="414"/>
      <c r="L375" s="414"/>
    </row>
    <row r="376" spans="1:14" s="343" customFormat="1" ht="17.25" customHeight="1">
      <c r="A376" s="416"/>
      <c r="B376" s="416"/>
      <c r="C376" s="416"/>
      <c r="D376" s="416"/>
      <c r="E376" s="416"/>
      <c r="F376" s="416"/>
      <c r="G376" s="415"/>
      <c r="H376" s="415"/>
      <c r="I376" s="415"/>
      <c r="J376" s="415"/>
      <c r="K376" s="415"/>
      <c r="L376" s="415"/>
    </row>
    <row r="377" spans="1:14" ht="16.5">
      <c r="A377" s="129" t="s">
        <v>93</v>
      </c>
      <c r="B377" s="130"/>
      <c r="C377" s="130"/>
      <c r="E377" s="131" t="s">
        <v>4</v>
      </c>
      <c r="F377" s="131"/>
      <c r="G377" s="129" t="s">
        <v>93</v>
      </c>
      <c r="H377" s="95"/>
      <c r="I377" s="95"/>
      <c r="J377" s="95"/>
      <c r="K377" s="95"/>
      <c r="L377" s="96" t="s">
        <v>5</v>
      </c>
    </row>
    <row r="378" spans="1:14" s="344" customFormat="1" ht="46.5" customHeight="1">
      <c r="A378" s="97"/>
      <c r="B378" s="98">
        <v>2010</v>
      </c>
      <c r="C378" s="98">
        <v>2011</v>
      </c>
      <c r="D378" s="91">
        <v>2012</v>
      </c>
      <c r="E378" s="91">
        <v>2013</v>
      </c>
      <c r="F378" s="99">
        <v>2014</v>
      </c>
      <c r="G378" s="100">
        <v>2010</v>
      </c>
      <c r="H378" s="98">
        <v>2011</v>
      </c>
      <c r="I378" s="92">
        <v>2012</v>
      </c>
      <c r="J378" s="92">
        <v>2013</v>
      </c>
      <c r="K378" s="92">
        <v>2014</v>
      </c>
      <c r="L378" s="101"/>
    </row>
    <row r="379" spans="1:14" ht="39" customHeight="1">
      <c r="A379" s="102" t="s">
        <v>6</v>
      </c>
      <c r="B379" s="103">
        <v>2031386.6655547982</v>
      </c>
      <c r="C379" s="104">
        <v>1958454.1206666215</v>
      </c>
      <c r="D379" s="104">
        <v>2194464.7824550113</v>
      </c>
      <c r="E379" s="104">
        <v>2409481.9793345439</v>
      </c>
      <c r="F379" s="105">
        <v>2512664.4482489331</v>
      </c>
      <c r="G379" s="106">
        <f t="shared" ref="G379:G394" si="103">B379/$B$395*100</f>
        <v>23.911953260085554</v>
      </c>
      <c r="H379" s="106">
        <f t="shared" ref="H379:H394" si="104">C379/$C$395*100</f>
        <v>22.559324241890703</v>
      </c>
      <c r="I379" s="106">
        <f t="shared" ref="I379:I393" si="105">D379/$D$395*100</f>
        <v>23.779825500680435</v>
      </c>
      <c r="J379" s="106">
        <f>E379/$E$395*100</f>
        <v>25.103331056543443</v>
      </c>
      <c r="K379" s="107">
        <f>F379/$F$395*100</f>
        <v>24.120931876280562</v>
      </c>
      <c r="L379" s="108" t="s">
        <v>7</v>
      </c>
    </row>
    <row r="380" spans="1:14" ht="39" customHeight="1">
      <c r="A380" s="109" t="s">
        <v>8</v>
      </c>
      <c r="B380" s="110">
        <v>191771.69061041044</v>
      </c>
      <c r="C380" s="90">
        <v>210037.9242900025</v>
      </c>
      <c r="D380" s="90">
        <v>185140.19187586213</v>
      </c>
      <c r="E380" s="90">
        <v>190077.06265554269</v>
      </c>
      <c r="F380" s="111">
        <v>199182.55113583605</v>
      </c>
      <c r="G380" s="89">
        <f t="shared" si="103"/>
        <v>2.2573918497349816</v>
      </c>
      <c r="H380" s="89">
        <f t="shared" si="104"/>
        <v>2.4194151842265388</v>
      </c>
      <c r="I380" s="89">
        <f t="shared" si="105"/>
        <v>2.0062301710967434</v>
      </c>
      <c r="J380" s="89">
        <f>E380/$E$395*100</f>
        <v>1.9803291624597503</v>
      </c>
      <c r="K380" s="112">
        <f t="shared" ref="K380:K393" si="106">F380/$F$395*100</f>
        <v>1.9121012159978179</v>
      </c>
      <c r="L380" s="113" t="s">
        <v>9</v>
      </c>
    </row>
    <row r="381" spans="1:14" ht="39" customHeight="1">
      <c r="A381" s="109" t="s">
        <v>10</v>
      </c>
      <c r="B381" s="110">
        <v>163514.3367643345</v>
      </c>
      <c r="C381" s="90">
        <v>167950.78367779736</v>
      </c>
      <c r="D381" s="90">
        <v>175806.06552297989</v>
      </c>
      <c r="E381" s="90">
        <v>197279.08684258445</v>
      </c>
      <c r="F381" s="111">
        <v>279338.85226493172</v>
      </c>
      <c r="G381" s="89">
        <f t="shared" si="103"/>
        <v>1.9247675710201622</v>
      </c>
      <c r="H381" s="89">
        <f t="shared" si="104"/>
        <v>1.9346157490671363</v>
      </c>
      <c r="I381" s="89">
        <f t="shared" si="105"/>
        <v>1.905083004075669</v>
      </c>
      <c r="J381" s="89">
        <f t="shared" ref="J381:J394" si="107">E381/$E$395*100</f>
        <v>2.055363879048282</v>
      </c>
      <c r="K381" s="112">
        <f t="shared" si="106"/>
        <v>2.6815810724653053</v>
      </c>
      <c r="L381" s="113" t="s">
        <v>11</v>
      </c>
    </row>
    <row r="382" spans="1:14" ht="39" customHeight="1">
      <c r="A382" s="109" t="s">
        <v>12</v>
      </c>
      <c r="B382" s="110">
        <v>2739760.865037248</v>
      </c>
      <c r="C382" s="90">
        <v>2595846.4028600319</v>
      </c>
      <c r="D382" s="90">
        <v>2719904.2891817805</v>
      </c>
      <c r="E382" s="90">
        <v>2636755.9336565523</v>
      </c>
      <c r="F382" s="111">
        <v>2789373.9904992236</v>
      </c>
      <c r="G382" s="89">
        <f t="shared" si="103"/>
        <v>32.250400605386361</v>
      </c>
      <c r="H382" s="89">
        <f t="shared" si="104"/>
        <v>29.90141053921252</v>
      </c>
      <c r="I382" s="89">
        <f t="shared" si="105"/>
        <v>29.473632884159066</v>
      </c>
      <c r="J382" s="89">
        <f t="shared" si="107"/>
        <v>27.471198243269949</v>
      </c>
      <c r="K382" s="112">
        <f t="shared" si="106"/>
        <v>26.777272249459905</v>
      </c>
      <c r="L382" s="113" t="s">
        <v>13</v>
      </c>
    </row>
    <row r="383" spans="1:14" ht="39" customHeight="1">
      <c r="A383" s="109" t="s">
        <v>14</v>
      </c>
      <c r="B383" s="110">
        <v>1332488.1598183976</v>
      </c>
      <c r="C383" s="90">
        <v>1360093.3391252037</v>
      </c>
      <c r="D383" s="90">
        <v>1615349.1116910817</v>
      </c>
      <c r="E383" s="90">
        <v>1775269.5004383486</v>
      </c>
      <c r="F383" s="111">
        <v>2026164.2205396502</v>
      </c>
      <c r="G383" s="89">
        <f t="shared" si="103"/>
        <v>15.685046642015294</v>
      </c>
      <c r="H383" s="89">
        <f t="shared" si="104"/>
        <v>15.666839632739229</v>
      </c>
      <c r="I383" s="89">
        <f t="shared" si="105"/>
        <v>17.504368402631485</v>
      </c>
      <c r="J383" s="89">
        <f t="shared" si="107"/>
        <v>18.495750690941655</v>
      </c>
      <c r="K383" s="112">
        <f t="shared" si="106"/>
        <v>19.450654928418082</v>
      </c>
      <c r="L383" s="113" t="s">
        <v>15</v>
      </c>
    </row>
    <row r="384" spans="1:14" ht="39" customHeight="1">
      <c r="A384" s="109" t="s">
        <v>16</v>
      </c>
      <c r="B384" s="110">
        <v>189782.31791274645</v>
      </c>
      <c r="C384" s="90">
        <v>187899.68693340546</v>
      </c>
      <c r="D384" s="90">
        <v>194975.97300070513</v>
      </c>
      <c r="E384" s="90">
        <v>203754.99927562868</v>
      </c>
      <c r="F384" s="111">
        <v>224741.86749163858</v>
      </c>
      <c r="G384" s="89">
        <f t="shared" si="103"/>
        <v>2.233974453249099</v>
      </c>
      <c r="H384" s="89">
        <f t="shared" si="104"/>
        <v>2.1644060576908526</v>
      </c>
      <c r="I384" s="89">
        <f t="shared" si="105"/>
        <v>2.1128134075567928</v>
      </c>
      <c r="J384" s="89">
        <f t="shared" si="107"/>
        <v>2.1228335572173607</v>
      </c>
      <c r="K384" s="112">
        <f t="shared" si="106"/>
        <v>2.1574640733631392</v>
      </c>
      <c r="L384" s="113" t="s">
        <v>17</v>
      </c>
    </row>
    <row r="385" spans="1:12" ht="39" customHeight="1">
      <c r="A385" s="109" t="s">
        <v>66</v>
      </c>
      <c r="B385" s="110">
        <v>26598.586536966206</v>
      </c>
      <c r="C385" s="90">
        <v>28995.950312496876</v>
      </c>
      <c r="D385" s="90">
        <v>35986.623903554901</v>
      </c>
      <c r="E385" s="90">
        <v>38631.16037210502</v>
      </c>
      <c r="F385" s="111">
        <v>44043.307878298838</v>
      </c>
      <c r="G385" s="89">
        <f t="shared" si="103"/>
        <v>0.31309851976534969</v>
      </c>
      <c r="H385" s="89">
        <f t="shared" si="104"/>
        <v>0.33400274119197426</v>
      </c>
      <c r="I385" s="89">
        <f t="shared" si="105"/>
        <v>0.3899609798375494</v>
      </c>
      <c r="J385" s="89">
        <f t="shared" si="107"/>
        <v>0.40248103793131829</v>
      </c>
      <c r="K385" s="112">
        <f t="shared" si="106"/>
        <v>0.4228044177084036</v>
      </c>
      <c r="L385" s="113" t="s">
        <v>19</v>
      </c>
    </row>
    <row r="386" spans="1:12" ht="39" customHeight="1">
      <c r="A386" s="109" t="s">
        <v>74</v>
      </c>
      <c r="B386" s="110">
        <v>819165.89782721351</v>
      </c>
      <c r="C386" s="90">
        <v>1095453.8989208625</v>
      </c>
      <c r="D386" s="90">
        <v>1275408.828526543</v>
      </c>
      <c r="E386" s="90">
        <v>1275109.1439160781</v>
      </c>
      <c r="F386" s="111">
        <v>1405047.9194315607</v>
      </c>
      <c r="G386" s="89">
        <f t="shared" si="103"/>
        <v>9.6426037411989451</v>
      </c>
      <c r="H386" s="89">
        <f t="shared" si="104"/>
        <v>12.618472619306168</v>
      </c>
      <c r="I386" s="89">
        <f t="shared" si="105"/>
        <v>13.820681756605143</v>
      </c>
      <c r="J386" s="89">
        <f t="shared" si="107"/>
        <v>13.284800321184164</v>
      </c>
      <c r="K386" s="112">
        <f t="shared" si="106"/>
        <v>13.488098329698172</v>
      </c>
      <c r="L386" s="113" t="s">
        <v>75</v>
      </c>
    </row>
    <row r="387" spans="1:12" ht="39" customHeight="1">
      <c r="A387" s="109" t="s">
        <v>69</v>
      </c>
      <c r="B387" s="110">
        <v>136496.13747123221</v>
      </c>
      <c r="C387" s="90">
        <v>130010.36981995241</v>
      </c>
      <c r="D387" s="90">
        <v>150896.02418646013</v>
      </c>
      <c r="E387" s="90">
        <v>160532.54762798687</v>
      </c>
      <c r="F387" s="111">
        <v>172351.31273392896</v>
      </c>
      <c r="G387" s="89">
        <f t="shared" si="103"/>
        <v>1.6067296860506397</v>
      </c>
      <c r="H387" s="89">
        <f t="shared" si="104"/>
        <v>1.4975822290787735</v>
      </c>
      <c r="I387" s="89">
        <f t="shared" si="105"/>
        <v>1.6351509272735569</v>
      </c>
      <c r="J387" s="89">
        <f t="shared" si="107"/>
        <v>1.672517878539465</v>
      </c>
      <c r="K387" s="112">
        <f t="shared" si="106"/>
        <v>1.6545282344165839</v>
      </c>
      <c r="L387" s="113" t="s">
        <v>23</v>
      </c>
    </row>
    <row r="388" spans="1:12" ht="39" customHeight="1">
      <c r="A388" s="109" t="s">
        <v>24</v>
      </c>
      <c r="B388" s="110">
        <v>119444.83271645251</v>
      </c>
      <c r="C388" s="90">
        <v>106407.35459764489</v>
      </c>
      <c r="D388" s="90">
        <v>109091.7346985155</v>
      </c>
      <c r="E388" s="90">
        <v>104377.69432330405</v>
      </c>
      <c r="F388" s="111">
        <v>93279.049397170049</v>
      </c>
      <c r="G388" s="89">
        <f t="shared" si="103"/>
        <v>1.4060145739385839</v>
      </c>
      <c r="H388" s="89">
        <f t="shared" si="104"/>
        <v>1.2257004076628726</v>
      </c>
      <c r="I388" s="89">
        <f t="shared" si="105"/>
        <v>1.1821481189572962</v>
      </c>
      <c r="J388" s="89">
        <f t="shared" si="107"/>
        <v>1.0874652053800615</v>
      </c>
      <c r="K388" s="112">
        <f t="shared" si="106"/>
        <v>0.89545486169526123</v>
      </c>
      <c r="L388" s="113" t="s">
        <v>25</v>
      </c>
    </row>
    <row r="389" spans="1:12" ht="39" customHeight="1">
      <c r="A389" s="109" t="s">
        <v>26</v>
      </c>
      <c r="B389" s="110">
        <v>115365.22014424925</v>
      </c>
      <c r="C389" s="90">
        <v>120938.83751717773</v>
      </c>
      <c r="D389" s="90">
        <v>124457.87036323697</v>
      </c>
      <c r="E389" s="90">
        <v>113997.04153248432</v>
      </c>
      <c r="F389" s="111">
        <v>121605.78113713049</v>
      </c>
      <c r="G389" s="89">
        <f t="shared" si="103"/>
        <v>1.3579924485599379</v>
      </c>
      <c r="H389" s="89">
        <f t="shared" si="104"/>
        <v>1.3930877523230853</v>
      </c>
      <c r="I389" s="89">
        <f t="shared" si="105"/>
        <v>1.3486598021924541</v>
      </c>
      <c r="J389" s="89">
        <f t="shared" si="107"/>
        <v>1.1876849453951253</v>
      </c>
      <c r="K389" s="112">
        <f t="shared" si="106"/>
        <v>1.1673841943418972</v>
      </c>
      <c r="L389" s="113" t="s">
        <v>27</v>
      </c>
    </row>
    <row r="390" spans="1:12" ht="39" customHeight="1">
      <c r="A390" s="109" t="s">
        <v>28</v>
      </c>
      <c r="B390" s="110">
        <v>49183.754441116267</v>
      </c>
      <c r="C390" s="90">
        <v>49075.936753254326</v>
      </c>
      <c r="D390" s="90">
        <v>53429.101783451471</v>
      </c>
      <c r="E390" s="90">
        <v>55506.757563709092</v>
      </c>
      <c r="F390" s="111">
        <v>65392.473071538443</v>
      </c>
      <c r="G390" s="89">
        <f t="shared" si="103"/>
        <v>0.57895409933209085</v>
      </c>
      <c r="H390" s="89">
        <f t="shared" si="104"/>
        <v>0.56530298974496385</v>
      </c>
      <c r="I390" s="89">
        <f t="shared" si="105"/>
        <v>0.57897247986234979</v>
      </c>
      <c r="J390" s="89">
        <f t="shared" si="107"/>
        <v>0.57830044920357515</v>
      </c>
      <c r="K390" s="112">
        <f t="shared" si="106"/>
        <v>0.62775090771842768</v>
      </c>
      <c r="L390" s="113" t="s">
        <v>29</v>
      </c>
    </row>
    <row r="391" spans="1:12" ht="39" customHeight="1">
      <c r="A391" s="109" t="s">
        <v>30</v>
      </c>
      <c r="B391" s="110">
        <v>105685.83231127016</v>
      </c>
      <c r="C391" s="90">
        <v>116542.37651504829</v>
      </c>
      <c r="D391" s="90">
        <v>135527.33426910258</v>
      </c>
      <c r="E391" s="90">
        <v>144775.15784044185</v>
      </c>
      <c r="F391" s="111">
        <v>168611.72233959008</v>
      </c>
      <c r="G391" s="89">
        <f t="shared" si="103"/>
        <v>1.2440539880132238</v>
      </c>
      <c r="H391" s="89">
        <f t="shared" si="104"/>
        <v>1.3424451622224267</v>
      </c>
      <c r="I391" s="89">
        <f t="shared" si="105"/>
        <v>1.4686115654525058</v>
      </c>
      <c r="J391" s="89">
        <f t="shared" si="107"/>
        <v>1.5083485774961813</v>
      </c>
      <c r="K391" s="112">
        <f t="shared" si="106"/>
        <v>1.6186291293013335</v>
      </c>
      <c r="L391" s="113" t="s">
        <v>31</v>
      </c>
    </row>
    <row r="392" spans="1:12" ht="39" customHeight="1">
      <c r="A392" s="109" t="s">
        <v>32</v>
      </c>
      <c r="B392" s="110">
        <v>122135.58131709609</v>
      </c>
      <c r="C392" s="90">
        <v>123415.30764188366</v>
      </c>
      <c r="D392" s="90">
        <v>152294.25638081881</v>
      </c>
      <c r="E392" s="90">
        <v>155815.38363261521</v>
      </c>
      <c r="F392" s="111">
        <v>171122.53848647428</v>
      </c>
      <c r="G392" s="89">
        <f t="shared" si="103"/>
        <v>1.4376880390962659</v>
      </c>
      <c r="H392" s="89">
        <f t="shared" si="104"/>
        <v>1.4216140741444923</v>
      </c>
      <c r="I392" s="89">
        <f t="shared" si="105"/>
        <v>1.6503025568905452</v>
      </c>
      <c r="J392" s="89">
        <f t="shared" si="107"/>
        <v>1.6233718253880209</v>
      </c>
      <c r="K392" s="112">
        <f t="shared" si="106"/>
        <v>1.6427323179603146</v>
      </c>
      <c r="L392" s="113" t="s">
        <v>33</v>
      </c>
    </row>
    <row r="393" spans="1:12" ht="39" customHeight="1">
      <c r="A393" s="109" t="s">
        <v>34</v>
      </c>
      <c r="B393" s="110">
        <v>95504.343365108187</v>
      </c>
      <c r="C393" s="90">
        <v>99016.597271360224</v>
      </c>
      <c r="D393" s="90">
        <v>105530.57797563604</v>
      </c>
      <c r="E393" s="90">
        <v>136892.55098807506</v>
      </c>
      <c r="F393" s="111">
        <v>144025.96534409554</v>
      </c>
      <c r="G393" s="89">
        <f t="shared" si="103"/>
        <v>1.1242051714747876</v>
      </c>
      <c r="H393" s="89">
        <f t="shared" si="104"/>
        <v>1.1405666845098212</v>
      </c>
      <c r="I393" s="89">
        <f t="shared" si="105"/>
        <v>1.1435584427284025</v>
      </c>
      <c r="J393" s="89">
        <f t="shared" si="107"/>
        <v>1.4262231700016659</v>
      </c>
      <c r="K393" s="112">
        <f t="shared" si="106"/>
        <v>1.3826121911747986</v>
      </c>
      <c r="L393" s="113" t="s">
        <v>35</v>
      </c>
    </row>
    <row r="394" spans="1:12" s="345" customFormat="1" ht="38.25" customHeight="1">
      <c r="A394" s="109" t="s">
        <v>76</v>
      </c>
      <c r="B394" s="110">
        <v>256992.77817135977</v>
      </c>
      <c r="C394" s="90">
        <v>331212.11309725716</v>
      </c>
      <c r="D394" s="114">
        <f>D438-D416</f>
        <v>0</v>
      </c>
      <c r="E394" s="114">
        <v>0</v>
      </c>
      <c r="F394" s="115">
        <v>0</v>
      </c>
      <c r="G394" s="89">
        <f t="shared" si="103"/>
        <v>3.0251253510787204</v>
      </c>
      <c r="H394" s="89">
        <f t="shared" si="104"/>
        <v>3.8152139349884262</v>
      </c>
      <c r="I394" s="116">
        <f>D394/$D$21*100</f>
        <v>0</v>
      </c>
      <c r="J394" s="116">
        <f t="shared" si="107"/>
        <v>0</v>
      </c>
      <c r="K394" s="117">
        <v>0</v>
      </c>
      <c r="L394" s="113" t="s">
        <v>77</v>
      </c>
    </row>
    <row r="395" spans="1:12" ht="39" customHeight="1">
      <c r="A395" s="118" t="s">
        <v>72</v>
      </c>
      <c r="B395" s="120">
        <f t="shared" ref="B395:J395" si="108">SUM(B379:B394)</f>
        <v>8495277</v>
      </c>
      <c r="C395" s="120">
        <f t="shared" si="108"/>
        <v>8681351.0000000019</v>
      </c>
      <c r="D395" s="121">
        <f t="shared" si="108"/>
        <v>9228262.7658147402</v>
      </c>
      <c r="E395" s="121">
        <f t="shared" si="108"/>
        <v>9598255.9999999981</v>
      </c>
      <c r="F395" s="122">
        <f>SUM(F379:F394)</f>
        <v>10416946</v>
      </c>
      <c r="G395" s="120">
        <f t="shared" si="108"/>
        <v>99.999999999999986</v>
      </c>
      <c r="H395" s="120">
        <f t="shared" si="108"/>
        <v>99.999999999999986</v>
      </c>
      <c r="I395" s="121">
        <f t="shared" si="108"/>
        <v>100.00000000000001</v>
      </c>
      <c r="J395" s="121">
        <f t="shared" si="108"/>
        <v>100.00000000000001</v>
      </c>
      <c r="K395" s="121">
        <f>SUM(K379:K394)</f>
        <v>100</v>
      </c>
      <c r="L395" s="123" t="s">
        <v>38</v>
      </c>
    </row>
    <row r="396" spans="1:12">
      <c r="A396" s="138"/>
      <c r="B396" s="134"/>
      <c r="C396" s="134"/>
      <c r="D396" s="135"/>
      <c r="E396" s="135"/>
      <c r="F396" s="135"/>
      <c r="G396" s="134"/>
      <c r="H396" s="134"/>
      <c r="I396" s="134"/>
      <c r="J396" s="135"/>
      <c r="K396" s="135"/>
      <c r="L396" s="134"/>
    </row>
    <row r="397" spans="1:12" s="342" customFormat="1" ht="20.25">
      <c r="A397" s="416" t="s">
        <v>64</v>
      </c>
      <c r="B397" s="416"/>
      <c r="C397" s="416"/>
      <c r="D397" s="416"/>
      <c r="E397" s="416"/>
      <c r="F397" s="416"/>
      <c r="G397" s="414"/>
      <c r="H397" s="414"/>
      <c r="I397" s="414"/>
      <c r="J397" s="414"/>
      <c r="K397" s="414"/>
      <c r="L397" s="414"/>
    </row>
    <row r="398" spans="1:12" s="343" customFormat="1" ht="17.25" customHeight="1">
      <c r="A398" s="416"/>
      <c r="B398" s="416"/>
      <c r="C398" s="416"/>
      <c r="D398" s="416"/>
      <c r="E398" s="416"/>
      <c r="F398" s="416"/>
      <c r="G398" s="415"/>
      <c r="H398" s="415"/>
      <c r="I398" s="415"/>
      <c r="J398" s="415"/>
      <c r="K398" s="415"/>
      <c r="L398" s="415"/>
    </row>
    <row r="399" spans="1:12" ht="16.5">
      <c r="A399" s="129" t="s">
        <v>94</v>
      </c>
      <c r="B399" s="130"/>
      <c r="C399" s="130"/>
      <c r="E399" s="131" t="s">
        <v>4</v>
      </c>
      <c r="F399" s="131"/>
      <c r="G399" s="129" t="s">
        <v>94</v>
      </c>
      <c r="H399" s="95"/>
      <c r="I399" s="95"/>
      <c r="J399" s="95"/>
      <c r="K399" s="95"/>
      <c r="L399" s="96" t="s">
        <v>5</v>
      </c>
    </row>
    <row r="400" spans="1:12" s="344" customFormat="1" ht="46.5" customHeight="1">
      <c r="A400" s="97"/>
      <c r="B400" s="98">
        <v>2010</v>
      </c>
      <c r="C400" s="98">
        <v>2011</v>
      </c>
      <c r="D400" s="91">
        <v>2012</v>
      </c>
      <c r="E400" s="91">
        <v>2013</v>
      </c>
      <c r="F400" s="99">
        <v>2014</v>
      </c>
      <c r="G400" s="100">
        <v>2010</v>
      </c>
      <c r="H400" s="98">
        <v>2011</v>
      </c>
      <c r="I400" s="92">
        <v>2012</v>
      </c>
      <c r="J400" s="92">
        <v>2013</v>
      </c>
      <c r="K400" s="92">
        <v>2014</v>
      </c>
      <c r="L400" s="101"/>
    </row>
    <row r="401" spans="1:14" ht="39" customHeight="1">
      <c r="A401" s="102" t="s">
        <v>6</v>
      </c>
      <c r="B401" s="103">
        <v>20876406.351173788</v>
      </c>
      <c r="C401" s="104">
        <v>22674291.256275639</v>
      </c>
      <c r="D401" s="104">
        <v>23431426.116256777</v>
      </c>
      <c r="E401" s="104">
        <v>25150436.141323399</v>
      </c>
      <c r="F401" s="105">
        <v>25413223.721334208</v>
      </c>
      <c r="G401" s="106">
        <f t="shared" ref="G401:G416" si="109">B401/$B$417*100</f>
        <v>25.101845727911275</v>
      </c>
      <c r="H401" s="106">
        <f t="shared" ref="H401:H416" si="110">C401/$C$417*100</f>
        <v>24.695255924388643</v>
      </c>
      <c r="I401" s="106">
        <f t="shared" ref="I401:I415" si="111">D401/$D$417*100</f>
        <v>25.934925656834846</v>
      </c>
      <c r="J401" s="106">
        <f>E401/$E$417*100</f>
        <v>26.628522022934064</v>
      </c>
      <c r="K401" s="107">
        <f>F401/$F$417*100</f>
        <v>25.732655265492742</v>
      </c>
      <c r="L401" s="108" t="s">
        <v>7</v>
      </c>
      <c r="N401" s="346"/>
    </row>
    <row r="402" spans="1:14" ht="39" customHeight="1">
      <c r="A402" s="109" t="s">
        <v>8</v>
      </c>
      <c r="B402" s="110">
        <v>2935518.0557865673</v>
      </c>
      <c r="C402" s="90">
        <v>3170597.8469190774</v>
      </c>
      <c r="D402" s="90">
        <v>2860130.6562842154</v>
      </c>
      <c r="E402" s="90">
        <v>3156205.7370821154</v>
      </c>
      <c r="F402" s="111">
        <v>3172570.6167170415</v>
      </c>
      <c r="G402" s="89">
        <f t="shared" si="109"/>
        <v>3.5296746062671538</v>
      </c>
      <c r="H402" s="89">
        <f t="shared" si="110"/>
        <v>3.4531939445433042</v>
      </c>
      <c r="I402" s="89">
        <f t="shared" si="111"/>
        <v>3.1657175099598831</v>
      </c>
      <c r="J402" s="89">
        <f t="shared" ref="J402:J416" si="112">E402/$E$417*100</f>
        <v>3.3416952893596834</v>
      </c>
      <c r="K402" s="112">
        <f t="shared" ref="K402:K415" si="113">F402/$F$417*100</f>
        <v>3.2124482466534268</v>
      </c>
      <c r="L402" s="113" t="s">
        <v>9</v>
      </c>
      <c r="N402" s="346"/>
    </row>
    <row r="403" spans="1:14" ht="39" customHeight="1">
      <c r="A403" s="109" t="s">
        <v>10</v>
      </c>
      <c r="B403" s="110">
        <v>2613475.5602148371</v>
      </c>
      <c r="C403" s="90">
        <v>2513799.5447189491</v>
      </c>
      <c r="D403" s="90">
        <v>2442952.9568275306</v>
      </c>
      <c r="E403" s="90">
        <v>2949547.5681481776</v>
      </c>
      <c r="F403" s="111">
        <v>3736176.901024953</v>
      </c>
      <c r="G403" s="89">
        <f t="shared" si="109"/>
        <v>3.1424498652992914</v>
      </c>
      <c r="H403" s="89">
        <f t="shared" si="110"/>
        <v>2.7378550622729745</v>
      </c>
      <c r="I403" s="89">
        <f t="shared" si="111"/>
        <v>2.7039670143896655</v>
      </c>
      <c r="J403" s="89">
        <f t="shared" si="112"/>
        <v>3.1228918629795386</v>
      </c>
      <c r="K403" s="112">
        <f t="shared" si="113"/>
        <v>3.7831387807860772</v>
      </c>
      <c r="L403" s="113" t="s">
        <v>11</v>
      </c>
      <c r="N403" s="346"/>
    </row>
    <row r="404" spans="1:14" ht="39" customHeight="1">
      <c r="A404" s="109" t="s">
        <v>12</v>
      </c>
      <c r="B404" s="110">
        <v>23718507.97587787</v>
      </c>
      <c r="C404" s="90">
        <v>25437085.436510596</v>
      </c>
      <c r="D404" s="90">
        <v>25156706.870900169</v>
      </c>
      <c r="E404" s="90">
        <v>23848294.650175545</v>
      </c>
      <c r="F404" s="111">
        <v>24405824.701871004</v>
      </c>
      <c r="G404" s="89">
        <f t="shared" si="109"/>
        <v>28.519196172536848</v>
      </c>
      <c r="H404" s="89">
        <f t="shared" si="110"/>
        <v>27.704298569919189</v>
      </c>
      <c r="I404" s="89">
        <f t="shared" si="111"/>
        <v>27.844541737684487</v>
      </c>
      <c r="J404" s="89">
        <f t="shared" si="112"/>
        <v>25.249853948187017</v>
      </c>
      <c r="K404" s="112">
        <f t="shared" si="113"/>
        <v>24.712593742920941</v>
      </c>
      <c r="L404" s="113" t="s">
        <v>13</v>
      </c>
      <c r="N404" s="346"/>
    </row>
    <row r="405" spans="1:14" ht="39" customHeight="1">
      <c r="A405" s="109" t="s">
        <v>14</v>
      </c>
      <c r="B405" s="110">
        <v>8819701.1925125532</v>
      </c>
      <c r="C405" s="90">
        <v>9680173.0934543759</v>
      </c>
      <c r="D405" s="90">
        <v>9925431.0457807127</v>
      </c>
      <c r="E405" s="90">
        <v>11048991.022654651</v>
      </c>
      <c r="F405" s="111">
        <v>11322049.450476479</v>
      </c>
      <c r="G405" s="89">
        <f t="shared" si="109"/>
        <v>10.604831836312545</v>
      </c>
      <c r="H405" s="89">
        <f t="shared" si="110"/>
        <v>10.542969093645775</v>
      </c>
      <c r="I405" s="89">
        <f t="shared" si="111"/>
        <v>10.985900516988506</v>
      </c>
      <c r="J405" s="89">
        <f t="shared" si="112"/>
        <v>11.698337918464365</v>
      </c>
      <c r="K405" s="112">
        <f t="shared" si="113"/>
        <v>11.464361963783039</v>
      </c>
      <c r="L405" s="113" t="s">
        <v>15</v>
      </c>
      <c r="N405" s="346"/>
    </row>
    <row r="406" spans="1:14" ht="39" customHeight="1">
      <c r="A406" s="109" t="s">
        <v>16</v>
      </c>
      <c r="B406" s="110">
        <v>2718435.6356888032</v>
      </c>
      <c r="C406" s="90">
        <v>2890185.4606798496</v>
      </c>
      <c r="D406" s="90">
        <v>2869990.086432186</v>
      </c>
      <c r="E406" s="90">
        <v>3011243.9731320054</v>
      </c>
      <c r="F406" s="111">
        <v>3218911.8644040683</v>
      </c>
      <c r="G406" s="89">
        <f t="shared" si="109"/>
        <v>3.2686541352209328</v>
      </c>
      <c r="H406" s="89">
        <f t="shared" si="110"/>
        <v>3.1477883393899511</v>
      </c>
      <c r="I406" s="89">
        <f t="shared" si="111"/>
        <v>3.17663035780097</v>
      </c>
      <c r="J406" s="89">
        <f t="shared" si="112"/>
        <v>3.1882141528045005</v>
      </c>
      <c r="K406" s="112">
        <f t="shared" si="113"/>
        <v>3.2593719807053954</v>
      </c>
      <c r="L406" s="113" t="s">
        <v>17</v>
      </c>
      <c r="N406" s="346"/>
    </row>
    <row r="407" spans="1:14" ht="39" customHeight="1">
      <c r="A407" s="109" t="s">
        <v>66</v>
      </c>
      <c r="B407" s="110">
        <v>489182.03168509289</v>
      </c>
      <c r="C407" s="90">
        <v>512898.38970327802</v>
      </c>
      <c r="D407" s="90">
        <v>591372.18529889593</v>
      </c>
      <c r="E407" s="90">
        <v>732831.91358680069</v>
      </c>
      <c r="F407" s="111">
        <v>774002.913315663</v>
      </c>
      <c r="G407" s="89">
        <f t="shared" si="109"/>
        <v>0.58819375737697266</v>
      </c>
      <c r="H407" s="89">
        <f t="shared" si="110"/>
        <v>0.55861313827939907</v>
      </c>
      <c r="I407" s="89">
        <f t="shared" si="111"/>
        <v>0.6545565594321997</v>
      </c>
      <c r="J407" s="89">
        <f t="shared" si="112"/>
        <v>0.77590029216201928</v>
      </c>
      <c r="K407" s="112">
        <f t="shared" si="113"/>
        <v>0.78373174380543942</v>
      </c>
      <c r="L407" s="113" t="s">
        <v>19</v>
      </c>
      <c r="N407" s="346"/>
    </row>
    <row r="408" spans="1:14" ht="39" customHeight="1">
      <c r="A408" s="109" t="s">
        <v>74</v>
      </c>
      <c r="B408" s="110">
        <v>7635977.1469764393</v>
      </c>
      <c r="C408" s="90">
        <v>10691980.049754642</v>
      </c>
      <c r="D408" s="90">
        <v>11318536.121854143</v>
      </c>
      <c r="E408" s="90">
        <v>11629861.802429445</v>
      </c>
      <c r="F408" s="111">
        <v>12816820.990348727</v>
      </c>
      <c r="G408" s="89">
        <f t="shared" si="109"/>
        <v>9.1815189406141009</v>
      </c>
      <c r="H408" s="89">
        <f t="shared" si="110"/>
        <v>11.6449586310253</v>
      </c>
      <c r="I408" s="89">
        <f t="shared" si="111"/>
        <v>12.527850050954623</v>
      </c>
      <c r="J408" s="89">
        <f t="shared" si="112"/>
        <v>12.313346352703713</v>
      </c>
      <c r="K408" s="112">
        <f t="shared" si="113"/>
        <v>12.977922036207529</v>
      </c>
      <c r="L408" s="113" t="s">
        <v>75</v>
      </c>
      <c r="N408" s="346"/>
    </row>
    <row r="409" spans="1:14" ht="39" customHeight="1">
      <c r="A409" s="109" t="s">
        <v>69</v>
      </c>
      <c r="B409" s="110">
        <v>1595877.2991757151</v>
      </c>
      <c r="C409" s="90">
        <v>1700782.17145855</v>
      </c>
      <c r="D409" s="90">
        <v>1846401.6190679916</v>
      </c>
      <c r="E409" s="90">
        <v>2041331.0690757439</v>
      </c>
      <c r="F409" s="111">
        <v>2050042.5958001029</v>
      </c>
      <c r="G409" s="89">
        <f t="shared" si="109"/>
        <v>1.9188870484086999</v>
      </c>
      <c r="H409" s="89">
        <f t="shared" si="110"/>
        <v>1.8523732680809379</v>
      </c>
      <c r="I409" s="89">
        <f t="shared" si="111"/>
        <v>2.0436779428446412</v>
      </c>
      <c r="J409" s="89">
        <f t="shared" si="112"/>
        <v>2.161299669856251</v>
      </c>
      <c r="K409" s="112">
        <f t="shared" si="113"/>
        <v>2.0758106085145807</v>
      </c>
      <c r="L409" s="113" t="s">
        <v>23</v>
      </c>
      <c r="N409" s="346"/>
    </row>
    <row r="410" spans="1:14" ht="39" customHeight="1">
      <c r="A410" s="109" t="s">
        <v>24</v>
      </c>
      <c r="B410" s="110">
        <v>1573006.294558452</v>
      </c>
      <c r="C410" s="90">
        <v>1602598.4748861101</v>
      </c>
      <c r="D410" s="90">
        <v>1636497.7172364173</v>
      </c>
      <c r="E410" s="90">
        <v>1767331.0925167901</v>
      </c>
      <c r="F410" s="111">
        <v>1788629.5092932908</v>
      </c>
      <c r="G410" s="89">
        <f t="shared" si="109"/>
        <v>1.8913868924964443</v>
      </c>
      <c r="H410" s="89">
        <f t="shared" si="110"/>
        <v>1.7454384365991449</v>
      </c>
      <c r="I410" s="89">
        <f t="shared" si="111"/>
        <v>1.8113471379644173</v>
      </c>
      <c r="J410" s="89">
        <f t="shared" si="112"/>
        <v>1.87119677187527</v>
      </c>
      <c r="K410" s="112">
        <f t="shared" si="113"/>
        <v>1.8111116899227966</v>
      </c>
      <c r="L410" s="113" t="s">
        <v>25</v>
      </c>
      <c r="N410" s="346"/>
    </row>
    <row r="411" spans="1:14" ht="39" customHeight="1">
      <c r="A411" s="109" t="s">
        <v>26</v>
      </c>
      <c r="B411" s="110">
        <v>1549461.6489791924</v>
      </c>
      <c r="C411" s="90">
        <v>1648857.270631776</v>
      </c>
      <c r="D411" s="90">
        <v>1632835.4322054884</v>
      </c>
      <c r="E411" s="90">
        <v>1651283.0970100849</v>
      </c>
      <c r="F411" s="111">
        <v>1808477.8140298245</v>
      </c>
      <c r="G411" s="89">
        <f t="shared" si="109"/>
        <v>1.8630767489254125</v>
      </c>
      <c r="H411" s="89">
        <f t="shared" si="110"/>
        <v>1.7958202891907693</v>
      </c>
      <c r="I411" s="89">
        <f t="shared" si="111"/>
        <v>1.8072935609631702</v>
      </c>
      <c r="J411" s="89">
        <f t="shared" si="112"/>
        <v>1.7483286598988605</v>
      </c>
      <c r="K411" s="112">
        <f t="shared" si="113"/>
        <v>1.8312094779480481</v>
      </c>
      <c r="L411" s="113" t="s">
        <v>27</v>
      </c>
      <c r="N411" s="346"/>
    </row>
    <row r="412" spans="1:14" ht="39" customHeight="1">
      <c r="A412" s="109" t="s">
        <v>28</v>
      </c>
      <c r="B412" s="110">
        <v>718460.31658829947</v>
      </c>
      <c r="C412" s="90">
        <v>747168.14372197562</v>
      </c>
      <c r="D412" s="90">
        <v>752720.38234028837</v>
      </c>
      <c r="E412" s="90">
        <v>841847.82669567293</v>
      </c>
      <c r="F412" s="111">
        <v>875712.09856400196</v>
      </c>
      <c r="G412" s="89">
        <f t="shared" si="109"/>
        <v>0.86387856823891407</v>
      </c>
      <c r="H412" s="89">
        <f t="shared" si="110"/>
        <v>0.8137634080473275</v>
      </c>
      <c r="I412" s="89">
        <f t="shared" si="111"/>
        <v>0.83314378986242954</v>
      </c>
      <c r="J412" s="89">
        <f t="shared" si="112"/>
        <v>0.89132304772609527</v>
      </c>
      <c r="K412" s="112">
        <f t="shared" si="113"/>
        <v>0.88671936277219376</v>
      </c>
      <c r="L412" s="113" t="s">
        <v>29</v>
      </c>
      <c r="N412" s="346"/>
    </row>
    <row r="413" spans="1:14" ht="39" customHeight="1">
      <c r="A413" s="109" t="s">
        <v>30</v>
      </c>
      <c r="B413" s="110">
        <v>1760950.1029455396</v>
      </c>
      <c r="C413" s="90">
        <v>1860348.9130799845</v>
      </c>
      <c r="D413" s="90">
        <v>2175180.0217735451</v>
      </c>
      <c r="E413" s="90">
        <v>2356062.0301456903</v>
      </c>
      <c r="F413" s="111">
        <v>2660426.5272424128</v>
      </c>
      <c r="G413" s="89">
        <f t="shared" si="109"/>
        <v>2.1173710204296281</v>
      </c>
      <c r="H413" s="89">
        <f t="shared" si="110"/>
        <v>2.0261622291921912</v>
      </c>
      <c r="I413" s="89">
        <f t="shared" si="111"/>
        <v>2.4075842364451616</v>
      </c>
      <c r="J413" s="89">
        <f t="shared" si="112"/>
        <v>2.4945273038049187</v>
      </c>
      <c r="K413" s="112">
        <f t="shared" si="113"/>
        <v>2.6938667614699168</v>
      </c>
      <c r="L413" s="113" t="s">
        <v>31</v>
      </c>
      <c r="N413" s="346"/>
    </row>
    <row r="414" spans="1:14" ht="39" customHeight="1">
      <c r="A414" s="109" t="s">
        <v>32</v>
      </c>
      <c r="B414" s="110">
        <v>1882419.9794735208</v>
      </c>
      <c r="C414" s="90">
        <v>1940320.3112768326</v>
      </c>
      <c r="D414" s="90">
        <v>2161179.9135282971</v>
      </c>
      <c r="E414" s="90">
        <v>2253651.6087937653</v>
      </c>
      <c r="F414" s="111">
        <v>2441585.3951230384</v>
      </c>
      <c r="G414" s="89">
        <f t="shared" si="109"/>
        <v>2.2634267184220356</v>
      </c>
      <c r="H414" s="89">
        <f t="shared" si="110"/>
        <v>2.1132614960570706</v>
      </c>
      <c r="I414" s="89">
        <f t="shared" si="111"/>
        <v>2.3920883052659563</v>
      </c>
      <c r="J414" s="89">
        <f t="shared" si="112"/>
        <v>2.3860982433693811</v>
      </c>
      <c r="K414" s="112">
        <f t="shared" si="113"/>
        <v>2.4722749054941429</v>
      </c>
      <c r="L414" s="113" t="s">
        <v>33</v>
      </c>
      <c r="N414" s="346"/>
    </row>
    <row r="415" spans="1:14" ht="39" customHeight="1">
      <c r="A415" s="109" t="s">
        <v>34</v>
      </c>
      <c r="B415" s="110">
        <v>1708928.7030973961</v>
      </c>
      <c r="C415" s="90">
        <v>1603173.3947327572</v>
      </c>
      <c r="D415" s="90">
        <v>1545634.3747834547</v>
      </c>
      <c r="E415" s="90">
        <v>2010318.4672300902</v>
      </c>
      <c r="F415" s="111">
        <v>2274197.9004551959</v>
      </c>
      <c r="G415" s="89">
        <f t="shared" si="109"/>
        <v>2.0548203528687492</v>
      </c>
      <c r="H415" s="89">
        <f t="shared" si="110"/>
        <v>1.7460645991807442</v>
      </c>
      <c r="I415" s="89">
        <f t="shared" si="111"/>
        <v>1.7107756226090569</v>
      </c>
      <c r="J415" s="89">
        <f t="shared" si="112"/>
        <v>2.1284644638743311</v>
      </c>
      <c r="K415" s="112">
        <f t="shared" si="113"/>
        <v>2.3027834335237398</v>
      </c>
      <c r="L415" s="113" t="s">
        <v>35</v>
      </c>
      <c r="N415" s="346"/>
    </row>
    <row r="416" spans="1:14" s="345" customFormat="1" ht="38.25" customHeight="1">
      <c r="A416" s="109" t="s">
        <v>76</v>
      </c>
      <c r="B416" s="110">
        <v>2570509.7052700999</v>
      </c>
      <c r="C416" s="90">
        <v>3142125.2422103966</v>
      </c>
      <c r="D416" s="114">
        <f>D460-D438</f>
        <v>0</v>
      </c>
      <c r="E416" s="114">
        <v>0</v>
      </c>
      <c r="F416" s="115">
        <v>0</v>
      </c>
      <c r="G416" s="89">
        <f t="shared" si="109"/>
        <v>3.0907876086710107</v>
      </c>
      <c r="H416" s="89">
        <f t="shared" si="110"/>
        <v>3.4221835701872712</v>
      </c>
      <c r="I416" s="116">
        <f>D416/$D$21*100</f>
        <v>0</v>
      </c>
      <c r="J416" s="116">
        <f t="shared" si="112"/>
        <v>0</v>
      </c>
      <c r="K416" s="117">
        <v>0</v>
      </c>
      <c r="L416" s="113" t="s">
        <v>77</v>
      </c>
    </row>
    <row r="417" spans="1:12" ht="39" customHeight="1">
      <c r="A417" s="118" t="s">
        <v>72</v>
      </c>
      <c r="B417" s="120">
        <f t="shared" ref="B417:J417" si="114">SUM(B401:B416)</f>
        <v>83166818.000004157</v>
      </c>
      <c r="C417" s="120">
        <f t="shared" si="114"/>
        <v>91816385.000014797</v>
      </c>
      <c r="D417" s="121">
        <f t="shared" si="114"/>
        <v>90346995.500570104</v>
      </c>
      <c r="E417" s="121">
        <f t="shared" si="114"/>
        <v>94449237.99999997</v>
      </c>
      <c r="F417" s="122">
        <f>SUM(F401:F416)</f>
        <v>98758653</v>
      </c>
      <c r="G417" s="120">
        <f t="shared" si="114"/>
        <v>100</v>
      </c>
      <c r="H417" s="120">
        <f t="shared" si="114"/>
        <v>100</v>
      </c>
      <c r="I417" s="121">
        <f t="shared" si="114"/>
        <v>100.00000000000003</v>
      </c>
      <c r="J417" s="121">
        <f t="shared" si="114"/>
        <v>100.00000000000001</v>
      </c>
      <c r="K417" s="121">
        <f>SUM(K401:K416)</f>
        <v>100.00000000000001</v>
      </c>
      <c r="L417" s="123" t="s">
        <v>38</v>
      </c>
    </row>
    <row r="418" spans="1:12">
      <c r="A418" s="138"/>
    </row>
  </sheetData>
  <mergeCells count="57">
    <mergeCell ref="G1:L1"/>
    <mergeCell ref="G2:L2"/>
    <mergeCell ref="G23:L23"/>
    <mergeCell ref="G24:L24"/>
    <mergeCell ref="A1:F2"/>
    <mergeCell ref="A23:F24"/>
    <mergeCell ref="G45:L45"/>
    <mergeCell ref="G46:L46"/>
    <mergeCell ref="G67:L67"/>
    <mergeCell ref="G68:L68"/>
    <mergeCell ref="A45:F46"/>
    <mergeCell ref="A67:F68"/>
    <mergeCell ref="G89:L89"/>
    <mergeCell ref="G90:L90"/>
    <mergeCell ref="G111:L111"/>
    <mergeCell ref="G112:L112"/>
    <mergeCell ref="A89:F90"/>
    <mergeCell ref="A111:F112"/>
    <mergeCell ref="G133:L133"/>
    <mergeCell ref="G134:L134"/>
    <mergeCell ref="G155:L155"/>
    <mergeCell ref="G156:L156"/>
    <mergeCell ref="A133:F134"/>
    <mergeCell ref="A155:F156"/>
    <mergeCell ref="G177:L177"/>
    <mergeCell ref="G178:L178"/>
    <mergeCell ref="G199:L199"/>
    <mergeCell ref="G200:L200"/>
    <mergeCell ref="A177:F178"/>
    <mergeCell ref="A199:F200"/>
    <mergeCell ref="G221:L221"/>
    <mergeCell ref="G222:L222"/>
    <mergeCell ref="G243:L243"/>
    <mergeCell ref="G244:L244"/>
    <mergeCell ref="A221:F222"/>
    <mergeCell ref="A243:F244"/>
    <mergeCell ref="G265:L265"/>
    <mergeCell ref="G266:L266"/>
    <mergeCell ref="G287:L287"/>
    <mergeCell ref="G288:L288"/>
    <mergeCell ref="A265:F266"/>
    <mergeCell ref="A287:F288"/>
    <mergeCell ref="A353:F354"/>
    <mergeCell ref="A375:F376"/>
    <mergeCell ref="A397:F398"/>
    <mergeCell ref="G309:L309"/>
    <mergeCell ref="G310:L310"/>
    <mergeCell ref="G331:L331"/>
    <mergeCell ref="G332:L332"/>
    <mergeCell ref="A309:F310"/>
    <mergeCell ref="A331:F332"/>
    <mergeCell ref="G397:L397"/>
    <mergeCell ref="G398:L398"/>
    <mergeCell ref="G353:L353"/>
    <mergeCell ref="G354:L354"/>
    <mergeCell ref="G375:L375"/>
    <mergeCell ref="G376:L37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94" pageOrder="overThenDown" orientation="portrait" r:id="rId1"/>
  <headerFooter alignWithMargins="0">
    <oddFooter>&amp;C&amp;P</oddFooter>
  </headerFooter>
  <rowBreaks count="18" manualBreakCount="18">
    <brk id="22" max="16383" man="1"/>
    <brk id="44" max="16383" man="1"/>
    <brk id="66" max="16383" man="1"/>
    <brk id="88" max="16383" man="1"/>
    <brk id="110" max="16383" man="1"/>
    <brk id="132" max="7" man="1"/>
    <brk id="154" max="16383" man="1"/>
    <brk id="176" max="16383" man="1"/>
    <brk id="198" max="16383" man="1"/>
    <brk id="220" max="16383" man="1"/>
    <brk id="242" max="7" man="1"/>
    <brk id="264" max="16383" man="1"/>
    <brk id="286" max="16383" man="1"/>
    <brk id="308" max="16383" man="1"/>
    <brk id="330" max="17" man="1"/>
    <brk id="352" max="17" man="1"/>
    <brk id="374" max="17" man="1"/>
    <brk id="396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S352"/>
  <sheetViews>
    <sheetView showGridLines="0" view="pageBreakPreview" zoomScale="70" zoomScaleNormal="100" zoomScaleSheetLayoutView="70" workbookViewId="0">
      <selection sqref="A1:I1"/>
    </sheetView>
  </sheetViews>
  <sheetFormatPr defaultRowHeight="16.5"/>
  <cols>
    <col min="1" max="1" width="0.21875" style="95" customWidth="1"/>
    <col min="2" max="2" width="0.88671875" style="95" customWidth="1"/>
    <col min="3" max="3" width="21.44140625" style="343" customWidth="1"/>
    <col min="4" max="4" width="0.88671875" style="343" customWidth="1"/>
    <col min="5" max="6" width="10.5546875" style="343" customWidth="1"/>
    <col min="7" max="9" width="10.5546875" style="95" customWidth="1"/>
    <col min="10" max="10" width="10.5546875" style="343" customWidth="1"/>
    <col min="11" max="11" width="10.5546875" style="405" customWidth="1"/>
    <col min="12" max="12" width="10.5546875" style="395" customWidth="1"/>
    <col min="13" max="14" width="10.5546875" style="405" customWidth="1"/>
    <col min="15" max="15" width="1" style="343" customWidth="1"/>
    <col min="16" max="16" width="21.6640625" style="95" customWidth="1"/>
    <col min="17" max="17" width="9.21875" style="140" bestFit="1" customWidth="1"/>
    <col min="18" max="18" width="8.88671875" style="140"/>
    <col min="19" max="258" width="8.88671875" style="343"/>
    <col min="259" max="259" width="0.21875" style="343" customWidth="1"/>
    <col min="260" max="260" width="8.88671875" style="343" customWidth="1"/>
    <col min="261" max="261" width="21.44140625" style="343" customWidth="1"/>
    <col min="262" max="262" width="0.88671875" style="343" customWidth="1"/>
    <col min="263" max="270" width="13.44140625" style="343" customWidth="1"/>
    <col min="271" max="271" width="1" style="343" customWidth="1"/>
    <col min="272" max="272" width="21.6640625" style="343" customWidth="1"/>
    <col min="273" max="273" width="9.21875" style="343" bestFit="1" customWidth="1"/>
    <col min="274" max="514" width="8.88671875" style="343"/>
    <col min="515" max="515" width="0.21875" style="343" customWidth="1"/>
    <col min="516" max="516" width="8.88671875" style="343" customWidth="1"/>
    <col min="517" max="517" width="21.44140625" style="343" customWidth="1"/>
    <col min="518" max="518" width="0.88671875" style="343" customWidth="1"/>
    <col min="519" max="526" width="13.44140625" style="343" customWidth="1"/>
    <col min="527" max="527" width="1" style="343" customWidth="1"/>
    <col min="528" max="528" width="21.6640625" style="343" customWidth="1"/>
    <col min="529" max="529" width="9.21875" style="343" bestFit="1" customWidth="1"/>
    <col min="530" max="770" width="8.88671875" style="343"/>
    <col min="771" max="771" width="0.21875" style="343" customWidth="1"/>
    <col min="772" max="772" width="8.88671875" style="343" customWidth="1"/>
    <col min="773" max="773" width="21.44140625" style="343" customWidth="1"/>
    <col min="774" max="774" width="0.88671875" style="343" customWidth="1"/>
    <col min="775" max="782" width="13.44140625" style="343" customWidth="1"/>
    <col min="783" max="783" width="1" style="343" customWidth="1"/>
    <col min="784" max="784" width="21.6640625" style="343" customWidth="1"/>
    <col min="785" max="785" width="9.21875" style="343" bestFit="1" customWidth="1"/>
    <col min="786" max="1026" width="8.88671875" style="343"/>
    <col min="1027" max="1027" width="0.21875" style="343" customWidth="1"/>
    <col min="1028" max="1028" width="8.88671875" style="343" customWidth="1"/>
    <col min="1029" max="1029" width="21.44140625" style="343" customWidth="1"/>
    <col min="1030" max="1030" width="0.88671875" style="343" customWidth="1"/>
    <col min="1031" max="1038" width="13.44140625" style="343" customWidth="1"/>
    <col min="1039" max="1039" width="1" style="343" customWidth="1"/>
    <col min="1040" max="1040" width="21.6640625" style="343" customWidth="1"/>
    <col min="1041" max="1041" width="9.21875" style="343" bestFit="1" customWidth="1"/>
    <col min="1042" max="1282" width="8.88671875" style="343"/>
    <col min="1283" max="1283" width="0.21875" style="343" customWidth="1"/>
    <col min="1284" max="1284" width="8.88671875" style="343" customWidth="1"/>
    <col min="1285" max="1285" width="21.44140625" style="343" customWidth="1"/>
    <col min="1286" max="1286" width="0.88671875" style="343" customWidth="1"/>
    <col min="1287" max="1294" width="13.44140625" style="343" customWidth="1"/>
    <col min="1295" max="1295" width="1" style="343" customWidth="1"/>
    <col min="1296" max="1296" width="21.6640625" style="343" customWidth="1"/>
    <col min="1297" max="1297" width="9.21875" style="343" bestFit="1" customWidth="1"/>
    <col min="1298" max="1538" width="8.88671875" style="343"/>
    <col min="1539" max="1539" width="0.21875" style="343" customWidth="1"/>
    <col min="1540" max="1540" width="8.88671875" style="343" customWidth="1"/>
    <col min="1541" max="1541" width="21.44140625" style="343" customWidth="1"/>
    <col min="1542" max="1542" width="0.88671875" style="343" customWidth="1"/>
    <col min="1543" max="1550" width="13.44140625" style="343" customWidth="1"/>
    <col min="1551" max="1551" width="1" style="343" customWidth="1"/>
    <col min="1552" max="1552" width="21.6640625" style="343" customWidth="1"/>
    <col min="1553" max="1553" width="9.21875" style="343" bestFit="1" customWidth="1"/>
    <col min="1554" max="1794" width="8.88671875" style="343"/>
    <col min="1795" max="1795" width="0.21875" style="343" customWidth="1"/>
    <col min="1796" max="1796" width="8.88671875" style="343" customWidth="1"/>
    <col min="1797" max="1797" width="21.44140625" style="343" customWidth="1"/>
    <col min="1798" max="1798" width="0.88671875" style="343" customWidth="1"/>
    <col min="1799" max="1806" width="13.44140625" style="343" customWidth="1"/>
    <col min="1807" max="1807" width="1" style="343" customWidth="1"/>
    <col min="1808" max="1808" width="21.6640625" style="343" customWidth="1"/>
    <col min="1809" max="1809" width="9.21875" style="343" bestFit="1" customWidth="1"/>
    <col min="1810" max="2050" width="8.88671875" style="343"/>
    <col min="2051" max="2051" width="0.21875" style="343" customWidth="1"/>
    <col min="2052" max="2052" width="8.88671875" style="343" customWidth="1"/>
    <col min="2053" max="2053" width="21.44140625" style="343" customWidth="1"/>
    <col min="2054" max="2054" width="0.88671875" style="343" customWidth="1"/>
    <col min="2055" max="2062" width="13.44140625" style="343" customWidth="1"/>
    <col min="2063" max="2063" width="1" style="343" customWidth="1"/>
    <col min="2064" max="2064" width="21.6640625" style="343" customWidth="1"/>
    <col min="2065" max="2065" width="9.21875" style="343" bestFit="1" customWidth="1"/>
    <col min="2066" max="2306" width="8.88671875" style="343"/>
    <col min="2307" max="2307" width="0.21875" style="343" customWidth="1"/>
    <col min="2308" max="2308" width="8.88671875" style="343" customWidth="1"/>
    <col min="2309" max="2309" width="21.44140625" style="343" customWidth="1"/>
    <col min="2310" max="2310" width="0.88671875" style="343" customWidth="1"/>
    <col min="2311" max="2318" width="13.44140625" style="343" customWidth="1"/>
    <col min="2319" max="2319" width="1" style="343" customWidth="1"/>
    <col min="2320" max="2320" width="21.6640625" style="343" customWidth="1"/>
    <col min="2321" max="2321" width="9.21875" style="343" bestFit="1" customWidth="1"/>
    <col min="2322" max="2562" width="8.88671875" style="343"/>
    <col min="2563" max="2563" width="0.21875" style="343" customWidth="1"/>
    <col min="2564" max="2564" width="8.88671875" style="343" customWidth="1"/>
    <col min="2565" max="2565" width="21.44140625" style="343" customWidth="1"/>
    <col min="2566" max="2566" width="0.88671875" style="343" customWidth="1"/>
    <col min="2567" max="2574" width="13.44140625" style="343" customWidth="1"/>
    <col min="2575" max="2575" width="1" style="343" customWidth="1"/>
    <col min="2576" max="2576" width="21.6640625" style="343" customWidth="1"/>
    <col min="2577" max="2577" width="9.21875" style="343" bestFit="1" customWidth="1"/>
    <col min="2578" max="2818" width="8.88671875" style="343"/>
    <col min="2819" max="2819" width="0.21875" style="343" customWidth="1"/>
    <col min="2820" max="2820" width="8.88671875" style="343" customWidth="1"/>
    <col min="2821" max="2821" width="21.44140625" style="343" customWidth="1"/>
    <col min="2822" max="2822" width="0.88671875" style="343" customWidth="1"/>
    <col min="2823" max="2830" width="13.44140625" style="343" customWidth="1"/>
    <col min="2831" max="2831" width="1" style="343" customWidth="1"/>
    <col min="2832" max="2832" width="21.6640625" style="343" customWidth="1"/>
    <col min="2833" max="2833" width="9.21875" style="343" bestFit="1" customWidth="1"/>
    <col min="2834" max="3074" width="8.88671875" style="343"/>
    <col min="3075" max="3075" width="0.21875" style="343" customWidth="1"/>
    <col min="3076" max="3076" width="8.88671875" style="343" customWidth="1"/>
    <col min="3077" max="3077" width="21.44140625" style="343" customWidth="1"/>
    <col min="3078" max="3078" width="0.88671875" style="343" customWidth="1"/>
    <col min="3079" max="3086" width="13.44140625" style="343" customWidth="1"/>
    <col min="3087" max="3087" width="1" style="343" customWidth="1"/>
    <col min="3088" max="3088" width="21.6640625" style="343" customWidth="1"/>
    <col min="3089" max="3089" width="9.21875" style="343" bestFit="1" customWidth="1"/>
    <col min="3090" max="3330" width="8.88671875" style="343"/>
    <col min="3331" max="3331" width="0.21875" style="343" customWidth="1"/>
    <col min="3332" max="3332" width="8.88671875" style="343" customWidth="1"/>
    <col min="3333" max="3333" width="21.44140625" style="343" customWidth="1"/>
    <col min="3334" max="3334" width="0.88671875" style="343" customWidth="1"/>
    <col min="3335" max="3342" width="13.44140625" style="343" customWidth="1"/>
    <col min="3343" max="3343" width="1" style="343" customWidth="1"/>
    <col min="3344" max="3344" width="21.6640625" style="343" customWidth="1"/>
    <col min="3345" max="3345" width="9.21875" style="343" bestFit="1" customWidth="1"/>
    <col min="3346" max="3586" width="8.88671875" style="343"/>
    <col min="3587" max="3587" width="0.21875" style="343" customWidth="1"/>
    <col min="3588" max="3588" width="8.88671875" style="343" customWidth="1"/>
    <col min="3589" max="3589" width="21.44140625" style="343" customWidth="1"/>
    <col min="3590" max="3590" width="0.88671875" style="343" customWidth="1"/>
    <col min="3591" max="3598" width="13.44140625" style="343" customWidth="1"/>
    <col min="3599" max="3599" width="1" style="343" customWidth="1"/>
    <col min="3600" max="3600" width="21.6640625" style="343" customWidth="1"/>
    <col min="3601" max="3601" width="9.21875" style="343" bestFit="1" customWidth="1"/>
    <col min="3602" max="3842" width="8.88671875" style="343"/>
    <col min="3843" max="3843" width="0.21875" style="343" customWidth="1"/>
    <col min="3844" max="3844" width="8.88671875" style="343" customWidth="1"/>
    <col min="3845" max="3845" width="21.44140625" style="343" customWidth="1"/>
    <col min="3846" max="3846" width="0.88671875" style="343" customWidth="1"/>
    <col min="3847" max="3854" width="13.44140625" style="343" customWidth="1"/>
    <col min="3855" max="3855" width="1" style="343" customWidth="1"/>
    <col min="3856" max="3856" width="21.6640625" style="343" customWidth="1"/>
    <col min="3857" max="3857" width="9.21875" style="343" bestFit="1" customWidth="1"/>
    <col min="3858" max="4098" width="8.88671875" style="343"/>
    <col min="4099" max="4099" width="0.21875" style="343" customWidth="1"/>
    <col min="4100" max="4100" width="8.88671875" style="343" customWidth="1"/>
    <col min="4101" max="4101" width="21.44140625" style="343" customWidth="1"/>
    <col min="4102" max="4102" width="0.88671875" style="343" customWidth="1"/>
    <col min="4103" max="4110" width="13.44140625" style="343" customWidth="1"/>
    <col min="4111" max="4111" width="1" style="343" customWidth="1"/>
    <col min="4112" max="4112" width="21.6640625" style="343" customWidth="1"/>
    <col min="4113" max="4113" width="9.21875" style="343" bestFit="1" customWidth="1"/>
    <col min="4114" max="4354" width="8.88671875" style="343"/>
    <col min="4355" max="4355" width="0.21875" style="343" customWidth="1"/>
    <col min="4356" max="4356" width="8.88671875" style="343" customWidth="1"/>
    <col min="4357" max="4357" width="21.44140625" style="343" customWidth="1"/>
    <col min="4358" max="4358" width="0.88671875" style="343" customWidth="1"/>
    <col min="4359" max="4366" width="13.44140625" style="343" customWidth="1"/>
    <col min="4367" max="4367" width="1" style="343" customWidth="1"/>
    <col min="4368" max="4368" width="21.6640625" style="343" customWidth="1"/>
    <col min="4369" max="4369" width="9.21875" style="343" bestFit="1" customWidth="1"/>
    <col min="4370" max="4610" width="8.88671875" style="343"/>
    <col min="4611" max="4611" width="0.21875" style="343" customWidth="1"/>
    <col min="4612" max="4612" width="8.88671875" style="343" customWidth="1"/>
    <col min="4613" max="4613" width="21.44140625" style="343" customWidth="1"/>
    <col min="4614" max="4614" width="0.88671875" style="343" customWidth="1"/>
    <col min="4615" max="4622" width="13.44140625" style="343" customWidth="1"/>
    <col min="4623" max="4623" width="1" style="343" customWidth="1"/>
    <col min="4624" max="4624" width="21.6640625" style="343" customWidth="1"/>
    <col min="4625" max="4625" width="9.21875" style="343" bestFit="1" customWidth="1"/>
    <col min="4626" max="4866" width="8.88671875" style="343"/>
    <col min="4867" max="4867" width="0.21875" style="343" customWidth="1"/>
    <col min="4868" max="4868" width="8.88671875" style="343" customWidth="1"/>
    <col min="4869" max="4869" width="21.44140625" style="343" customWidth="1"/>
    <col min="4870" max="4870" width="0.88671875" style="343" customWidth="1"/>
    <col min="4871" max="4878" width="13.44140625" style="343" customWidth="1"/>
    <col min="4879" max="4879" width="1" style="343" customWidth="1"/>
    <col min="4880" max="4880" width="21.6640625" style="343" customWidth="1"/>
    <col min="4881" max="4881" width="9.21875" style="343" bestFit="1" customWidth="1"/>
    <col min="4882" max="5122" width="8.88671875" style="343"/>
    <col min="5123" max="5123" width="0.21875" style="343" customWidth="1"/>
    <col min="5124" max="5124" width="8.88671875" style="343" customWidth="1"/>
    <col min="5125" max="5125" width="21.44140625" style="343" customWidth="1"/>
    <col min="5126" max="5126" width="0.88671875" style="343" customWidth="1"/>
    <col min="5127" max="5134" width="13.44140625" style="343" customWidth="1"/>
    <col min="5135" max="5135" width="1" style="343" customWidth="1"/>
    <col min="5136" max="5136" width="21.6640625" style="343" customWidth="1"/>
    <col min="5137" max="5137" width="9.21875" style="343" bestFit="1" customWidth="1"/>
    <col min="5138" max="5378" width="8.88671875" style="343"/>
    <col min="5379" max="5379" width="0.21875" style="343" customWidth="1"/>
    <col min="5380" max="5380" width="8.88671875" style="343" customWidth="1"/>
    <col min="5381" max="5381" width="21.44140625" style="343" customWidth="1"/>
    <col min="5382" max="5382" width="0.88671875" style="343" customWidth="1"/>
    <col min="5383" max="5390" width="13.44140625" style="343" customWidth="1"/>
    <col min="5391" max="5391" width="1" style="343" customWidth="1"/>
    <col min="5392" max="5392" width="21.6640625" style="343" customWidth="1"/>
    <col min="5393" max="5393" width="9.21875" style="343" bestFit="1" customWidth="1"/>
    <col min="5394" max="5634" width="8.88671875" style="343"/>
    <col min="5635" max="5635" width="0.21875" style="343" customWidth="1"/>
    <col min="5636" max="5636" width="8.88671875" style="343" customWidth="1"/>
    <col min="5637" max="5637" width="21.44140625" style="343" customWidth="1"/>
    <col min="5638" max="5638" width="0.88671875" style="343" customWidth="1"/>
    <col min="5639" max="5646" width="13.44140625" style="343" customWidth="1"/>
    <col min="5647" max="5647" width="1" style="343" customWidth="1"/>
    <col min="5648" max="5648" width="21.6640625" style="343" customWidth="1"/>
    <col min="5649" max="5649" width="9.21875" style="343" bestFit="1" customWidth="1"/>
    <col min="5650" max="5890" width="8.88671875" style="343"/>
    <col min="5891" max="5891" width="0.21875" style="343" customWidth="1"/>
    <col min="5892" max="5892" width="8.88671875" style="343" customWidth="1"/>
    <col min="5893" max="5893" width="21.44140625" style="343" customWidth="1"/>
    <col min="5894" max="5894" width="0.88671875" style="343" customWidth="1"/>
    <col min="5895" max="5902" width="13.44140625" style="343" customWidth="1"/>
    <col min="5903" max="5903" width="1" style="343" customWidth="1"/>
    <col min="5904" max="5904" width="21.6640625" style="343" customWidth="1"/>
    <col min="5905" max="5905" width="9.21875" style="343" bestFit="1" customWidth="1"/>
    <col min="5906" max="6146" width="8.88671875" style="343"/>
    <col min="6147" max="6147" width="0.21875" style="343" customWidth="1"/>
    <col min="6148" max="6148" width="8.88671875" style="343" customWidth="1"/>
    <col min="6149" max="6149" width="21.44140625" style="343" customWidth="1"/>
    <col min="6150" max="6150" width="0.88671875" style="343" customWidth="1"/>
    <col min="6151" max="6158" width="13.44140625" style="343" customWidth="1"/>
    <col min="6159" max="6159" width="1" style="343" customWidth="1"/>
    <col min="6160" max="6160" width="21.6640625" style="343" customWidth="1"/>
    <col min="6161" max="6161" width="9.21875" style="343" bestFit="1" customWidth="1"/>
    <col min="6162" max="6402" width="8.88671875" style="343"/>
    <col min="6403" max="6403" width="0.21875" style="343" customWidth="1"/>
    <col min="6404" max="6404" width="8.88671875" style="343" customWidth="1"/>
    <col min="6405" max="6405" width="21.44140625" style="343" customWidth="1"/>
    <col min="6406" max="6406" width="0.88671875" style="343" customWidth="1"/>
    <col min="6407" max="6414" width="13.44140625" style="343" customWidth="1"/>
    <col min="6415" max="6415" width="1" style="343" customWidth="1"/>
    <col min="6416" max="6416" width="21.6640625" style="343" customWidth="1"/>
    <col min="6417" max="6417" width="9.21875" style="343" bestFit="1" customWidth="1"/>
    <col min="6418" max="6658" width="8.88671875" style="343"/>
    <col min="6659" max="6659" width="0.21875" style="343" customWidth="1"/>
    <col min="6660" max="6660" width="8.88671875" style="343" customWidth="1"/>
    <col min="6661" max="6661" width="21.44140625" style="343" customWidth="1"/>
    <col min="6662" max="6662" width="0.88671875" style="343" customWidth="1"/>
    <col min="6663" max="6670" width="13.44140625" style="343" customWidth="1"/>
    <col min="6671" max="6671" width="1" style="343" customWidth="1"/>
    <col min="6672" max="6672" width="21.6640625" style="343" customWidth="1"/>
    <col min="6673" max="6673" width="9.21875" style="343" bestFit="1" customWidth="1"/>
    <col min="6674" max="6914" width="8.88671875" style="343"/>
    <col min="6915" max="6915" width="0.21875" style="343" customWidth="1"/>
    <col min="6916" max="6916" width="8.88671875" style="343" customWidth="1"/>
    <col min="6917" max="6917" width="21.44140625" style="343" customWidth="1"/>
    <col min="6918" max="6918" width="0.88671875" style="343" customWidth="1"/>
    <col min="6919" max="6926" width="13.44140625" style="343" customWidth="1"/>
    <col min="6927" max="6927" width="1" style="343" customWidth="1"/>
    <col min="6928" max="6928" width="21.6640625" style="343" customWidth="1"/>
    <col min="6929" max="6929" width="9.21875" style="343" bestFit="1" customWidth="1"/>
    <col min="6930" max="7170" width="8.88671875" style="343"/>
    <col min="7171" max="7171" width="0.21875" style="343" customWidth="1"/>
    <col min="7172" max="7172" width="8.88671875" style="343" customWidth="1"/>
    <col min="7173" max="7173" width="21.44140625" style="343" customWidth="1"/>
    <col min="7174" max="7174" width="0.88671875" style="343" customWidth="1"/>
    <col min="7175" max="7182" width="13.44140625" style="343" customWidth="1"/>
    <col min="7183" max="7183" width="1" style="343" customWidth="1"/>
    <col min="7184" max="7184" width="21.6640625" style="343" customWidth="1"/>
    <col min="7185" max="7185" width="9.21875" style="343" bestFit="1" customWidth="1"/>
    <col min="7186" max="7426" width="8.88671875" style="343"/>
    <col min="7427" max="7427" width="0.21875" style="343" customWidth="1"/>
    <col min="7428" max="7428" width="8.88671875" style="343" customWidth="1"/>
    <col min="7429" max="7429" width="21.44140625" style="343" customWidth="1"/>
    <col min="7430" max="7430" width="0.88671875" style="343" customWidth="1"/>
    <col min="7431" max="7438" width="13.44140625" style="343" customWidth="1"/>
    <col min="7439" max="7439" width="1" style="343" customWidth="1"/>
    <col min="7440" max="7440" width="21.6640625" style="343" customWidth="1"/>
    <col min="7441" max="7441" width="9.21875" style="343" bestFit="1" customWidth="1"/>
    <col min="7442" max="7682" width="8.88671875" style="343"/>
    <col min="7683" max="7683" width="0.21875" style="343" customWidth="1"/>
    <col min="7684" max="7684" width="8.88671875" style="343" customWidth="1"/>
    <col min="7685" max="7685" width="21.44140625" style="343" customWidth="1"/>
    <col min="7686" max="7686" width="0.88671875" style="343" customWidth="1"/>
    <col min="7687" max="7694" width="13.44140625" style="343" customWidth="1"/>
    <col min="7695" max="7695" width="1" style="343" customWidth="1"/>
    <col min="7696" max="7696" width="21.6640625" style="343" customWidth="1"/>
    <col min="7697" max="7697" width="9.21875" style="343" bestFit="1" customWidth="1"/>
    <col min="7698" max="7938" width="8.88671875" style="343"/>
    <col min="7939" max="7939" width="0.21875" style="343" customWidth="1"/>
    <col min="7940" max="7940" width="8.88671875" style="343" customWidth="1"/>
    <col min="7941" max="7941" width="21.44140625" style="343" customWidth="1"/>
    <col min="7942" max="7942" width="0.88671875" style="343" customWidth="1"/>
    <col min="7943" max="7950" width="13.44140625" style="343" customWidth="1"/>
    <col min="7951" max="7951" width="1" style="343" customWidth="1"/>
    <col min="7952" max="7952" width="21.6640625" style="343" customWidth="1"/>
    <col min="7953" max="7953" width="9.21875" style="343" bestFit="1" customWidth="1"/>
    <col min="7954" max="8194" width="8.88671875" style="343"/>
    <col min="8195" max="8195" width="0.21875" style="343" customWidth="1"/>
    <col min="8196" max="8196" width="8.88671875" style="343" customWidth="1"/>
    <col min="8197" max="8197" width="21.44140625" style="343" customWidth="1"/>
    <col min="8198" max="8198" width="0.88671875" style="343" customWidth="1"/>
    <col min="8199" max="8206" width="13.44140625" style="343" customWidth="1"/>
    <col min="8207" max="8207" width="1" style="343" customWidth="1"/>
    <col min="8208" max="8208" width="21.6640625" style="343" customWidth="1"/>
    <col min="8209" max="8209" width="9.21875" style="343" bestFit="1" customWidth="1"/>
    <col min="8210" max="8450" width="8.88671875" style="343"/>
    <col min="8451" max="8451" width="0.21875" style="343" customWidth="1"/>
    <col min="8452" max="8452" width="8.88671875" style="343" customWidth="1"/>
    <col min="8453" max="8453" width="21.44140625" style="343" customWidth="1"/>
    <col min="8454" max="8454" width="0.88671875" style="343" customWidth="1"/>
    <col min="8455" max="8462" width="13.44140625" style="343" customWidth="1"/>
    <col min="8463" max="8463" width="1" style="343" customWidth="1"/>
    <col min="8464" max="8464" width="21.6640625" style="343" customWidth="1"/>
    <col min="8465" max="8465" width="9.21875" style="343" bestFit="1" customWidth="1"/>
    <col min="8466" max="8706" width="8.88671875" style="343"/>
    <col min="8707" max="8707" width="0.21875" style="343" customWidth="1"/>
    <col min="8708" max="8708" width="8.88671875" style="343" customWidth="1"/>
    <col min="8709" max="8709" width="21.44140625" style="343" customWidth="1"/>
    <col min="8710" max="8710" width="0.88671875" style="343" customWidth="1"/>
    <col min="8711" max="8718" width="13.44140625" style="343" customWidth="1"/>
    <col min="8719" max="8719" width="1" style="343" customWidth="1"/>
    <col min="8720" max="8720" width="21.6640625" style="343" customWidth="1"/>
    <col min="8721" max="8721" width="9.21875" style="343" bestFit="1" customWidth="1"/>
    <col min="8722" max="8962" width="8.88671875" style="343"/>
    <col min="8963" max="8963" width="0.21875" style="343" customWidth="1"/>
    <col min="8964" max="8964" width="8.88671875" style="343" customWidth="1"/>
    <col min="8965" max="8965" width="21.44140625" style="343" customWidth="1"/>
    <col min="8966" max="8966" width="0.88671875" style="343" customWidth="1"/>
    <col min="8967" max="8974" width="13.44140625" style="343" customWidth="1"/>
    <col min="8975" max="8975" width="1" style="343" customWidth="1"/>
    <col min="8976" max="8976" width="21.6640625" style="343" customWidth="1"/>
    <col min="8977" max="8977" width="9.21875" style="343" bestFit="1" customWidth="1"/>
    <col min="8978" max="9218" width="8.88671875" style="343"/>
    <col min="9219" max="9219" width="0.21875" style="343" customWidth="1"/>
    <col min="9220" max="9220" width="8.88671875" style="343" customWidth="1"/>
    <col min="9221" max="9221" width="21.44140625" style="343" customWidth="1"/>
    <col min="9222" max="9222" width="0.88671875" style="343" customWidth="1"/>
    <col min="9223" max="9230" width="13.44140625" style="343" customWidth="1"/>
    <col min="9231" max="9231" width="1" style="343" customWidth="1"/>
    <col min="9232" max="9232" width="21.6640625" style="343" customWidth="1"/>
    <col min="9233" max="9233" width="9.21875" style="343" bestFit="1" customWidth="1"/>
    <col min="9234" max="9474" width="8.88671875" style="343"/>
    <col min="9475" max="9475" width="0.21875" style="343" customWidth="1"/>
    <col min="9476" max="9476" width="8.88671875" style="343" customWidth="1"/>
    <col min="9477" max="9477" width="21.44140625" style="343" customWidth="1"/>
    <col min="9478" max="9478" width="0.88671875" style="343" customWidth="1"/>
    <col min="9479" max="9486" width="13.44140625" style="343" customWidth="1"/>
    <col min="9487" max="9487" width="1" style="343" customWidth="1"/>
    <col min="9488" max="9488" width="21.6640625" style="343" customWidth="1"/>
    <col min="9489" max="9489" width="9.21875" style="343" bestFit="1" customWidth="1"/>
    <col min="9490" max="9730" width="8.88671875" style="343"/>
    <col min="9731" max="9731" width="0.21875" style="343" customWidth="1"/>
    <col min="9732" max="9732" width="8.88671875" style="343" customWidth="1"/>
    <col min="9733" max="9733" width="21.44140625" style="343" customWidth="1"/>
    <col min="9734" max="9734" width="0.88671875" style="343" customWidth="1"/>
    <col min="9735" max="9742" width="13.44140625" style="343" customWidth="1"/>
    <col min="9743" max="9743" width="1" style="343" customWidth="1"/>
    <col min="9744" max="9744" width="21.6640625" style="343" customWidth="1"/>
    <col min="9745" max="9745" width="9.21875" style="343" bestFit="1" customWidth="1"/>
    <col min="9746" max="9986" width="8.88671875" style="343"/>
    <col min="9987" max="9987" width="0.21875" style="343" customWidth="1"/>
    <col min="9988" max="9988" width="8.88671875" style="343" customWidth="1"/>
    <col min="9989" max="9989" width="21.44140625" style="343" customWidth="1"/>
    <col min="9990" max="9990" width="0.88671875" style="343" customWidth="1"/>
    <col min="9991" max="9998" width="13.44140625" style="343" customWidth="1"/>
    <col min="9999" max="9999" width="1" style="343" customWidth="1"/>
    <col min="10000" max="10000" width="21.6640625" style="343" customWidth="1"/>
    <col min="10001" max="10001" width="9.21875" style="343" bestFit="1" customWidth="1"/>
    <col min="10002" max="10242" width="8.88671875" style="343"/>
    <col min="10243" max="10243" width="0.21875" style="343" customWidth="1"/>
    <col min="10244" max="10244" width="8.88671875" style="343" customWidth="1"/>
    <col min="10245" max="10245" width="21.44140625" style="343" customWidth="1"/>
    <col min="10246" max="10246" width="0.88671875" style="343" customWidth="1"/>
    <col min="10247" max="10254" width="13.44140625" style="343" customWidth="1"/>
    <col min="10255" max="10255" width="1" style="343" customWidth="1"/>
    <col min="10256" max="10256" width="21.6640625" style="343" customWidth="1"/>
    <col min="10257" max="10257" width="9.21875" style="343" bestFit="1" customWidth="1"/>
    <col min="10258" max="10498" width="8.88671875" style="343"/>
    <col min="10499" max="10499" width="0.21875" style="343" customWidth="1"/>
    <col min="10500" max="10500" width="8.88671875" style="343" customWidth="1"/>
    <col min="10501" max="10501" width="21.44140625" style="343" customWidth="1"/>
    <col min="10502" max="10502" width="0.88671875" style="343" customWidth="1"/>
    <col min="10503" max="10510" width="13.44140625" style="343" customWidth="1"/>
    <col min="10511" max="10511" width="1" style="343" customWidth="1"/>
    <col min="10512" max="10512" width="21.6640625" style="343" customWidth="1"/>
    <col min="10513" max="10513" width="9.21875" style="343" bestFit="1" customWidth="1"/>
    <col min="10514" max="10754" width="8.88671875" style="343"/>
    <col min="10755" max="10755" width="0.21875" style="343" customWidth="1"/>
    <col min="10756" max="10756" width="8.88671875" style="343" customWidth="1"/>
    <col min="10757" max="10757" width="21.44140625" style="343" customWidth="1"/>
    <col min="10758" max="10758" width="0.88671875" style="343" customWidth="1"/>
    <col min="10759" max="10766" width="13.44140625" style="343" customWidth="1"/>
    <col min="10767" max="10767" width="1" style="343" customWidth="1"/>
    <col min="10768" max="10768" width="21.6640625" style="343" customWidth="1"/>
    <col min="10769" max="10769" width="9.21875" style="343" bestFit="1" customWidth="1"/>
    <col min="10770" max="11010" width="8.88671875" style="343"/>
    <col min="11011" max="11011" width="0.21875" style="343" customWidth="1"/>
    <col min="11012" max="11012" width="8.88671875" style="343" customWidth="1"/>
    <col min="11013" max="11013" width="21.44140625" style="343" customWidth="1"/>
    <col min="11014" max="11014" width="0.88671875" style="343" customWidth="1"/>
    <col min="11015" max="11022" width="13.44140625" style="343" customWidth="1"/>
    <col min="11023" max="11023" width="1" style="343" customWidth="1"/>
    <col min="11024" max="11024" width="21.6640625" style="343" customWidth="1"/>
    <col min="11025" max="11025" width="9.21875" style="343" bestFit="1" customWidth="1"/>
    <col min="11026" max="11266" width="8.88671875" style="343"/>
    <col min="11267" max="11267" width="0.21875" style="343" customWidth="1"/>
    <col min="11268" max="11268" width="8.88671875" style="343" customWidth="1"/>
    <col min="11269" max="11269" width="21.44140625" style="343" customWidth="1"/>
    <col min="11270" max="11270" width="0.88671875" style="343" customWidth="1"/>
    <col min="11271" max="11278" width="13.44140625" style="343" customWidth="1"/>
    <col min="11279" max="11279" width="1" style="343" customWidth="1"/>
    <col min="11280" max="11280" width="21.6640625" style="343" customWidth="1"/>
    <col min="11281" max="11281" width="9.21875" style="343" bestFit="1" customWidth="1"/>
    <col min="11282" max="11522" width="8.88671875" style="343"/>
    <col min="11523" max="11523" width="0.21875" style="343" customWidth="1"/>
    <col min="11524" max="11524" width="8.88671875" style="343" customWidth="1"/>
    <col min="11525" max="11525" width="21.44140625" style="343" customWidth="1"/>
    <col min="11526" max="11526" width="0.88671875" style="343" customWidth="1"/>
    <col min="11527" max="11534" width="13.44140625" style="343" customWidth="1"/>
    <col min="11535" max="11535" width="1" style="343" customWidth="1"/>
    <col min="11536" max="11536" width="21.6640625" style="343" customWidth="1"/>
    <col min="11537" max="11537" width="9.21875" style="343" bestFit="1" customWidth="1"/>
    <col min="11538" max="11778" width="8.88671875" style="343"/>
    <col min="11779" max="11779" width="0.21875" style="343" customWidth="1"/>
    <col min="11780" max="11780" width="8.88671875" style="343" customWidth="1"/>
    <col min="11781" max="11781" width="21.44140625" style="343" customWidth="1"/>
    <col min="11782" max="11782" width="0.88671875" style="343" customWidth="1"/>
    <col min="11783" max="11790" width="13.44140625" style="343" customWidth="1"/>
    <col min="11791" max="11791" width="1" style="343" customWidth="1"/>
    <col min="11792" max="11792" width="21.6640625" style="343" customWidth="1"/>
    <col min="11793" max="11793" width="9.21875" style="343" bestFit="1" customWidth="1"/>
    <col min="11794" max="12034" width="8.88671875" style="343"/>
    <col min="12035" max="12035" width="0.21875" style="343" customWidth="1"/>
    <col min="12036" max="12036" width="8.88671875" style="343" customWidth="1"/>
    <col min="12037" max="12037" width="21.44140625" style="343" customWidth="1"/>
    <col min="12038" max="12038" width="0.88671875" style="343" customWidth="1"/>
    <col min="12039" max="12046" width="13.44140625" style="343" customWidth="1"/>
    <col min="12047" max="12047" width="1" style="343" customWidth="1"/>
    <col min="12048" max="12048" width="21.6640625" style="343" customWidth="1"/>
    <col min="12049" max="12049" width="9.21875" style="343" bestFit="1" customWidth="1"/>
    <col min="12050" max="12290" width="8.88671875" style="343"/>
    <col min="12291" max="12291" width="0.21875" style="343" customWidth="1"/>
    <col min="12292" max="12292" width="8.88671875" style="343" customWidth="1"/>
    <col min="12293" max="12293" width="21.44140625" style="343" customWidth="1"/>
    <col min="12294" max="12294" width="0.88671875" style="343" customWidth="1"/>
    <col min="12295" max="12302" width="13.44140625" style="343" customWidth="1"/>
    <col min="12303" max="12303" width="1" style="343" customWidth="1"/>
    <col min="12304" max="12304" width="21.6640625" style="343" customWidth="1"/>
    <col min="12305" max="12305" width="9.21875" style="343" bestFit="1" customWidth="1"/>
    <col min="12306" max="12546" width="8.88671875" style="343"/>
    <col min="12547" max="12547" width="0.21875" style="343" customWidth="1"/>
    <col min="12548" max="12548" width="8.88671875" style="343" customWidth="1"/>
    <col min="12549" max="12549" width="21.44140625" style="343" customWidth="1"/>
    <col min="12550" max="12550" width="0.88671875" style="343" customWidth="1"/>
    <col min="12551" max="12558" width="13.44140625" style="343" customWidth="1"/>
    <col min="12559" max="12559" width="1" style="343" customWidth="1"/>
    <col min="12560" max="12560" width="21.6640625" style="343" customWidth="1"/>
    <col min="12561" max="12561" width="9.21875" style="343" bestFit="1" customWidth="1"/>
    <col min="12562" max="12802" width="8.88671875" style="343"/>
    <col min="12803" max="12803" width="0.21875" style="343" customWidth="1"/>
    <col min="12804" max="12804" width="8.88671875" style="343" customWidth="1"/>
    <col min="12805" max="12805" width="21.44140625" style="343" customWidth="1"/>
    <col min="12806" max="12806" width="0.88671875" style="343" customWidth="1"/>
    <col min="12807" max="12814" width="13.44140625" style="343" customWidth="1"/>
    <col min="12815" max="12815" width="1" style="343" customWidth="1"/>
    <col min="12816" max="12816" width="21.6640625" style="343" customWidth="1"/>
    <col min="12817" max="12817" width="9.21875" style="343" bestFit="1" customWidth="1"/>
    <col min="12818" max="13058" width="8.88671875" style="343"/>
    <col min="13059" max="13059" width="0.21875" style="343" customWidth="1"/>
    <col min="13060" max="13060" width="8.88671875" style="343" customWidth="1"/>
    <col min="13061" max="13061" width="21.44140625" style="343" customWidth="1"/>
    <col min="13062" max="13062" width="0.88671875" style="343" customWidth="1"/>
    <col min="13063" max="13070" width="13.44140625" style="343" customWidth="1"/>
    <col min="13071" max="13071" width="1" style="343" customWidth="1"/>
    <col min="13072" max="13072" width="21.6640625" style="343" customWidth="1"/>
    <col min="13073" max="13073" width="9.21875" style="343" bestFit="1" customWidth="1"/>
    <col min="13074" max="13314" width="8.88671875" style="343"/>
    <col min="13315" max="13315" width="0.21875" style="343" customWidth="1"/>
    <col min="13316" max="13316" width="8.88671875" style="343" customWidth="1"/>
    <col min="13317" max="13317" width="21.44140625" style="343" customWidth="1"/>
    <col min="13318" max="13318" width="0.88671875" style="343" customWidth="1"/>
    <col min="13319" max="13326" width="13.44140625" style="343" customWidth="1"/>
    <col min="13327" max="13327" width="1" style="343" customWidth="1"/>
    <col min="13328" max="13328" width="21.6640625" style="343" customWidth="1"/>
    <col min="13329" max="13329" width="9.21875" style="343" bestFit="1" customWidth="1"/>
    <col min="13330" max="13570" width="8.88671875" style="343"/>
    <col min="13571" max="13571" width="0.21875" style="343" customWidth="1"/>
    <col min="13572" max="13572" width="8.88671875" style="343" customWidth="1"/>
    <col min="13573" max="13573" width="21.44140625" style="343" customWidth="1"/>
    <col min="13574" max="13574" width="0.88671875" style="343" customWidth="1"/>
    <col min="13575" max="13582" width="13.44140625" style="343" customWidth="1"/>
    <col min="13583" max="13583" width="1" style="343" customWidth="1"/>
    <col min="13584" max="13584" width="21.6640625" style="343" customWidth="1"/>
    <col min="13585" max="13585" width="9.21875" style="343" bestFit="1" customWidth="1"/>
    <col min="13586" max="13826" width="8.88671875" style="343"/>
    <col min="13827" max="13827" width="0.21875" style="343" customWidth="1"/>
    <col min="13828" max="13828" width="8.88671875" style="343" customWidth="1"/>
    <col min="13829" max="13829" width="21.44140625" style="343" customWidth="1"/>
    <col min="13830" max="13830" width="0.88671875" style="343" customWidth="1"/>
    <col min="13831" max="13838" width="13.44140625" style="343" customWidth="1"/>
    <col min="13839" max="13839" width="1" style="343" customWidth="1"/>
    <col min="13840" max="13840" width="21.6640625" style="343" customWidth="1"/>
    <col min="13841" max="13841" width="9.21875" style="343" bestFit="1" customWidth="1"/>
    <col min="13842" max="14082" width="8.88671875" style="343"/>
    <col min="14083" max="14083" width="0.21875" style="343" customWidth="1"/>
    <col min="14084" max="14084" width="8.88671875" style="343" customWidth="1"/>
    <col min="14085" max="14085" width="21.44140625" style="343" customWidth="1"/>
    <col min="14086" max="14086" width="0.88671875" style="343" customWidth="1"/>
    <col min="14087" max="14094" width="13.44140625" style="343" customWidth="1"/>
    <col min="14095" max="14095" width="1" style="343" customWidth="1"/>
    <col min="14096" max="14096" width="21.6640625" style="343" customWidth="1"/>
    <col min="14097" max="14097" width="9.21875" style="343" bestFit="1" customWidth="1"/>
    <col min="14098" max="14338" width="8.88671875" style="343"/>
    <col min="14339" max="14339" width="0.21875" style="343" customWidth="1"/>
    <col min="14340" max="14340" width="8.88671875" style="343" customWidth="1"/>
    <col min="14341" max="14341" width="21.44140625" style="343" customWidth="1"/>
    <col min="14342" max="14342" width="0.88671875" style="343" customWidth="1"/>
    <col min="14343" max="14350" width="13.44140625" style="343" customWidth="1"/>
    <col min="14351" max="14351" width="1" style="343" customWidth="1"/>
    <col min="14352" max="14352" width="21.6640625" style="343" customWidth="1"/>
    <col min="14353" max="14353" width="9.21875" style="343" bestFit="1" customWidth="1"/>
    <col min="14354" max="14594" width="8.88671875" style="343"/>
    <col min="14595" max="14595" width="0.21875" style="343" customWidth="1"/>
    <col min="14596" max="14596" width="8.88671875" style="343" customWidth="1"/>
    <col min="14597" max="14597" width="21.44140625" style="343" customWidth="1"/>
    <col min="14598" max="14598" width="0.88671875" style="343" customWidth="1"/>
    <col min="14599" max="14606" width="13.44140625" style="343" customWidth="1"/>
    <col min="14607" max="14607" width="1" style="343" customWidth="1"/>
    <col min="14608" max="14608" width="21.6640625" style="343" customWidth="1"/>
    <col min="14609" max="14609" width="9.21875" style="343" bestFit="1" customWidth="1"/>
    <col min="14610" max="14850" width="8.88671875" style="343"/>
    <col min="14851" max="14851" width="0.21875" style="343" customWidth="1"/>
    <col min="14852" max="14852" width="8.88671875" style="343" customWidth="1"/>
    <col min="14853" max="14853" width="21.44140625" style="343" customWidth="1"/>
    <col min="14854" max="14854" width="0.88671875" style="343" customWidth="1"/>
    <col min="14855" max="14862" width="13.44140625" style="343" customWidth="1"/>
    <col min="14863" max="14863" width="1" style="343" customWidth="1"/>
    <col min="14864" max="14864" width="21.6640625" style="343" customWidth="1"/>
    <col min="14865" max="14865" width="9.21875" style="343" bestFit="1" customWidth="1"/>
    <col min="14866" max="15106" width="8.88671875" style="343"/>
    <col min="15107" max="15107" width="0.21875" style="343" customWidth="1"/>
    <col min="15108" max="15108" width="8.88671875" style="343" customWidth="1"/>
    <col min="15109" max="15109" width="21.44140625" style="343" customWidth="1"/>
    <col min="15110" max="15110" width="0.88671875" style="343" customWidth="1"/>
    <col min="15111" max="15118" width="13.44140625" style="343" customWidth="1"/>
    <col min="15119" max="15119" width="1" style="343" customWidth="1"/>
    <col min="15120" max="15120" width="21.6640625" style="343" customWidth="1"/>
    <col min="15121" max="15121" width="9.21875" style="343" bestFit="1" customWidth="1"/>
    <col min="15122" max="15362" width="8.88671875" style="343"/>
    <col min="15363" max="15363" width="0.21875" style="343" customWidth="1"/>
    <col min="15364" max="15364" width="8.88671875" style="343" customWidth="1"/>
    <col min="15365" max="15365" width="21.44140625" style="343" customWidth="1"/>
    <col min="15366" max="15366" width="0.88671875" style="343" customWidth="1"/>
    <col min="15367" max="15374" width="13.44140625" style="343" customWidth="1"/>
    <col min="15375" max="15375" width="1" style="343" customWidth="1"/>
    <col min="15376" max="15376" width="21.6640625" style="343" customWidth="1"/>
    <col min="15377" max="15377" width="9.21875" style="343" bestFit="1" customWidth="1"/>
    <col min="15378" max="15618" width="8.88671875" style="343"/>
    <col min="15619" max="15619" width="0.21875" style="343" customWidth="1"/>
    <col min="15620" max="15620" width="8.88671875" style="343" customWidth="1"/>
    <col min="15621" max="15621" width="21.44140625" style="343" customWidth="1"/>
    <col min="15622" max="15622" width="0.88671875" style="343" customWidth="1"/>
    <col min="15623" max="15630" width="13.44140625" style="343" customWidth="1"/>
    <col min="15631" max="15631" width="1" style="343" customWidth="1"/>
    <col min="15632" max="15632" width="21.6640625" style="343" customWidth="1"/>
    <col min="15633" max="15633" width="9.21875" style="343" bestFit="1" customWidth="1"/>
    <col min="15634" max="15874" width="8.88671875" style="343"/>
    <col min="15875" max="15875" width="0.21875" style="343" customWidth="1"/>
    <col min="15876" max="15876" width="8.88671875" style="343" customWidth="1"/>
    <col min="15877" max="15877" width="21.44140625" style="343" customWidth="1"/>
    <col min="15878" max="15878" width="0.88671875" style="343" customWidth="1"/>
    <col min="15879" max="15886" width="13.44140625" style="343" customWidth="1"/>
    <col min="15887" max="15887" width="1" style="343" customWidth="1"/>
    <col min="15888" max="15888" width="21.6640625" style="343" customWidth="1"/>
    <col min="15889" max="15889" width="9.21875" style="343" bestFit="1" customWidth="1"/>
    <col min="15890" max="16130" width="8.88671875" style="343"/>
    <col min="16131" max="16131" width="0.21875" style="343" customWidth="1"/>
    <col min="16132" max="16132" width="8.88671875" style="343" customWidth="1"/>
    <col min="16133" max="16133" width="21.44140625" style="343" customWidth="1"/>
    <col min="16134" max="16134" width="0.88671875" style="343" customWidth="1"/>
    <col min="16135" max="16142" width="13.44140625" style="343" customWidth="1"/>
    <col min="16143" max="16143" width="1" style="343" customWidth="1"/>
    <col min="16144" max="16144" width="21.6640625" style="343" customWidth="1"/>
    <col min="16145" max="16145" width="9.21875" style="343" bestFit="1" customWidth="1"/>
    <col min="16146" max="16384" width="8.88671875" style="343"/>
  </cols>
  <sheetData>
    <row r="1" spans="1:18" s="342" customFormat="1" ht="20.25">
      <c r="A1" s="414" t="s">
        <v>95</v>
      </c>
      <c r="B1" s="414"/>
      <c r="C1" s="414"/>
      <c r="D1" s="414"/>
      <c r="E1" s="414"/>
      <c r="F1" s="414"/>
      <c r="G1" s="414"/>
      <c r="H1" s="414"/>
      <c r="I1" s="414"/>
      <c r="J1" s="414" t="s">
        <v>96</v>
      </c>
      <c r="K1" s="414"/>
      <c r="L1" s="414"/>
      <c r="M1" s="414"/>
      <c r="N1" s="414"/>
      <c r="O1" s="414"/>
      <c r="P1" s="414"/>
      <c r="Q1" s="140"/>
      <c r="R1" s="140"/>
    </row>
    <row r="3" spans="1:18">
      <c r="A3" s="417" t="s">
        <v>97</v>
      </c>
      <c r="B3" s="417"/>
      <c r="C3" s="417"/>
      <c r="D3" s="347"/>
      <c r="E3" s="348"/>
      <c r="F3" s="348"/>
      <c r="G3" s="349"/>
      <c r="H3" s="349" t="s">
        <v>98</v>
      </c>
      <c r="I3" s="349"/>
      <c r="J3" s="348" t="s">
        <v>7</v>
      </c>
      <c r="K3" s="350"/>
      <c r="L3" s="350"/>
      <c r="M3" s="350"/>
      <c r="N3" s="350"/>
      <c r="O3" s="348"/>
      <c r="P3" s="349" t="s">
        <v>99</v>
      </c>
    </row>
    <row r="4" spans="1:18" s="353" customFormat="1" ht="22.5" customHeight="1">
      <c r="A4" s="355"/>
      <c r="B4" s="355"/>
      <c r="C4" s="351"/>
      <c r="D4" s="352"/>
      <c r="E4" s="422" t="s">
        <v>100</v>
      </c>
      <c r="F4" s="423"/>
      <c r="G4" s="423"/>
      <c r="H4" s="423"/>
      <c r="I4" s="424"/>
      <c r="J4" s="422" t="s">
        <v>101</v>
      </c>
      <c r="K4" s="423"/>
      <c r="L4" s="423"/>
      <c r="M4" s="423"/>
      <c r="N4" s="424"/>
      <c r="O4" s="418"/>
      <c r="P4" s="419"/>
      <c r="Q4" s="140"/>
      <c r="R4" s="140"/>
    </row>
    <row r="5" spans="1:18" s="345" customFormat="1" ht="22.5" customHeight="1">
      <c r="A5" s="355"/>
      <c r="B5" s="355"/>
      <c r="C5" s="354"/>
      <c r="D5" s="356"/>
      <c r="E5" s="357">
        <v>2010</v>
      </c>
      <c r="F5" s="357">
        <v>2011</v>
      </c>
      <c r="G5" s="358">
        <v>2012</v>
      </c>
      <c r="H5" s="357">
        <v>2013</v>
      </c>
      <c r="I5" s="359">
        <v>2014</v>
      </c>
      <c r="J5" s="359">
        <v>2010</v>
      </c>
      <c r="K5" s="357">
        <v>2011</v>
      </c>
      <c r="L5" s="358">
        <v>2012</v>
      </c>
      <c r="M5" s="357">
        <v>2013</v>
      </c>
      <c r="N5" s="359">
        <v>2014</v>
      </c>
      <c r="O5" s="420"/>
      <c r="P5" s="421"/>
      <c r="Q5" s="140"/>
      <c r="R5" s="140"/>
    </row>
    <row r="6" spans="1:18" s="345" customFormat="1" ht="36.75" customHeight="1">
      <c r="A6" s="344"/>
      <c r="B6" s="344"/>
      <c r="C6" s="360" t="s">
        <v>102</v>
      </c>
      <c r="D6" s="361"/>
      <c r="E6" s="362">
        <v>366462.88611534436</v>
      </c>
      <c r="F6" s="363">
        <v>331060.90977768454</v>
      </c>
      <c r="G6" s="363">
        <v>320385.79718769254</v>
      </c>
      <c r="H6" s="363">
        <v>270913.23724120873</v>
      </c>
      <c r="I6" s="364">
        <v>325150.45270909014</v>
      </c>
      <c r="J6" s="363">
        <v>366462.88611534436</v>
      </c>
      <c r="K6" s="365">
        <v>304329.04520207469</v>
      </c>
      <c r="L6" s="365">
        <v>300066.26109868649</v>
      </c>
      <c r="M6" s="365">
        <v>259977.98251305535</v>
      </c>
      <c r="N6" s="364">
        <v>277186.93013173854</v>
      </c>
      <c r="O6" s="366"/>
      <c r="P6" s="367" t="s">
        <v>103</v>
      </c>
      <c r="Q6" s="140"/>
      <c r="R6" s="140"/>
    </row>
    <row r="7" spans="1:18" s="345" customFormat="1" ht="36.75" customHeight="1">
      <c r="A7" s="344"/>
      <c r="B7" s="344"/>
      <c r="C7" s="368" t="s">
        <v>104</v>
      </c>
      <c r="D7" s="369"/>
      <c r="E7" s="362">
        <v>3721.7652895394244</v>
      </c>
      <c r="F7" s="363">
        <v>1803.5378039619009</v>
      </c>
      <c r="G7" s="370">
        <v>2081.2669810853386</v>
      </c>
      <c r="H7" s="370">
        <v>7405.438033081251</v>
      </c>
      <c r="I7" s="371">
        <v>13010.990228902174</v>
      </c>
      <c r="J7" s="363">
        <v>3721.7652895394244</v>
      </c>
      <c r="K7" s="365">
        <v>1750.5600589365786</v>
      </c>
      <c r="L7" s="370">
        <v>2001.5074722978065</v>
      </c>
      <c r="M7" s="370">
        <v>7232.5902137504727</v>
      </c>
      <c r="N7" s="371">
        <v>11937.211643984425</v>
      </c>
      <c r="O7" s="372"/>
      <c r="P7" s="373" t="s">
        <v>105</v>
      </c>
      <c r="Q7" s="140"/>
      <c r="R7" s="140"/>
    </row>
    <row r="8" spans="1:18" s="345" customFormat="1" ht="36.75" customHeight="1">
      <c r="A8" s="344"/>
      <c r="B8" s="344"/>
      <c r="C8" s="368" t="s">
        <v>106</v>
      </c>
      <c r="D8" s="369"/>
      <c r="E8" s="362">
        <v>10397896.586779542</v>
      </c>
      <c r="F8" s="363">
        <v>12204731.052921429</v>
      </c>
      <c r="G8" s="363">
        <v>12784904.778282765</v>
      </c>
      <c r="H8" s="363">
        <v>13558502.118315278</v>
      </c>
      <c r="I8" s="364">
        <v>13314385.709131872</v>
      </c>
      <c r="J8" s="363">
        <v>10397896.586779542</v>
      </c>
      <c r="K8" s="365">
        <v>11969482.073976897</v>
      </c>
      <c r="L8" s="365">
        <v>12050525.165649489</v>
      </c>
      <c r="M8" s="365">
        <v>13304129.278752023</v>
      </c>
      <c r="N8" s="364">
        <v>12338429.201993311</v>
      </c>
      <c r="O8" s="372"/>
      <c r="P8" s="373" t="s">
        <v>107</v>
      </c>
      <c r="Q8" s="140"/>
      <c r="R8" s="140"/>
    </row>
    <row r="9" spans="1:18" s="345" customFormat="1" ht="36.75" customHeight="1">
      <c r="A9" s="344"/>
      <c r="B9" s="344"/>
      <c r="C9" s="368" t="s">
        <v>108</v>
      </c>
      <c r="D9" s="369"/>
      <c r="E9" s="362">
        <v>182663.46376349175</v>
      </c>
      <c r="F9" s="363">
        <v>170418.80610669553</v>
      </c>
      <c r="G9" s="363">
        <v>158480.85463223082</v>
      </c>
      <c r="H9" s="363">
        <v>197261.31679374754</v>
      </c>
      <c r="I9" s="364">
        <v>254315.49527575038</v>
      </c>
      <c r="J9" s="363">
        <v>182663.46376349175</v>
      </c>
      <c r="K9" s="365">
        <v>198378.68390061436</v>
      </c>
      <c r="L9" s="365">
        <v>180161.01801130152</v>
      </c>
      <c r="M9" s="365">
        <v>181534.55449564432</v>
      </c>
      <c r="N9" s="364">
        <v>182659.23935578667</v>
      </c>
      <c r="O9" s="372"/>
      <c r="P9" s="373" t="s">
        <v>109</v>
      </c>
      <c r="Q9" s="140"/>
      <c r="R9" s="140"/>
    </row>
    <row r="10" spans="1:18" s="345" customFormat="1" ht="36.75" customHeight="1">
      <c r="A10" s="344"/>
      <c r="B10" s="344"/>
      <c r="C10" s="368" t="s">
        <v>110</v>
      </c>
      <c r="D10" s="369"/>
      <c r="E10" s="362">
        <v>677900.57740377402</v>
      </c>
      <c r="F10" s="363">
        <v>503646.58420451864</v>
      </c>
      <c r="G10" s="363">
        <v>658116.24364487524</v>
      </c>
      <c r="H10" s="363">
        <v>759741.43772503012</v>
      </c>
      <c r="I10" s="364">
        <v>772024.19928177213</v>
      </c>
      <c r="J10" s="363">
        <v>677900.57740377402</v>
      </c>
      <c r="K10" s="365">
        <v>477972.99062413629</v>
      </c>
      <c r="L10" s="365">
        <v>599961.56040616811</v>
      </c>
      <c r="M10" s="365">
        <v>660054.96358612389</v>
      </c>
      <c r="N10" s="364">
        <v>643315.79043841595</v>
      </c>
      <c r="O10" s="372"/>
      <c r="P10" s="373" t="s">
        <v>111</v>
      </c>
      <c r="Q10" s="140"/>
      <c r="R10" s="140"/>
    </row>
    <row r="11" spans="1:18" s="345" customFormat="1" ht="36.75" customHeight="1">
      <c r="A11" s="344"/>
      <c r="B11" s="344"/>
      <c r="C11" s="368" t="s">
        <v>112</v>
      </c>
      <c r="D11" s="369"/>
      <c r="E11" s="362">
        <v>885907.98093491793</v>
      </c>
      <c r="F11" s="363">
        <v>888429.06594550051</v>
      </c>
      <c r="G11" s="374">
        <v>960309.70244128909</v>
      </c>
      <c r="H11" s="374">
        <v>995003.63975106133</v>
      </c>
      <c r="I11" s="375">
        <v>1019510.0618506365</v>
      </c>
      <c r="J11" s="363">
        <v>885907.98093491793</v>
      </c>
      <c r="K11" s="365">
        <v>870794.75162329781</v>
      </c>
      <c r="L11" s="376">
        <v>940239.27245931106</v>
      </c>
      <c r="M11" s="376">
        <v>986835.64316624356</v>
      </c>
      <c r="N11" s="375">
        <v>1032714.4271712899</v>
      </c>
      <c r="O11" s="372"/>
      <c r="P11" s="373" t="s">
        <v>113</v>
      </c>
      <c r="Q11" s="140"/>
      <c r="R11" s="140"/>
    </row>
    <row r="12" spans="1:18" s="345" customFormat="1" ht="36.75" customHeight="1">
      <c r="A12" s="377"/>
      <c r="B12" s="377"/>
      <c r="C12" s="368" t="s">
        <v>114</v>
      </c>
      <c r="D12" s="369"/>
      <c r="E12" s="362">
        <v>680815.11679431563</v>
      </c>
      <c r="F12" s="363">
        <v>600183.54952353938</v>
      </c>
      <c r="G12" s="363">
        <v>579132.17268491653</v>
      </c>
      <c r="H12" s="363">
        <v>613234.92159653513</v>
      </c>
      <c r="I12" s="364">
        <v>657523.71881649888</v>
      </c>
      <c r="J12" s="363">
        <v>680815.11679431563</v>
      </c>
      <c r="K12" s="365">
        <v>616214.46113567112</v>
      </c>
      <c r="L12" s="365">
        <v>578975.35318189568</v>
      </c>
      <c r="M12" s="365">
        <v>588175.47044002032</v>
      </c>
      <c r="N12" s="364">
        <v>608689.53337424342</v>
      </c>
      <c r="O12" s="372"/>
      <c r="P12" s="373" t="s">
        <v>115</v>
      </c>
      <c r="Q12" s="140"/>
      <c r="R12" s="140"/>
    </row>
    <row r="13" spans="1:18" s="345" customFormat="1" ht="36.75" customHeight="1">
      <c r="A13" s="377"/>
      <c r="B13" s="377"/>
      <c r="C13" s="368" t="s">
        <v>116</v>
      </c>
      <c r="D13" s="369"/>
      <c r="E13" s="362">
        <v>358361.85480579227</v>
      </c>
      <c r="F13" s="363">
        <v>365974.96787359897</v>
      </c>
      <c r="G13" s="363">
        <v>412626.43872331129</v>
      </c>
      <c r="H13" s="363">
        <v>437399.33518801664</v>
      </c>
      <c r="I13" s="364">
        <v>471062.35251759528</v>
      </c>
      <c r="J13" s="363">
        <v>358361.85480579227</v>
      </c>
      <c r="K13" s="365">
        <v>354137.54715704697</v>
      </c>
      <c r="L13" s="365">
        <v>389787.6375637895</v>
      </c>
      <c r="M13" s="365">
        <v>398357.6411556956</v>
      </c>
      <c r="N13" s="364">
        <v>414832.22300713783</v>
      </c>
      <c r="O13" s="372"/>
      <c r="P13" s="373" t="s">
        <v>117</v>
      </c>
      <c r="Q13" s="140"/>
      <c r="R13" s="140"/>
    </row>
    <row r="14" spans="1:18" s="345" customFormat="1" ht="36.75" customHeight="1">
      <c r="A14" s="377"/>
      <c r="B14" s="377"/>
      <c r="C14" s="368" t="s">
        <v>118</v>
      </c>
      <c r="D14" s="369"/>
      <c r="E14" s="362">
        <v>156919.15556270056</v>
      </c>
      <c r="F14" s="363">
        <v>151724.70613878762</v>
      </c>
      <c r="G14" s="374">
        <v>126597.44954629694</v>
      </c>
      <c r="H14" s="374">
        <v>148638.35660138333</v>
      </c>
      <c r="I14" s="375">
        <v>162995.58915287117</v>
      </c>
      <c r="J14" s="363">
        <v>156919.15556270056</v>
      </c>
      <c r="K14" s="365">
        <v>160137.4405235725</v>
      </c>
      <c r="L14" s="376">
        <v>133516.93748980478</v>
      </c>
      <c r="M14" s="376">
        <v>164176.67742164707</v>
      </c>
      <c r="N14" s="375">
        <v>183264.72025031975</v>
      </c>
      <c r="O14" s="372"/>
      <c r="P14" s="373" t="s">
        <v>119</v>
      </c>
      <c r="Q14" s="140"/>
      <c r="R14" s="140"/>
    </row>
    <row r="15" spans="1:18" s="345" customFormat="1" ht="36.75" customHeight="1">
      <c r="A15" s="377"/>
      <c r="B15" s="377"/>
      <c r="C15" s="368" t="s">
        <v>120</v>
      </c>
      <c r="D15" s="369"/>
      <c r="E15" s="362">
        <v>521496.81748924707</v>
      </c>
      <c r="F15" s="363">
        <v>615517.06850757834</v>
      </c>
      <c r="G15" s="363">
        <v>586518.57524677773</v>
      </c>
      <c r="H15" s="363">
        <v>594589.00996061461</v>
      </c>
      <c r="I15" s="364">
        <v>602158.16483962117</v>
      </c>
      <c r="J15" s="363">
        <v>521496.81748924707</v>
      </c>
      <c r="K15" s="365">
        <v>575342.02972933138</v>
      </c>
      <c r="L15" s="365">
        <v>582028.72563658748</v>
      </c>
      <c r="M15" s="365">
        <v>640190.27261488861</v>
      </c>
      <c r="N15" s="364">
        <v>653281.07560350327</v>
      </c>
      <c r="O15" s="372"/>
      <c r="P15" s="373" t="s">
        <v>121</v>
      </c>
      <c r="Q15" s="140"/>
      <c r="R15" s="140"/>
    </row>
    <row r="16" spans="1:18" s="345" customFormat="1" ht="36.75" customHeight="1">
      <c r="A16" s="377"/>
      <c r="B16" s="377"/>
      <c r="C16" s="368" t="s">
        <v>122</v>
      </c>
      <c r="D16" s="369"/>
      <c r="E16" s="362">
        <v>850234.0020123776</v>
      </c>
      <c r="F16" s="363">
        <v>861082.13044348243</v>
      </c>
      <c r="G16" s="363">
        <v>908429.77535771753</v>
      </c>
      <c r="H16" s="363">
        <v>918667.09941337653</v>
      </c>
      <c r="I16" s="364">
        <v>976417.15018938005</v>
      </c>
      <c r="J16" s="363">
        <v>850234.0020123776</v>
      </c>
      <c r="K16" s="365">
        <v>850764.52378207212</v>
      </c>
      <c r="L16" s="365">
        <v>858001.88008306338</v>
      </c>
      <c r="M16" s="365">
        <v>836949.00997194019</v>
      </c>
      <c r="N16" s="364">
        <v>869224.60641898087</v>
      </c>
      <c r="O16" s="372"/>
      <c r="P16" s="373" t="s">
        <v>123</v>
      </c>
      <c r="Q16" s="140"/>
      <c r="R16" s="140"/>
    </row>
    <row r="17" spans="1:18" s="345" customFormat="1" ht="36.75" customHeight="1">
      <c r="A17" s="377"/>
      <c r="B17" s="377"/>
      <c r="C17" s="368" t="s">
        <v>124</v>
      </c>
      <c r="D17" s="369"/>
      <c r="E17" s="362">
        <v>1253101.6544194962</v>
      </c>
      <c r="F17" s="363">
        <v>1368938.8341537477</v>
      </c>
      <c r="G17" s="363">
        <v>1115816.5904896667</v>
      </c>
      <c r="H17" s="363">
        <v>1240053.7171708248</v>
      </c>
      <c r="I17" s="364">
        <v>1116865.0293250964</v>
      </c>
      <c r="J17" s="363">
        <v>1253101.6544194962</v>
      </c>
      <c r="K17" s="365">
        <v>1325514.6734855161</v>
      </c>
      <c r="L17" s="365">
        <v>1032572.3856732182</v>
      </c>
      <c r="M17" s="365">
        <v>1117561.808181646</v>
      </c>
      <c r="N17" s="364">
        <v>987538.65773580514</v>
      </c>
      <c r="O17" s="372"/>
      <c r="P17" s="373" t="s">
        <v>125</v>
      </c>
      <c r="Q17" s="140"/>
      <c r="R17" s="140"/>
    </row>
    <row r="18" spans="1:18" s="345" customFormat="1" ht="36.75" customHeight="1">
      <c r="A18" s="344"/>
      <c r="B18" s="344"/>
      <c r="C18" s="368" t="s">
        <v>126</v>
      </c>
      <c r="D18" s="369"/>
      <c r="E18" s="362">
        <v>621025.81612463947</v>
      </c>
      <c r="F18" s="363">
        <v>654900.52313668618</v>
      </c>
      <c r="G18" s="363">
        <v>581068.8539594051</v>
      </c>
      <c r="H18" s="363">
        <v>872799.22784664412</v>
      </c>
      <c r="I18" s="364">
        <v>899523.32152400725</v>
      </c>
      <c r="J18" s="363">
        <v>621025.81612463947</v>
      </c>
      <c r="K18" s="365">
        <v>632058.21909659053</v>
      </c>
      <c r="L18" s="365">
        <v>544585.01426987199</v>
      </c>
      <c r="M18" s="365">
        <v>800558.80139614816</v>
      </c>
      <c r="N18" s="364">
        <v>803276.31946328934</v>
      </c>
      <c r="O18" s="372"/>
      <c r="P18" s="373" t="s">
        <v>127</v>
      </c>
      <c r="Q18" s="140"/>
      <c r="R18" s="140"/>
    </row>
    <row r="19" spans="1:18" s="345" customFormat="1" ht="36.75" customHeight="1">
      <c r="A19" s="344"/>
      <c r="B19" s="344"/>
      <c r="C19" s="368" t="s">
        <v>128</v>
      </c>
      <c r="D19" s="369"/>
      <c r="E19" s="362">
        <v>904059.27147919359</v>
      </c>
      <c r="F19" s="363">
        <v>942881.99101061129</v>
      </c>
      <c r="G19" s="363">
        <v>983664.15246127895</v>
      </c>
      <c r="H19" s="363">
        <v>1018998.2909613133</v>
      </c>
      <c r="I19" s="364">
        <v>1090514.8055264065</v>
      </c>
      <c r="J19" s="363">
        <v>904059.27147919359</v>
      </c>
      <c r="K19" s="365">
        <v>906797.3936671163</v>
      </c>
      <c r="L19" s="365">
        <v>926588.60450704372</v>
      </c>
      <c r="M19" s="365">
        <v>922314.07968776254</v>
      </c>
      <c r="N19" s="364">
        <v>956246.07851136581</v>
      </c>
      <c r="O19" s="372"/>
      <c r="P19" s="373" t="s">
        <v>129</v>
      </c>
      <c r="Q19" s="140"/>
      <c r="R19" s="140"/>
    </row>
    <row r="20" spans="1:18" s="345" customFormat="1" ht="36.75" customHeight="1">
      <c r="A20" s="344"/>
      <c r="B20" s="344"/>
      <c r="C20" s="368" t="s">
        <v>130</v>
      </c>
      <c r="D20" s="369"/>
      <c r="E20" s="362">
        <v>497228.75868459011</v>
      </c>
      <c r="F20" s="363">
        <v>548078.17044685851</v>
      </c>
      <c r="G20" s="363">
        <v>603615.75500503695</v>
      </c>
      <c r="H20" s="363">
        <v>673080.58246834762</v>
      </c>
      <c r="I20" s="364">
        <v>748099.97181849566</v>
      </c>
      <c r="J20" s="363">
        <v>497228.75868459011</v>
      </c>
      <c r="K20" s="365">
        <v>534506.58000276994</v>
      </c>
      <c r="L20" s="365">
        <v>589582.55350413499</v>
      </c>
      <c r="M20" s="365">
        <v>647828.83889580553</v>
      </c>
      <c r="N20" s="364">
        <v>711527.22631130461</v>
      </c>
      <c r="O20" s="372"/>
      <c r="P20" s="378" t="s">
        <v>131</v>
      </c>
      <c r="Q20" s="140"/>
      <c r="R20" s="140"/>
    </row>
    <row r="21" spans="1:18" s="381" customFormat="1" ht="36.75" customHeight="1">
      <c r="A21" s="344"/>
      <c r="B21" s="344"/>
      <c r="C21" s="368" t="s">
        <v>132</v>
      </c>
      <c r="D21" s="369"/>
      <c r="E21" s="110">
        <v>487223.97796002502</v>
      </c>
      <c r="F21" s="374">
        <v>506465.23761433491</v>
      </c>
      <c r="G21" s="374">
        <v>455212.92715742276</v>
      </c>
      <c r="H21" s="374">
        <v>434666.43292242743</v>
      </c>
      <c r="I21" s="375">
        <v>477002.2608972718</v>
      </c>
      <c r="J21" s="374">
        <v>487223.97796002537</v>
      </c>
      <c r="K21" s="376">
        <v>480346.45623559039</v>
      </c>
      <c r="L21" s="376">
        <v>424078.58018174116</v>
      </c>
      <c r="M21" s="376">
        <v>401409.80017864273</v>
      </c>
      <c r="N21" s="375">
        <v>421347.45648639475</v>
      </c>
      <c r="O21" s="379"/>
      <c r="P21" s="380" t="s">
        <v>133</v>
      </c>
      <c r="Q21" s="140"/>
      <c r="R21" s="140"/>
    </row>
    <row r="22" spans="1:18" s="345" customFormat="1" ht="36.75" customHeight="1">
      <c r="A22" s="344"/>
      <c r="B22" s="344"/>
      <c r="C22" s="382" t="s">
        <v>134</v>
      </c>
      <c r="D22" s="383"/>
      <c r="E22" s="384">
        <f t="shared" ref="E22:M22" si="0">SUM(E6:E21)</f>
        <v>18845019.685618989</v>
      </c>
      <c r="F22" s="385">
        <f t="shared" si="0"/>
        <v>20715837.135609016</v>
      </c>
      <c r="G22" s="386">
        <f t="shared" si="0"/>
        <v>21236961.333801765</v>
      </c>
      <c r="H22" s="386">
        <f t="shared" si="0"/>
        <v>22740954.161988888</v>
      </c>
      <c r="I22" s="387">
        <f>SUM(I6:I21)</f>
        <v>22900559.27308527</v>
      </c>
      <c r="J22" s="385">
        <f t="shared" si="0"/>
        <v>18845019.685618989</v>
      </c>
      <c r="K22" s="385">
        <f t="shared" si="0"/>
        <v>20258527.430201236</v>
      </c>
      <c r="L22" s="386">
        <f t="shared" si="0"/>
        <v>20132672.457188405</v>
      </c>
      <c r="M22" s="386">
        <f t="shared" si="0"/>
        <v>21917287.412671037</v>
      </c>
      <c r="N22" s="387">
        <f>SUM(N6:N21)</f>
        <v>21095470.697896872</v>
      </c>
      <c r="O22" s="388"/>
      <c r="P22" s="389" t="s">
        <v>135</v>
      </c>
      <c r="Q22" s="140"/>
      <c r="R22" s="140"/>
    </row>
    <row r="23" spans="1:18" s="342" customFormat="1" ht="20.25">
      <c r="A23" s="425" t="s">
        <v>95</v>
      </c>
      <c r="B23" s="425"/>
      <c r="C23" s="425"/>
      <c r="D23" s="425"/>
      <c r="E23" s="425"/>
      <c r="F23" s="425"/>
      <c r="G23" s="425"/>
      <c r="H23" s="425"/>
      <c r="I23" s="425"/>
      <c r="J23" s="414" t="s">
        <v>96</v>
      </c>
      <c r="K23" s="414"/>
      <c r="L23" s="414"/>
      <c r="M23" s="414"/>
      <c r="N23" s="414"/>
      <c r="O23" s="414"/>
      <c r="P23" s="414"/>
      <c r="Q23" s="140"/>
      <c r="R23" s="140"/>
    </row>
    <row r="25" spans="1:18">
      <c r="A25" s="417" t="s">
        <v>136</v>
      </c>
      <c r="B25" s="417"/>
      <c r="C25" s="417"/>
      <c r="D25" s="347"/>
      <c r="E25" s="348"/>
      <c r="F25" s="348"/>
      <c r="H25" s="349" t="s">
        <v>98</v>
      </c>
      <c r="I25" s="349"/>
      <c r="J25" s="348" t="s">
        <v>9</v>
      </c>
      <c r="K25" s="350"/>
      <c r="L25" s="350"/>
      <c r="M25" s="350"/>
      <c r="N25" s="350"/>
      <c r="O25" s="348"/>
      <c r="P25" s="349" t="s">
        <v>99</v>
      </c>
    </row>
    <row r="26" spans="1:18" s="353" customFormat="1" ht="22.5" customHeight="1">
      <c r="A26" s="355"/>
      <c r="B26" s="355"/>
      <c r="C26" s="351"/>
      <c r="D26" s="352"/>
      <c r="E26" s="422" t="s">
        <v>100</v>
      </c>
      <c r="F26" s="423"/>
      <c r="G26" s="423"/>
      <c r="H26" s="423"/>
      <c r="I26" s="424"/>
      <c r="J26" s="422" t="s">
        <v>101</v>
      </c>
      <c r="K26" s="423"/>
      <c r="L26" s="423"/>
      <c r="M26" s="423"/>
      <c r="N26" s="424"/>
      <c r="O26" s="418"/>
      <c r="P26" s="419"/>
      <c r="Q26" s="140"/>
      <c r="R26" s="140"/>
    </row>
    <row r="27" spans="1:18" s="345" customFormat="1" ht="22.5" customHeight="1">
      <c r="A27" s="355"/>
      <c r="B27" s="355"/>
      <c r="C27" s="354"/>
      <c r="D27" s="356"/>
      <c r="E27" s="357">
        <v>2010</v>
      </c>
      <c r="F27" s="357">
        <v>2011</v>
      </c>
      <c r="G27" s="358">
        <v>2012</v>
      </c>
      <c r="H27" s="358">
        <v>2013</v>
      </c>
      <c r="I27" s="359">
        <v>2014</v>
      </c>
      <c r="J27" s="359">
        <v>2010</v>
      </c>
      <c r="K27" s="357">
        <v>2011</v>
      </c>
      <c r="L27" s="358">
        <v>2012</v>
      </c>
      <c r="M27" s="357">
        <v>2013</v>
      </c>
      <c r="N27" s="359">
        <v>2014</v>
      </c>
      <c r="O27" s="420"/>
      <c r="P27" s="421"/>
      <c r="Q27" s="140"/>
      <c r="R27" s="140"/>
    </row>
    <row r="28" spans="1:18" s="381" customFormat="1" ht="36.75" customHeight="1">
      <c r="A28" s="344"/>
      <c r="B28" s="344"/>
      <c r="C28" s="368" t="s">
        <v>102</v>
      </c>
      <c r="D28" s="369"/>
      <c r="E28" s="363">
        <v>236824.71810311786</v>
      </c>
      <c r="F28" s="363">
        <v>294167.19123684551</v>
      </c>
      <c r="G28" s="363">
        <v>284536.69364029088</v>
      </c>
      <c r="H28" s="363">
        <v>204682.91439561723</v>
      </c>
      <c r="I28" s="364">
        <v>272902.33017341996</v>
      </c>
      <c r="J28" s="363">
        <v>236824.71810311786</v>
      </c>
      <c r="K28" s="365">
        <v>271085.96295736404</v>
      </c>
      <c r="L28" s="365">
        <v>259056.1221781249</v>
      </c>
      <c r="M28" s="365">
        <v>195298.66353130416</v>
      </c>
      <c r="N28" s="364">
        <v>241997.56979787815</v>
      </c>
      <c r="O28" s="390"/>
      <c r="P28" s="373" t="s">
        <v>103</v>
      </c>
      <c r="Q28" s="140"/>
      <c r="R28" s="140"/>
    </row>
    <row r="29" spans="1:18" s="345" customFormat="1" ht="36.75" customHeight="1">
      <c r="A29" s="344"/>
      <c r="B29" s="344"/>
      <c r="C29" s="368" t="s">
        <v>104</v>
      </c>
      <c r="D29" s="369"/>
      <c r="E29" s="363">
        <v>17759.012208272663</v>
      </c>
      <c r="F29" s="363">
        <v>8400.7823674385018</v>
      </c>
      <c r="G29" s="370">
        <v>1.1113569545718014E-8</v>
      </c>
      <c r="H29" s="370">
        <v>1623.3852589621774</v>
      </c>
      <c r="I29" s="371">
        <v>4576.0385718821899</v>
      </c>
      <c r="J29" s="363">
        <v>17759.012208272663</v>
      </c>
      <c r="K29" s="365">
        <v>8154.0148722978811</v>
      </c>
      <c r="L29" s="370">
        <v>1.2701133396768788E-8</v>
      </c>
      <c r="M29" s="370">
        <v>1585.4943738191428</v>
      </c>
      <c r="N29" s="371">
        <v>4198.3845935301297</v>
      </c>
      <c r="O29" s="391"/>
      <c r="P29" s="373" t="s">
        <v>105</v>
      </c>
      <c r="Q29" s="140"/>
      <c r="R29" s="140"/>
    </row>
    <row r="30" spans="1:18" s="345" customFormat="1" ht="36.75" customHeight="1">
      <c r="A30" s="344"/>
      <c r="B30" s="344"/>
      <c r="C30" s="368" t="s">
        <v>106</v>
      </c>
      <c r="D30" s="369"/>
      <c r="E30" s="363">
        <v>537299.12696696189</v>
      </c>
      <c r="F30" s="363">
        <v>586531.69581621885</v>
      </c>
      <c r="G30" s="363">
        <v>509808.481158373</v>
      </c>
      <c r="H30" s="363">
        <v>678160.52027237893</v>
      </c>
      <c r="I30" s="364">
        <v>676094.56191726262</v>
      </c>
      <c r="J30" s="363">
        <v>537299.12696696189</v>
      </c>
      <c r="K30" s="365">
        <v>556276.90648543823</v>
      </c>
      <c r="L30" s="365">
        <v>484402.93627201009</v>
      </c>
      <c r="M30" s="365">
        <v>639808.78778185253</v>
      </c>
      <c r="N30" s="364">
        <v>643868.25635816879</v>
      </c>
      <c r="O30" s="391"/>
      <c r="P30" s="373" t="s">
        <v>107</v>
      </c>
      <c r="Q30" s="140"/>
      <c r="R30" s="140"/>
    </row>
    <row r="31" spans="1:18" s="345" customFormat="1" ht="36.75" customHeight="1">
      <c r="A31" s="344"/>
      <c r="B31" s="344"/>
      <c r="C31" s="368" t="s">
        <v>108</v>
      </c>
      <c r="D31" s="369"/>
      <c r="E31" s="363">
        <v>33006.225208166041</v>
      </c>
      <c r="F31" s="363">
        <v>32742.759549833554</v>
      </c>
      <c r="G31" s="363">
        <v>32345.470506735561</v>
      </c>
      <c r="H31" s="363">
        <v>23465.77226918409</v>
      </c>
      <c r="I31" s="364">
        <v>31289.103707779963</v>
      </c>
      <c r="J31" s="363">
        <v>33006.225208166041</v>
      </c>
      <c r="K31" s="365">
        <v>36537.023541558592</v>
      </c>
      <c r="L31" s="365">
        <v>35363.005891728753</v>
      </c>
      <c r="M31" s="365">
        <v>21665.091261622405</v>
      </c>
      <c r="N31" s="364">
        <v>22183.620258789924</v>
      </c>
      <c r="O31" s="391"/>
      <c r="P31" s="373" t="s">
        <v>109</v>
      </c>
      <c r="Q31" s="140"/>
      <c r="R31" s="140"/>
    </row>
    <row r="32" spans="1:18" s="345" customFormat="1" ht="36.75" customHeight="1">
      <c r="A32" s="344"/>
      <c r="B32" s="344"/>
      <c r="C32" s="368" t="s">
        <v>110</v>
      </c>
      <c r="D32" s="369"/>
      <c r="E32" s="363">
        <v>206464.05227525881</v>
      </c>
      <c r="F32" s="363">
        <v>295213.85247387365</v>
      </c>
      <c r="G32" s="363">
        <v>206216.75684313994</v>
      </c>
      <c r="H32" s="363">
        <v>153212.59030260582</v>
      </c>
      <c r="I32" s="364">
        <v>123875.81703729081</v>
      </c>
      <c r="J32" s="363">
        <v>206464.05227525881</v>
      </c>
      <c r="K32" s="365">
        <v>279927.66947706207</v>
      </c>
      <c r="L32" s="365">
        <v>188016.26302668758</v>
      </c>
      <c r="M32" s="365">
        <v>133518.98691323851</v>
      </c>
      <c r="N32" s="364">
        <v>103854.87861299919</v>
      </c>
      <c r="O32" s="391"/>
      <c r="P32" s="373" t="s">
        <v>111</v>
      </c>
      <c r="Q32" s="140"/>
      <c r="R32" s="140"/>
    </row>
    <row r="33" spans="1:19" s="345" customFormat="1" ht="36.75" customHeight="1">
      <c r="A33" s="344"/>
      <c r="B33" s="344"/>
      <c r="C33" s="368" t="s">
        <v>112</v>
      </c>
      <c r="D33" s="369"/>
      <c r="E33" s="363">
        <v>114162.60328512233</v>
      </c>
      <c r="F33" s="363">
        <v>116471.38679000887</v>
      </c>
      <c r="G33" s="374">
        <v>125957.19619487587</v>
      </c>
      <c r="H33" s="374">
        <v>126377.78560572998</v>
      </c>
      <c r="I33" s="375">
        <v>123263.08040639285</v>
      </c>
      <c r="J33" s="363">
        <v>114162.60328512233</v>
      </c>
      <c r="K33" s="365">
        <v>114130.15678715914</v>
      </c>
      <c r="L33" s="376">
        <v>123274.61519785033</v>
      </c>
      <c r="M33" s="376">
        <v>125255.3081230551</v>
      </c>
      <c r="N33" s="375">
        <v>124710.83821789418</v>
      </c>
      <c r="O33" s="391"/>
      <c r="P33" s="373" t="s">
        <v>113</v>
      </c>
      <c r="Q33" s="140"/>
      <c r="R33" s="140"/>
    </row>
    <row r="34" spans="1:19" s="345" customFormat="1" ht="36.75" customHeight="1">
      <c r="A34" s="377"/>
      <c r="B34" s="377"/>
      <c r="C34" s="368" t="s">
        <v>114</v>
      </c>
      <c r="D34" s="369"/>
      <c r="E34" s="363">
        <v>109262.63816351426</v>
      </c>
      <c r="F34" s="363">
        <v>103304.78027567972</v>
      </c>
      <c r="G34" s="363">
        <v>104155.48685954214</v>
      </c>
      <c r="H34" s="363">
        <v>128363.41449810757</v>
      </c>
      <c r="I34" s="364">
        <v>131150.88462268282</v>
      </c>
      <c r="J34" s="363">
        <v>109262.63816351426</v>
      </c>
      <c r="K34" s="365">
        <v>106075.69867292949</v>
      </c>
      <c r="L34" s="365">
        <v>103635.56441589062</v>
      </c>
      <c r="M34" s="365">
        <v>122885.87842761457</v>
      </c>
      <c r="N34" s="364">
        <v>121894.36065735592</v>
      </c>
      <c r="O34" s="391"/>
      <c r="P34" s="373" t="s">
        <v>115</v>
      </c>
      <c r="Q34" s="140"/>
      <c r="R34" s="140"/>
    </row>
    <row r="35" spans="1:19" s="345" customFormat="1" ht="36.75" customHeight="1">
      <c r="A35" s="377"/>
      <c r="B35" s="377"/>
      <c r="C35" s="368" t="s">
        <v>116</v>
      </c>
      <c r="D35" s="369"/>
      <c r="E35" s="363">
        <v>67067.572307019247</v>
      </c>
      <c r="F35" s="363">
        <v>71533.662541007827</v>
      </c>
      <c r="G35" s="363">
        <v>74074.071975455474</v>
      </c>
      <c r="H35" s="363">
        <v>76112.05026936582</v>
      </c>
      <c r="I35" s="364">
        <v>82359.308681592258</v>
      </c>
      <c r="J35" s="363">
        <v>67067.572307019247</v>
      </c>
      <c r="K35" s="365">
        <v>69252.336898836773</v>
      </c>
      <c r="L35" s="365">
        <v>70214.092220338207</v>
      </c>
      <c r="M35" s="365">
        <v>69337.484488114074</v>
      </c>
      <c r="N35" s="364">
        <v>72511.463250234985</v>
      </c>
      <c r="O35" s="391"/>
      <c r="P35" s="373" t="s">
        <v>117</v>
      </c>
      <c r="Q35" s="140"/>
      <c r="R35" s="140"/>
    </row>
    <row r="36" spans="1:19" s="345" customFormat="1" ht="36.75" customHeight="1">
      <c r="A36" s="377"/>
      <c r="B36" s="377"/>
      <c r="C36" s="368" t="s">
        <v>118</v>
      </c>
      <c r="D36" s="369"/>
      <c r="E36" s="363">
        <v>36381.218391723334</v>
      </c>
      <c r="F36" s="363">
        <v>32331.09334880528</v>
      </c>
      <c r="G36" s="374">
        <v>34281.83231661671</v>
      </c>
      <c r="H36" s="374">
        <v>40027.396943061955</v>
      </c>
      <c r="I36" s="375">
        <v>36502.40322376987</v>
      </c>
      <c r="J36" s="363">
        <v>36381.218391723334</v>
      </c>
      <c r="K36" s="365">
        <v>33991.959428628383</v>
      </c>
      <c r="L36" s="376">
        <v>35958.059059388186</v>
      </c>
      <c r="M36" s="376">
        <v>44102.925417514234</v>
      </c>
      <c r="N36" s="375">
        <v>41139.29313537175</v>
      </c>
      <c r="O36" s="391"/>
      <c r="P36" s="373" t="s">
        <v>119</v>
      </c>
      <c r="Q36" s="140"/>
      <c r="R36" s="140"/>
    </row>
    <row r="37" spans="1:19" s="345" customFormat="1" ht="36.75" customHeight="1">
      <c r="A37" s="377"/>
      <c r="B37" s="377"/>
      <c r="C37" s="368" t="s">
        <v>120</v>
      </c>
      <c r="D37" s="369"/>
      <c r="E37" s="363">
        <v>110359.48408044534</v>
      </c>
      <c r="F37" s="363">
        <v>134467.51876066774</v>
      </c>
      <c r="G37" s="363">
        <v>123657.68264962466</v>
      </c>
      <c r="H37" s="363">
        <v>120299.62253828219</v>
      </c>
      <c r="I37" s="364">
        <v>122709.45192535302</v>
      </c>
      <c r="J37" s="363">
        <v>110359.48408044534</v>
      </c>
      <c r="K37" s="365">
        <v>125621.63031275931</v>
      </c>
      <c r="L37" s="365">
        <v>122470.30438779673</v>
      </c>
      <c r="M37" s="365">
        <v>129557.48853828914</v>
      </c>
      <c r="N37" s="364">
        <v>133572.09225996226</v>
      </c>
      <c r="O37" s="391"/>
      <c r="P37" s="373" t="s">
        <v>121</v>
      </c>
      <c r="Q37" s="140"/>
      <c r="R37" s="140"/>
    </row>
    <row r="38" spans="1:19" s="345" customFormat="1" ht="36.75" customHeight="1">
      <c r="A38" s="377"/>
      <c r="B38" s="377"/>
      <c r="C38" s="368" t="s">
        <v>122</v>
      </c>
      <c r="D38" s="369"/>
      <c r="E38" s="363">
        <v>146667.96348748813</v>
      </c>
      <c r="F38" s="363">
        <v>152992.54587006519</v>
      </c>
      <c r="G38" s="363">
        <v>176558.80194242278</v>
      </c>
      <c r="H38" s="363">
        <v>178334.50652736038</v>
      </c>
      <c r="I38" s="364">
        <v>183763.89022391837</v>
      </c>
      <c r="J38" s="363">
        <v>146667.96348748813</v>
      </c>
      <c r="K38" s="365">
        <v>150355.38975343088</v>
      </c>
      <c r="L38" s="365">
        <v>165626.21597764295</v>
      </c>
      <c r="M38" s="365">
        <v>161320.68310027776</v>
      </c>
      <c r="N38" s="364">
        <v>162231.82282304813</v>
      </c>
      <c r="O38" s="391"/>
      <c r="P38" s="373" t="s">
        <v>123</v>
      </c>
      <c r="Q38" s="140"/>
      <c r="R38" s="140"/>
      <c r="S38" s="140"/>
    </row>
    <row r="39" spans="1:19" s="345" customFormat="1" ht="36.75" customHeight="1">
      <c r="A39" s="377"/>
      <c r="B39" s="377"/>
      <c r="C39" s="368" t="s">
        <v>124</v>
      </c>
      <c r="D39" s="369"/>
      <c r="E39" s="363">
        <v>364228.98717173055</v>
      </c>
      <c r="F39" s="363">
        <v>358736.43905010622</v>
      </c>
      <c r="G39" s="363">
        <v>292246.09698206309</v>
      </c>
      <c r="H39" s="363">
        <v>345000.26581628941</v>
      </c>
      <c r="I39" s="364">
        <v>221043.22828965058</v>
      </c>
      <c r="J39" s="363">
        <v>364228.98717173055</v>
      </c>
      <c r="K39" s="365">
        <v>347155.6548624977</v>
      </c>
      <c r="L39" s="365">
        <v>269808.95064242877</v>
      </c>
      <c r="M39" s="365">
        <v>310839.63791905408</v>
      </c>
      <c r="N39" s="364">
        <v>193758.51006458813</v>
      </c>
      <c r="O39" s="391"/>
      <c r="P39" s="373" t="s">
        <v>125</v>
      </c>
      <c r="Q39" s="140"/>
      <c r="R39" s="140"/>
    </row>
    <row r="40" spans="1:19" s="381" customFormat="1" ht="36.75" customHeight="1">
      <c r="A40" s="344"/>
      <c r="B40" s="344"/>
      <c r="C40" s="368" t="s">
        <v>126</v>
      </c>
      <c r="D40" s="369"/>
      <c r="E40" s="363">
        <v>352350.50505118666</v>
      </c>
      <c r="F40" s="363">
        <v>338396.97435760044</v>
      </c>
      <c r="G40" s="363">
        <v>289359.02730928728</v>
      </c>
      <c r="H40" s="363">
        <v>432309.74342427572</v>
      </c>
      <c r="I40" s="364">
        <v>483325.36516620126</v>
      </c>
      <c r="J40" s="363">
        <v>352350.50505118666</v>
      </c>
      <c r="K40" s="365">
        <v>326706.57565132162</v>
      </c>
      <c r="L40" s="365">
        <v>271369.28199535224</v>
      </c>
      <c r="M40" s="365">
        <v>396841.71589851193</v>
      </c>
      <c r="N40" s="364">
        <v>432180.08061733504</v>
      </c>
      <c r="O40" s="390"/>
      <c r="P40" s="373" t="s">
        <v>127</v>
      </c>
      <c r="Q40" s="140"/>
      <c r="R40" s="140"/>
    </row>
    <row r="41" spans="1:19" s="381" customFormat="1" ht="36.75" customHeight="1">
      <c r="A41" s="344"/>
      <c r="B41" s="344"/>
      <c r="C41" s="368" t="s">
        <v>128</v>
      </c>
      <c r="D41" s="369"/>
      <c r="E41" s="363">
        <v>214123.11860885989</v>
      </c>
      <c r="F41" s="363">
        <v>220749.06300722226</v>
      </c>
      <c r="G41" s="363">
        <v>222235.06589665997</v>
      </c>
      <c r="H41" s="363">
        <v>231400.06804432743</v>
      </c>
      <c r="I41" s="364">
        <v>245044.23350610473</v>
      </c>
      <c r="J41" s="363">
        <v>214123.11860885989</v>
      </c>
      <c r="K41" s="365">
        <v>212383.70865327149</v>
      </c>
      <c r="L41" s="365">
        <v>209332.44812876408</v>
      </c>
      <c r="M41" s="365">
        <v>209500.00355371711</v>
      </c>
      <c r="N41" s="364">
        <v>214926.28533348616</v>
      </c>
      <c r="O41" s="390"/>
      <c r="P41" s="373" t="s">
        <v>129</v>
      </c>
      <c r="Q41" s="140"/>
      <c r="R41" s="140"/>
    </row>
    <row r="42" spans="1:19" s="381" customFormat="1" ht="36.75" customHeight="1">
      <c r="A42" s="344"/>
      <c r="B42" s="344"/>
      <c r="C42" s="368" t="s">
        <v>130</v>
      </c>
      <c r="D42" s="369"/>
      <c r="E42" s="363">
        <v>114867.9907087935</v>
      </c>
      <c r="F42" s="363">
        <v>122905.30231423353</v>
      </c>
      <c r="G42" s="363">
        <v>116306.02076639885</v>
      </c>
      <c r="H42" s="363">
        <v>128887.02446555257</v>
      </c>
      <c r="I42" s="364">
        <v>137064.32903064837</v>
      </c>
      <c r="J42" s="363">
        <v>114867.9907087935</v>
      </c>
      <c r="K42" s="365">
        <v>119895.65673438576</v>
      </c>
      <c r="L42" s="365">
        <v>113392.99692263815</v>
      </c>
      <c r="M42" s="365">
        <v>123726.42418131742</v>
      </c>
      <c r="N42" s="364">
        <v>129838.7551531338</v>
      </c>
      <c r="O42" s="390"/>
      <c r="P42" s="378" t="s">
        <v>131</v>
      </c>
      <c r="Q42" s="140"/>
      <c r="R42" s="140"/>
    </row>
    <row r="43" spans="1:19" s="381" customFormat="1" ht="36.75" customHeight="1">
      <c r="A43" s="344"/>
      <c r="B43" s="344"/>
      <c r="C43" s="368" t="s">
        <v>132</v>
      </c>
      <c r="D43" s="369"/>
      <c r="E43" s="374">
        <v>82921.149158496337</v>
      </c>
      <c r="F43" s="374">
        <v>91614.874869468113</v>
      </c>
      <c r="G43" s="374">
        <v>83251.779366856004</v>
      </c>
      <c r="H43" s="374">
        <v>97871.613795471407</v>
      </c>
      <c r="I43" s="375">
        <v>98424.039097255707</v>
      </c>
      <c r="J43" s="374">
        <v>82921.149158496337</v>
      </c>
      <c r="K43" s="376">
        <v>87497.949973534705</v>
      </c>
      <c r="L43" s="376">
        <v>77811.226290220482</v>
      </c>
      <c r="M43" s="376">
        <v>90374.319014366425</v>
      </c>
      <c r="N43" s="375">
        <v>87102.33398117969</v>
      </c>
      <c r="O43" s="379"/>
      <c r="P43" s="380" t="s">
        <v>133</v>
      </c>
      <c r="Q43" s="140"/>
      <c r="R43" s="140"/>
    </row>
    <row r="44" spans="1:19" s="381" customFormat="1" ht="36.75" customHeight="1">
      <c r="A44" s="344"/>
      <c r="B44" s="344"/>
      <c r="C44" s="382" t="s">
        <v>134</v>
      </c>
      <c r="D44" s="383"/>
      <c r="E44" s="385">
        <f t="shared" ref="E44:M44" si="1">SUM(E28:E43)</f>
        <v>2743746.3651761566</v>
      </c>
      <c r="F44" s="385">
        <f t="shared" si="1"/>
        <v>2960559.9226290751</v>
      </c>
      <c r="G44" s="386">
        <f t="shared" si="1"/>
        <v>2674990.4644083534</v>
      </c>
      <c r="H44" s="386">
        <f t="shared" si="1"/>
        <v>2966128.6744265724</v>
      </c>
      <c r="I44" s="387">
        <f>SUM(I28:I43)</f>
        <v>2973388.0655812053</v>
      </c>
      <c r="J44" s="385">
        <f t="shared" si="1"/>
        <v>2743746.3651761566</v>
      </c>
      <c r="K44" s="385">
        <f t="shared" si="1"/>
        <v>2845048.2950624768</v>
      </c>
      <c r="L44" s="386">
        <f t="shared" si="1"/>
        <v>2529732.0826068749</v>
      </c>
      <c r="M44" s="386">
        <f t="shared" si="1"/>
        <v>2775618.8925236682</v>
      </c>
      <c r="N44" s="387">
        <f>SUM(N28:N43)</f>
        <v>2729968.5451149568</v>
      </c>
      <c r="O44" s="392"/>
      <c r="P44" s="389" t="s">
        <v>135</v>
      </c>
      <c r="Q44" s="140"/>
      <c r="R44" s="140"/>
    </row>
    <row r="45" spans="1:19" s="342" customFormat="1" ht="20.25">
      <c r="A45" s="425" t="s">
        <v>95</v>
      </c>
      <c r="B45" s="425"/>
      <c r="C45" s="425"/>
      <c r="D45" s="425"/>
      <c r="E45" s="425"/>
      <c r="F45" s="425"/>
      <c r="G45" s="425"/>
      <c r="H45" s="425"/>
      <c r="I45" s="425"/>
      <c r="J45" s="414" t="s">
        <v>96</v>
      </c>
      <c r="K45" s="414"/>
      <c r="L45" s="414"/>
      <c r="M45" s="414"/>
      <c r="N45" s="414"/>
      <c r="O45" s="414"/>
      <c r="P45" s="414"/>
      <c r="Q45" s="140"/>
      <c r="R45" s="140"/>
    </row>
    <row r="47" spans="1:19">
      <c r="A47" s="417" t="s">
        <v>137</v>
      </c>
      <c r="B47" s="417"/>
      <c r="C47" s="417"/>
      <c r="D47" s="347"/>
      <c r="E47" s="348"/>
      <c r="F47" s="348"/>
      <c r="H47" s="349" t="s">
        <v>98</v>
      </c>
      <c r="I47" s="349"/>
      <c r="J47" s="348" t="s">
        <v>11</v>
      </c>
      <c r="K47" s="350"/>
      <c r="L47" s="350"/>
      <c r="M47" s="350"/>
      <c r="N47" s="350"/>
      <c r="O47" s="348"/>
      <c r="P47" s="349" t="s">
        <v>99</v>
      </c>
    </row>
    <row r="48" spans="1:19" s="353" customFormat="1" ht="22.5" customHeight="1">
      <c r="A48" s="355"/>
      <c r="B48" s="355"/>
      <c r="C48" s="351"/>
      <c r="D48" s="352"/>
      <c r="E48" s="422" t="s">
        <v>100</v>
      </c>
      <c r="F48" s="423"/>
      <c r="G48" s="423"/>
      <c r="H48" s="423"/>
      <c r="I48" s="424"/>
      <c r="J48" s="422" t="s">
        <v>101</v>
      </c>
      <c r="K48" s="423"/>
      <c r="L48" s="423"/>
      <c r="M48" s="423"/>
      <c r="N48" s="424"/>
      <c r="O48" s="418"/>
      <c r="P48" s="419"/>
      <c r="Q48" s="140"/>
      <c r="R48" s="140"/>
    </row>
    <row r="49" spans="1:19" s="345" customFormat="1" ht="22.5" customHeight="1">
      <c r="A49" s="355"/>
      <c r="B49" s="355"/>
      <c r="C49" s="354"/>
      <c r="D49" s="356"/>
      <c r="E49" s="357">
        <v>2010</v>
      </c>
      <c r="F49" s="357">
        <v>2011</v>
      </c>
      <c r="G49" s="358">
        <v>2012</v>
      </c>
      <c r="H49" s="358">
        <v>2013</v>
      </c>
      <c r="I49" s="359">
        <v>2014</v>
      </c>
      <c r="J49" s="359">
        <v>2010</v>
      </c>
      <c r="K49" s="357">
        <v>2011</v>
      </c>
      <c r="L49" s="358">
        <v>2012</v>
      </c>
      <c r="M49" s="357">
        <v>2013</v>
      </c>
      <c r="N49" s="359">
        <v>2014</v>
      </c>
      <c r="O49" s="420"/>
      <c r="P49" s="421"/>
      <c r="Q49" s="140"/>
      <c r="R49" s="140"/>
    </row>
    <row r="50" spans="1:19" s="381" customFormat="1" ht="36.75" customHeight="1">
      <c r="A50" s="344"/>
      <c r="B50" s="344"/>
      <c r="C50" s="368" t="s">
        <v>102</v>
      </c>
      <c r="D50" s="369"/>
      <c r="E50" s="363">
        <v>206810.13762296175</v>
      </c>
      <c r="F50" s="363">
        <v>221547.88387212405</v>
      </c>
      <c r="G50" s="363">
        <v>204217.39304943357</v>
      </c>
      <c r="H50" s="363">
        <v>220196.62828406907</v>
      </c>
      <c r="I50" s="364">
        <v>264769.44519056601</v>
      </c>
      <c r="J50" s="363">
        <v>206810.13762296175</v>
      </c>
      <c r="K50" s="365">
        <v>200495.59321807465</v>
      </c>
      <c r="L50" s="365">
        <v>184111.67132094939</v>
      </c>
      <c r="M50" s="365">
        <v>215611.21315219163</v>
      </c>
      <c r="N50" s="364">
        <v>240985.07389015279</v>
      </c>
      <c r="O50" s="379"/>
      <c r="P50" s="373" t="s">
        <v>103</v>
      </c>
      <c r="Q50" s="140"/>
      <c r="R50" s="140"/>
    </row>
    <row r="51" spans="1:19" s="345" customFormat="1" ht="36.75" customHeight="1">
      <c r="A51" s="344"/>
      <c r="B51" s="344"/>
      <c r="C51" s="368" t="s">
        <v>104</v>
      </c>
      <c r="D51" s="369"/>
      <c r="E51" s="363">
        <v>11928.023288457989</v>
      </c>
      <c r="F51" s="363">
        <v>12010.217083018404</v>
      </c>
      <c r="G51" s="370">
        <v>8697.5854719287108</v>
      </c>
      <c r="H51" s="370">
        <v>11611.041423095705</v>
      </c>
      <c r="I51" s="371">
        <v>19900.980301823307</v>
      </c>
      <c r="J51" s="363">
        <v>11928.023288457989</v>
      </c>
      <c r="K51" s="365">
        <v>11657.42480058066</v>
      </c>
      <c r="L51" s="370">
        <v>8364.271605328966</v>
      </c>
      <c r="M51" s="370">
        <v>11340.032040372347</v>
      </c>
      <c r="N51" s="371">
        <v>18258.580600415578</v>
      </c>
      <c r="O51" s="372"/>
      <c r="P51" s="373" t="s">
        <v>105</v>
      </c>
      <c r="Q51" s="140"/>
      <c r="R51" s="140"/>
    </row>
    <row r="52" spans="1:19" s="345" customFormat="1" ht="36.75" customHeight="1">
      <c r="A52" s="344"/>
      <c r="B52" s="344"/>
      <c r="C52" s="368" t="s">
        <v>106</v>
      </c>
      <c r="D52" s="369"/>
      <c r="E52" s="363">
        <v>303514.91435797571</v>
      </c>
      <c r="F52" s="363">
        <v>324171.66312945471</v>
      </c>
      <c r="G52" s="363">
        <v>333245.84894239786</v>
      </c>
      <c r="H52" s="363">
        <v>455575.79665612138</v>
      </c>
      <c r="I52" s="364">
        <v>392886.81821953523</v>
      </c>
      <c r="J52" s="363">
        <v>303514.91435797571</v>
      </c>
      <c r="K52" s="365">
        <v>272974.04118398746</v>
      </c>
      <c r="L52" s="365">
        <v>270434.46416139923</v>
      </c>
      <c r="M52" s="365">
        <v>349529.25187005667</v>
      </c>
      <c r="N52" s="364">
        <v>345185.61304949573</v>
      </c>
      <c r="O52" s="372"/>
      <c r="P52" s="373" t="s">
        <v>107</v>
      </c>
      <c r="Q52" s="140"/>
      <c r="R52" s="140"/>
    </row>
    <row r="53" spans="1:19" s="345" customFormat="1" ht="36.75" customHeight="1">
      <c r="A53" s="344"/>
      <c r="B53" s="344"/>
      <c r="C53" s="368" t="s">
        <v>108</v>
      </c>
      <c r="D53" s="369"/>
      <c r="E53" s="363">
        <v>747377.92864363734</v>
      </c>
      <c r="F53" s="363">
        <v>518221.54047283577</v>
      </c>
      <c r="G53" s="363">
        <v>465486.27808288636</v>
      </c>
      <c r="H53" s="363">
        <v>615929.57248319848</v>
      </c>
      <c r="I53" s="364">
        <v>901057.66834733868</v>
      </c>
      <c r="J53" s="363">
        <v>747377.92864363734</v>
      </c>
      <c r="K53" s="365">
        <v>650330.52435762004</v>
      </c>
      <c r="L53" s="365">
        <v>562755.05417129269</v>
      </c>
      <c r="M53" s="365">
        <v>560472.25984788581</v>
      </c>
      <c r="N53" s="364">
        <v>592821.98506426904</v>
      </c>
      <c r="O53" s="372"/>
      <c r="P53" s="373" t="s">
        <v>109</v>
      </c>
      <c r="Q53" s="140"/>
      <c r="R53" s="140"/>
    </row>
    <row r="54" spans="1:19" s="345" customFormat="1" ht="36.75" customHeight="1">
      <c r="A54" s="344"/>
      <c r="B54" s="344"/>
      <c r="C54" s="368" t="s">
        <v>110</v>
      </c>
      <c r="D54" s="369"/>
      <c r="E54" s="363">
        <v>83845.071219808364</v>
      </c>
      <c r="F54" s="363">
        <v>118029.20489616686</v>
      </c>
      <c r="G54" s="363">
        <v>118570.66097882323</v>
      </c>
      <c r="H54" s="363">
        <v>160887.26783777273</v>
      </c>
      <c r="I54" s="364">
        <v>513350.95331712032</v>
      </c>
      <c r="J54" s="363">
        <v>83845.071219808364</v>
      </c>
      <c r="K54" s="365">
        <v>111943.53006981325</v>
      </c>
      <c r="L54" s="365">
        <v>108062.44892090272</v>
      </c>
      <c r="M54" s="365">
        <v>140164.30376245669</v>
      </c>
      <c r="N54" s="364">
        <v>432269.75722162653</v>
      </c>
      <c r="O54" s="372"/>
      <c r="P54" s="373" t="s">
        <v>111</v>
      </c>
      <c r="Q54" s="140"/>
      <c r="R54" s="140"/>
    </row>
    <row r="55" spans="1:19" s="345" customFormat="1" ht="36.75" customHeight="1">
      <c r="A55" s="344"/>
      <c r="B55" s="344"/>
      <c r="C55" s="368" t="s">
        <v>112</v>
      </c>
      <c r="D55" s="369"/>
      <c r="E55" s="363">
        <v>94691.495928515826</v>
      </c>
      <c r="F55" s="363">
        <v>100207.48769372175</v>
      </c>
      <c r="G55" s="374">
        <v>106457.66314325295</v>
      </c>
      <c r="H55" s="374">
        <v>108201.77153169634</v>
      </c>
      <c r="I55" s="375">
        <v>103517.41371236404</v>
      </c>
      <c r="J55" s="363">
        <v>94691.495928515826</v>
      </c>
      <c r="K55" s="365">
        <v>98193.127284413946</v>
      </c>
      <c r="L55" s="376">
        <v>104191.08459778219</v>
      </c>
      <c r="M55" s="376">
        <v>107229.59638980485</v>
      </c>
      <c r="N55" s="375">
        <v>104723.79880013713</v>
      </c>
      <c r="O55" s="372"/>
      <c r="P55" s="373" t="s">
        <v>113</v>
      </c>
      <c r="Q55" s="140"/>
      <c r="R55" s="140"/>
    </row>
    <row r="56" spans="1:19" s="345" customFormat="1" ht="36.75" customHeight="1">
      <c r="A56" s="377"/>
      <c r="B56" s="377"/>
      <c r="C56" s="368" t="s">
        <v>114</v>
      </c>
      <c r="D56" s="369"/>
      <c r="E56" s="363">
        <v>113941.82045010015</v>
      </c>
      <c r="F56" s="363">
        <v>86727.449086148234</v>
      </c>
      <c r="G56" s="363">
        <v>98738.417625734641</v>
      </c>
      <c r="H56" s="363">
        <v>89269.221944164514</v>
      </c>
      <c r="I56" s="364">
        <v>82093.683647301412</v>
      </c>
      <c r="J56" s="363">
        <v>113941.82045010015</v>
      </c>
      <c r="K56" s="365">
        <v>94067.134442755778</v>
      </c>
      <c r="L56" s="365">
        <v>103271.42055001549</v>
      </c>
      <c r="M56" s="365">
        <v>89673.638639441269</v>
      </c>
      <c r="N56" s="364">
        <v>79017.041844997308</v>
      </c>
      <c r="O56" s="372"/>
      <c r="P56" s="373" t="s">
        <v>115</v>
      </c>
      <c r="Q56" s="140"/>
      <c r="R56" s="140"/>
    </row>
    <row r="57" spans="1:19" s="345" customFormat="1" ht="36.75" customHeight="1">
      <c r="A57" s="377"/>
      <c r="B57" s="377"/>
      <c r="C57" s="368" t="s">
        <v>116</v>
      </c>
      <c r="D57" s="369"/>
      <c r="E57" s="363">
        <v>59359.733594281279</v>
      </c>
      <c r="F57" s="363">
        <v>76787.538935773904</v>
      </c>
      <c r="G57" s="363">
        <v>81808.133041656489</v>
      </c>
      <c r="H57" s="363">
        <v>80424.263778443419</v>
      </c>
      <c r="I57" s="364">
        <v>82382.895362315016</v>
      </c>
      <c r="J57" s="363">
        <v>59359.733594281279</v>
      </c>
      <c r="K57" s="365">
        <v>73762.312426584205</v>
      </c>
      <c r="L57" s="365">
        <v>75069.128795345547</v>
      </c>
      <c r="M57" s="365">
        <v>73121.000045362423</v>
      </c>
      <c r="N57" s="364">
        <v>72745.759469176206</v>
      </c>
      <c r="O57" s="372"/>
      <c r="P57" s="373" t="s">
        <v>117</v>
      </c>
      <c r="Q57" s="140"/>
      <c r="R57" s="140"/>
    </row>
    <row r="58" spans="1:19" s="345" customFormat="1" ht="36.75" customHeight="1">
      <c r="A58" s="377"/>
      <c r="B58" s="377"/>
      <c r="C58" s="368" t="s">
        <v>118</v>
      </c>
      <c r="D58" s="369"/>
      <c r="E58" s="363">
        <v>36929.45342371361</v>
      </c>
      <c r="F58" s="363">
        <v>37358.04917438206</v>
      </c>
      <c r="G58" s="374">
        <v>35163.250788705365</v>
      </c>
      <c r="H58" s="374">
        <v>38065.952046432496</v>
      </c>
      <c r="I58" s="375">
        <v>39679.447974452858</v>
      </c>
      <c r="J58" s="363">
        <v>36929.45342371361</v>
      </c>
      <c r="K58" s="365">
        <v>38291.728839897165</v>
      </c>
      <c r="L58" s="376">
        <v>35995.458493144739</v>
      </c>
      <c r="M58" s="376">
        <v>39963.01725079606</v>
      </c>
      <c r="N58" s="375">
        <v>41937.833621503043</v>
      </c>
      <c r="O58" s="372"/>
      <c r="P58" s="373" t="s">
        <v>119</v>
      </c>
      <c r="Q58" s="140"/>
      <c r="R58" s="140"/>
    </row>
    <row r="59" spans="1:19" s="345" customFormat="1" ht="36.75" customHeight="1">
      <c r="A59" s="377"/>
      <c r="B59" s="377"/>
      <c r="C59" s="368" t="s">
        <v>120</v>
      </c>
      <c r="D59" s="369"/>
      <c r="E59" s="363">
        <v>82704.465868670886</v>
      </c>
      <c r="F59" s="363">
        <v>96909.645227239947</v>
      </c>
      <c r="G59" s="363">
        <v>88946.559106224755</v>
      </c>
      <c r="H59" s="363">
        <v>95321.460675697264</v>
      </c>
      <c r="I59" s="364">
        <v>101443.06539852997</v>
      </c>
      <c r="J59" s="363">
        <v>82704.465868670886</v>
      </c>
      <c r="K59" s="365">
        <v>90531.674827648429</v>
      </c>
      <c r="L59" s="365">
        <v>88336.587201705392</v>
      </c>
      <c r="M59" s="365">
        <v>102066.16161137536</v>
      </c>
      <c r="N59" s="364">
        <v>108980.96956565981</v>
      </c>
      <c r="O59" s="372"/>
      <c r="P59" s="373" t="s">
        <v>121</v>
      </c>
      <c r="Q59" s="140"/>
      <c r="R59" s="140"/>
    </row>
    <row r="60" spans="1:19" s="345" customFormat="1" ht="36.75" customHeight="1">
      <c r="A60" s="377"/>
      <c r="B60" s="377"/>
      <c r="C60" s="368" t="s">
        <v>122</v>
      </c>
      <c r="D60" s="369"/>
      <c r="E60" s="363">
        <v>125905.11284133335</v>
      </c>
      <c r="F60" s="363">
        <v>133081.31462296695</v>
      </c>
      <c r="G60" s="363">
        <v>139579.59257724835</v>
      </c>
      <c r="H60" s="363">
        <v>143715.69128254446</v>
      </c>
      <c r="I60" s="364">
        <v>149604.79890593368</v>
      </c>
      <c r="J60" s="363">
        <v>125905.11284133335</v>
      </c>
      <c r="K60" s="365">
        <v>130744.53555906538</v>
      </c>
      <c r="L60" s="365">
        <v>130252.86702546159</v>
      </c>
      <c r="M60" s="365">
        <v>129284.21138370596</v>
      </c>
      <c r="N60" s="364">
        <v>130949.57520606081</v>
      </c>
      <c r="O60" s="372"/>
      <c r="P60" s="373" t="s">
        <v>123</v>
      </c>
      <c r="Q60" s="140"/>
      <c r="R60" s="140"/>
      <c r="S60" s="140"/>
    </row>
    <row r="61" spans="1:19" s="345" customFormat="1" ht="36.75" customHeight="1">
      <c r="A61" s="377"/>
      <c r="B61" s="377"/>
      <c r="C61" s="368" t="s">
        <v>124</v>
      </c>
      <c r="D61" s="369"/>
      <c r="E61" s="363">
        <v>44124.828352968812</v>
      </c>
      <c r="F61" s="363">
        <v>43252.622089867364</v>
      </c>
      <c r="G61" s="363">
        <v>39942.397242615647</v>
      </c>
      <c r="H61" s="363">
        <v>50199.378834161522</v>
      </c>
      <c r="I61" s="364">
        <v>39852.698037001399</v>
      </c>
      <c r="J61" s="363">
        <v>44124.828352968812</v>
      </c>
      <c r="K61" s="365">
        <v>41908.606106426552</v>
      </c>
      <c r="L61" s="365">
        <v>38271.897111021943</v>
      </c>
      <c r="M61" s="365">
        <v>45152.165094619471</v>
      </c>
      <c r="N61" s="364">
        <v>35206.893222170009</v>
      </c>
      <c r="O61" s="372"/>
      <c r="P61" s="373" t="s">
        <v>125</v>
      </c>
      <c r="Q61" s="140"/>
      <c r="R61" s="140"/>
    </row>
    <row r="62" spans="1:19" s="381" customFormat="1" ht="36.75" customHeight="1">
      <c r="A62" s="344"/>
      <c r="B62" s="344"/>
      <c r="C62" s="368" t="s">
        <v>126</v>
      </c>
      <c r="D62" s="369"/>
      <c r="E62" s="363">
        <v>276323.8690777155</v>
      </c>
      <c r="F62" s="363">
        <v>302051.43942249718</v>
      </c>
      <c r="G62" s="363">
        <v>255961.3898171281</v>
      </c>
      <c r="H62" s="363">
        <v>357338.64529634069</v>
      </c>
      <c r="I62" s="364">
        <v>425182.37114047981</v>
      </c>
      <c r="J62" s="363">
        <v>276323.8690777155</v>
      </c>
      <c r="K62" s="365">
        <v>291532.46972568508</v>
      </c>
      <c r="L62" s="365">
        <v>239874.29889687069</v>
      </c>
      <c r="M62" s="365">
        <v>327601.89907223993</v>
      </c>
      <c r="N62" s="364">
        <v>379812.75581850891</v>
      </c>
      <c r="O62" s="379"/>
      <c r="P62" s="373" t="s">
        <v>127</v>
      </c>
      <c r="Q62" s="140"/>
      <c r="R62" s="140"/>
    </row>
    <row r="63" spans="1:19" s="381" customFormat="1" ht="36.75" customHeight="1">
      <c r="A63" s="344"/>
      <c r="B63" s="344"/>
      <c r="C63" s="368" t="s">
        <v>128</v>
      </c>
      <c r="D63" s="369"/>
      <c r="E63" s="363">
        <v>132547.27884349402</v>
      </c>
      <c r="F63" s="363">
        <v>139160.43938673695</v>
      </c>
      <c r="G63" s="363">
        <v>143093.19659542589</v>
      </c>
      <c r="H63" s="363">
        <v>152893.78362759005</v>
      </c>
      <c r="I63" s="364">
        <v>160362.21777484924</v>
      </c>
      <c r="J63" s="363">
        <v>132547.27884349402</v>
      </c>
      <c r="K63" s="365">
        <v>133493.68191301974</v>
      </c>
      <c r="L63" s="365">
        <v>133629.67182268406</v>
      </c>
      <c r="M63" s="365">
        <v>137590.75522748145</v>
      </c>
      <c r="N63" s="364">
        <v>139721.20024497429</v>
      </c>
      <c r="O63" s="379"/>
      <c r="P63" s="373" t="s">
        <v>129</v>
      </c>
      <c r="Q63" s="140"/>
      <c r="R63" s="140"/>
    </row>
    <row r="64" spans="1:19" s="381" customFormat="1" ht="36.75" customHeight="1">
      <c r="A64" s="344"/>
      <c r="B64" s="344"/>
      <c r="C64" s="368" t="s">
        <v>130</v>
      </c>
      <c r="D64" s="369"/>
      <c r="E64" s="363">
        <v>74744.513655769973</v>
      </c>
      <c r="F64" s="363">
        <v>75258.174754539912</v>
      </c>
      <c r="G64" s="363">
        <v>78121.346110194499</v>
      </c>
      <c r="H64" s="363">
        <v>93602.24424390911</v>
      </c>
      <c r="I64" s="364">
        <v>98109.444006562466</v>
      </c>
      <c r="J64" s="363">
        <v>74744.513655769973</v>
      </c>
      <c r="K64" s="365">
        <v>73413.66642409841</v>
      </c>
      <c r="L64" s="365">
        <v>76078.219871699461</v>
      </c>
      <c r="M64" s="365">
        <v>89797.556134004029</v>
      </c>
      <c r="N64" s="364">
        <v>92844.45726458705</v>
      </c>
      <c r="O64" s="379"/>
      <c r="P64" s="378" t="s">
        <v>131</v>
      </c>
      <c r="Q64" s="140"/>
      <c r="R64" s="140"/>
    </row>
    <row r="65" spans="1:19" s="381" customFormat="1" ht="36.75" customHeight="1">
      <c r="A65" s="344"/>
      <c r="B65" s="344"/>
      <c r="C65" s="368" t="s">
        <v>132</v>
      </c>
      <c r="D65" s="369"/>
      <c r="E65" s="374">
        <v>55212.576281097412</v>
      </c>
      <c r="F65" s="374">
        <v>61074.091193677465</v>
      </c>
      <c r="G65" s="374">
        <v>69117.17873089455</v>
      </c>
      <c r="H65" s="374">
        <v>79035.761360355449</v>
      </c>
      <c r="I65" s="375">
        <v>82644.14742384672</v>
      </c>
      <c r="J65" s="374">
        <v>55212.576281097412</v>
      </c>
      <c r="K65" s="376">
        <v>57276.818371093541</v>
      </c>
      <c r="L65" s="376">
        <v>64437.421419406128</v>
      </c>
      <c r="M65" s="376">
        <v>72866.856215859822</v>
      </c>
      <c r="N65" s="375">
        <v>72086.012940172252</v>
      </c>
      <c r="O65" s="379"/>
      <c r="P65" s="380" t="s">
        <v>133</v>
      </c>
      <c r="Q65" s="140"/>
      <c r="R65" s="140"/>
      <c r="S65" s="140"/>
    </row>
    <row r="66" spans="1:19" s="381" customFormat="1" ht="36.75" customHeight="1">
      <c r="A66" s="344"/>
      <c r="B66" s="344"/>
      <c r="C66" s="382" t="s">
        <v>134</v>
      </c>
      <c r="D66" s="383"/>
      <c r="E66" s="385">
        <f t="shared" ref="E66:M66" si="2">SUM(E50:E65)</f>
        <v>2449961.2234505024</v>
      </c>
      <c r="F66" s="385">
        <f t="shared" si="2"/>
        <v>2345848.7610411518</v>
      </c>
      <c r="G66" s="386">
        <f t="shared" si="2"/>
        <v>2267146.8913045507</v>
      </c>
      <c r="H66" s="386">
        <f t="shared" si="2"/>
        <v>2752268.4813055932</v>
      </c>
      <c r="I66" s="387">
        <f>SUM(I50:I65)</f>
        <v>3456838.0487600202</v>
      </c>
      <c r="J66" s="385">
        <f t="shared" si="2"/>
        <v>2449961.2234505024</v>
      </c>
      <c r="K66" s="385">
        <f t="shared" si="2"/>
        <v>2370616.8695507636</v>
      </c>
      <c r="L66" s="386">
        <f t="shared" si="2"/>
        <v>2223135.9659650107</v>
      </c>
      <c r="M66" s="386">
        <f t="shared" si="2"/>
        <v>2491463.9177376539</v>
      </c>
      <c r="N66" s="387">
        <f>SUM(N50:N65)</f>
        <v>2887547.3078239067</v>
      </c>
      <c r="O66" s="388"/>
      <c r="P66" s="389" t="s">
        <v>135</v>
      </c>
      <c r="Q66" s="140"/>
      <c r="R66" s="140"/>
    </row>
    <row r="67" spans="1:19" s="342" customFormat="1" ht="20.25">
      <c r="A67" s="425" t="s">
        <v>95</v>
      </c>
      <c r="B67" s="425"/>
      <c r="C67" s="425"/>
      <c r="D67" s="425"/>
      <c r="E67" s="425"/>
      <c r="F67" s="425"/>
      <c r="G67" s="425"/>
      <c r="H67" s="425"/>
      <c r="I67" s="425"/>
      <c r="J67" s="414" t="s">
        <v>96</v>
      </c>
      <c r="K67" s="414"/>
      <c r="L67" s="414"/>
      <c r="M67" s="414"/>
      <c r="N67" s="414"/>
      <c r="O67" s="414"/>
      <c r="P67" s="414"/>
      <c r="Q67" s="140"/>
      <c r="R67" s="140"/>
    </row>
    <row r="69" spans="1:19">
      <c r="A69" s="417" t="s">
        <v>138</v>
      </c>
      <c r="B69" s="417"/>
      <c r="C69" s="417"/>
      <c r="D69" s="347"/>
      <c r="E69" s="348"/>
      <c r="F69" s="348"/>
      <c r="H69" s="349" t="s">
        <v>98</v>
      </c>
      <c r="I69" s="349"/>
      <c r="J69" s="348" t="s">
        <v>13</v>
      </c>
      <c r="K69" s="350"/>
      <c r="L69" s="350"/>
      <c r="M69" s="350"/>
      <c r="N69" s="350"/>
      <c r="O69" s="348"/>
      <c r="P69" s="349" t="s">
        <v>99</v>
      </c>
    </row>
    <row r="70" spans="1:19" s="353" customFormat="1" ht="22.5" customHeight="1">
      <c r="A70" s="355"/>
      <c r="B70" s="355"/>
      <c r="C70" s="351"/>
      <c r="D70" s="352"/>
      <c r="E70" s="422" t="s">
        <v>100</v>
      </c>
      <c r="F70" s="423"/>
      <c r="G70" s="423"/>
      <c r="H70" s="423"/>
      <c r="I70" s="424"/>
      <c r="J70" s="422" t="s">
        <v>101</v>
      </c>
      <c r="K70" s="423"/>
      <c r="L70" s="423"/>
      <c r="M70" s="423"/>
      <c r="N70" s="424"/>
      <c r="O70" s="418"/>
      <c r="P70" s="419"/>
      <c r="Q70" s="140"/>
      <c r="R70" s="140"/>
    </row>
    <row r="71" spans="1:19" s="345" customFormat="1" ht="22.5" customHeight="1">
      <c r="A71" s="355"/>
      <c r="B71" s="355"/>
      <c r="C71" s="354"/>
      <c r="D71" s="356"/>
      <c r="E71" s="357">
        <v>2010</v>
      </c>
      <c r="F71" s="357">
        <v>2011</v>
      </c>
      <c r="G71" s="358">
        <v>2012</v>
      </c>
      <c r="H71" s="358">
        <v>2013</v>
      </c>
      <c r="I71" s="359">
        <v>2014</v>
      </c>
      <c r="J71" s="359">
        <v>2010</v>
      </c>
      <c r="K71" s="357">
        <v>2011</v>
      </c>
      <c r="L71" s="358">
        <v>2012</v>
      </c>
      <c r="M71" s="357">
        <v>2013</v>
      </c>
      <c r="N71" s="359">
        <v>2014</v>
      </c>
      <c r="O71" s="420"/>
      <c r="P71" s="421"/>
      <c r="Q71" s="140"/>
      <c r="R71" s="140"/>
    </row>
    <row r="72" spans="1:19" s="381" customFormat="1" ht="36.75" customHeight="1">
      <c r="A72" s="344"/>
      <c r="B72" s="344"/>
      <c r="C72" s="368" t="s">
        <v>102</v>
      </c>
      <c r="D72" s="369"/>
      <c r="E72" s="363">
        <v>260996.48701888369</v>
      </c>
      <c r="F72" s="363">
        <v>204658.02129956966</v>
      </c>
      <c r="G72" s="363">
        <v>207999.3897199581</v>
      </c>
      <c r="H72" s="363">
        <v>232294.00804682515</v>
      </c>
      <c r="I72" s="364">
        <v>273230.33839724871</v>
      </c>
      <c r="J72" s="363">
        <v>260996.48701888369</v>
      </c>
      <c r="K72" s="365">
        <v>185468.08099034199</v>
      </c>
      <c r="L72" s="365">
        <v>185051.75968039691</v>
      </c>
      <c r="M72" s="365">
        <v>222391.96120340825</v>
      </c>
      <c r="N72" s="364">
        <v>237104.09120834022</v>
      </c>
      <c r="O72" s="379"/>
      <c r="P72" s="373" t="s">
        <v>103</v>
      </c>
      <c r="Q72" s="140"/>
      <c r="R72" s="140"/>
    </row>
    <row r="73" spans="1:19" s="345" customFormat="1" ht="36.75" customHeight="1">
      <c r="A73" s="344"/>
      <c r="B73" s="344"/>
      <c r="C73" s="368" t="s">
        <v>104</v>
      </c>
      <c r="D73" s="369"/>
      <c r="E73" s="363">
        <v>24300.572155982034</v>
      </c>
      <c r="F73" s="363">
        <v>20321.943136395461</v>
      </c>
      <c r="G73" s="370">
        <v>13347.062166973716</v>
      </c>
      <c r="H73" s="370">
        <v>19026.909650589747</v>
      </c>
      <c r="I73" s="371">
        <v>22405.433844542611</v>
      </c>
      <c r="J73" s="363">
        <v>24300.572155982034</v>
      </c>
      <c r="K73" s="365">
        <v>19724.999329876282</v>
      </c>
      <c r="L73" s="370">
        <v>12835.568383671576</v>
      </c>
      <c r="M73" s="370">
        <v>18582.809000902751</v>
      </c>
      <c r="N73" s="371">
        <v>20556.345141469228</v>
      </c>
      <c r="O73" s="372"/>
      <c r="P73" s="373" t="s">
        <v>105</v>
      </c>
      <c r="Q73" s="140"/>
      <c r="R73" s="140"/>
    </row>
    <row r="74" spans="1:19" s="345" customFormat="1" ht="36.75" customHeight="1">
      <c r="A74" s="344"/>
      <c r="B74" s="344"/>
      <c r="C74" s="368" t="s">
        <v>106</v>
      </c>
      <c r="D74" s="369"/>
      <c r="E74" s="363">
        <v>17156238.303781345</v>
      </c>
      <c r="F74" s="363">
        <v>18875347.158182334</v>
      </c>
      <c r="G74" s="363">
        <v>18237098.238197327</v>
      </c>
      <c r="H74" s="363">
        <v>17003793.683365017</v>
      </c>
      <c r="I74" s="364">
        <v>17138291.247098103</v>
      </c>
      <c r="J74" s="363">
        <v>17156238.303781345</v>
      </c>
      <c r="K74" s="365">
        <v>19535544.534692705</v>
      </c>
      <c r="L74" s="365">
        <v>19180015.736865819</v>
      </c>
      <c r="M74" s="365">
        <v>19499147.794210199</v>
      </c>
      <c r="N74" s="364">
        <v>21291392.124012429</v>
      </c>
      <c r="O74" s="372"/>
      <c r="P74" s="373" t="s">
        <v>107</v>
      </c>
      <c r="Q74" s="140"/>
      <c r="R74" s="140"/>
    </row>
    <row r="75" spans="1:19" s="345" customFormat="1" ht="36.75" customHeight="1">
      <c r="A75" s="344"/>
      <c r="B75" s="344"/>
      <c r="C75" s="368" t="s">
        <v>108</v>
      </c>
      <c r="D75" s="369"/>
      <c r="E75" s="363">
        <v>190728.9705410068</v>
      </c>
      <c r="F75" s="363">
        <v>198363.37859793432</v>
      </c>
      <c r="G75" s="363">
        <v>193507.52753897599</v>
      </c>
      <c r="H75" s="363">
        <v>246165.57657897531</v>
      </c>
      <c r="I75" s="364">
        <v>345820.46777097648</v>
      </c>
      <c r="J75" s="363">
        <v>190728.9705410068</v>
      </c>
      <c r="K75" s="365">
        <v>237214.19127485249</v>
      </c>
      <c r="L75" s="365">
        <v>225222.95161355491</v>
      </c>
      <c r="M75" s="365">
        <v>225149.64733236437</v>
      </c>
      <c r="N75" s="364">
        <v>239713.64352508576</v>
      </c>
      <c r="O75" s="372"/>
      <c r="P75" s="373" t="s">
        <v>109</v>
      </c>
      <c r="Q75" s="140"/>
      <c r="R75" s="140"/>
    </row>
    <row r="76" spans="1:19" s="345" customFormat="1" ht="36.75" customHeight="1">
      <c r="A76" s="344"/>
      <c r="B76" s="344"/>
      <c r="C76" s="368" t="s">
        <v>110</v>
      </c>
      <c r="D76" s="369"/>
      <c r="E76" s="363">
        <v>1099187.5414362142</v>
      </c>
      <c r="F76" s="363">
        <v>1053511.829504241</v>
      </c>
      <c r="G76" s="363">
        <v>1198876.0165279531</v>
      </c>
      <c r="H76" s="363">
        <v>854348.3680460176</v>
      </c>
      <c r="I76" s="364">
        <v>795766.32804257201</v>
      </c>
      <c r="J76" s="363">
        <v>1099187.5414362142</v>
      </c>
      <c r="K76" s="365">
        <v>1000091.1771247907</v>
      </c>
      <c r="L76" s="365">
        <v>1092916.0258209612</v>
      </c>
      <c r="M76" s="365">
        <v>743392.08696751087</v>
      </c>
      <c r="N76" s="364">
        <v>667056.5116835793</v>
      </c>
      <c r="O76" s="372"/>
      <c r="P76" s="373" t="s">
        <v>111</v>
      </c>
      <c r="Q76" s="140"/>
      <c r="R76" s="140"/>
    </row>
    <row r="77" spans="1:19" s="345" customFormat="1" ht="36.75" customHeight="1">
      <c r="A77" s="344"/>
      <c r="B77" s="344"/>
      <c r="C77" s="368" t="s">
        <v>112</v>
      </c>
      <c r="D77" s="369"/>
      <c r="E77" s="363">
        <v>197313.86350133142</v>
      </c>
      <c r="F77" s="363">
        <v>276640.49555204401</v>
      </c>
      <c r="G77" s="374">
        <v>290879.80548531906</v>
      </c>
      <c r="H77" s="374">
        <v>304795.0280956449</v>
      </c>
      <c r="I77" s="375">
        <v>316108.71491488855</v>
      </c>
      <c r="J77" s="363">
        <v>197313.86350133142</v>
      </c>
      <c r="K77" s="365">
        <v>271134.64419627015</v>
      </c>
      <c r="L77" s="376">
        <v>284767.62188699655</v>
      </c>
      <c r="M77" s="376">
        <v>302230.87897630356</v>
      </c>
      <c r="N77" s="375">
        <v>320126.43405279313</v>
      </c>
      <c r="O77" s="372"/>
      <c r="P77" s="373" t="s">
        <v>113</v>
      </c>
      <c r="Q77" s="140"/>
      <c r="R77" s="140"/>
    </row>
    <row r="78" spans="1:19" s="345" customFormat="1" ht="36.75" customHeight="1">
      <c r="A78" s="377"/>
      <c r="B78" s="377"/>
      <c r="C78" s="368" t="s">
        <v>114</v>
      </c>
      <c r="D78" s="369"/>
      <c r="E78" s="363">
        <v>211992.07387998339</v>
      </c>
      <c r="F78" s="363">
        <v>194031.69919556112</v>
      </c>
      <c r="G78" s="363">
        <v>184584.88396430138</v>
      </c>
      <c r="H78" s="363">
        <v>231505.29317057363</v>
      </c>
      <c r="I78" s="364">
        <v>253978.88940648342</v>
      </c>
      <c r="J78" s="363">
        <v>211992.07387998339</v>
      </c>
      <c r="K78" s="365">
        <v>199690.58398579276</v>
      </c>
      <c r="L78" s="365">
        <v>185959.51697173051</v>
      </c>
      <c r="M78" s="365">
        <v>222167.84236954857</v>
      </c>
      <c r="N78" s="364">
        <v>235121.71180186491</v>
      </c>
      <c r="O78" s="372"/>
      <c r="P78" s="373" t="s">
        <v>115</v>
      </c>
      <c r="Q78" s="140"/>
      <c r="R78" s="140"/>
    </row>
    <row r="79" spans="1:19" s="345" customFormat="1" ht="36.75" customHeight="1">
      <c r="A79" s="377"/>
      <c r="B79" s="377"/>
      <c r="C79" s="368" t="s">
        <v>116</v>
      </c>
      <c r="D79" s="369"/>
      <c r="E79" s="363">
        <v>125957.81702762</v>
      </c>
      <c r="F79" s="363">
        <v>148681.58434860123</v>
      </c>
      <c r="G79" s="363">
        <v>161567.34736077537</v>
      </c>
      <c r="H79" s="363">
        <v>167589.09708685006</v>
      </c>
      <c r="I79" s="364">
        <v>197672.09885453471</v>
      </c>
      <c r="J79" s="363">
        <v>125957.81702762</v>
      </c>
      <c r="K79" s="365">
        <v>143607.17309072154</v>
      </c>
      <c r="L79" s="365">
        <v>151900.00517116385</v>
      </c>
      <c r="M79" s="365">
        <v>152600.26896911921</v>
      </c>
      <c r="N79" s="364">
        <v>174145.17494232822</v>
      </c>
      <c r="O79" s="372"/>
      <c r="P79" s="373" t="s">
        <v>117</v>
      </c>
      <c r="Q79" s="140"/>
      <c r="R79" s="140"/>
    </row>
    <row r="80" spans="1:19" s="345" customFormat="1" ht="36.75" customHeight="1">
      <c r="A80" s="377"/>
      <c r="B80" s="377"/>
      <c r="C80" s="368" t="s">
        <v>118</v>
      </c>
      <c r="D80" s="369"/>
      <c r="E80" s="363">
        <v>61673.510126771915</v>
      </c>
      <c r="F80" s="363">
        <v>60612.639868872488</v>
      </c>
      <c r="G80" s="374">
        <v>41527.478229165215</v>
      </c>
      <c r="H80" s="374">
        <v>46306.368561079289</v>
      </c>
      <c r="I80" s="375">
        <v>51296.437839361788</v>
      </c>
      <c r="J80" s="363">
        <v>61673.510126771915</v>
      </c>
      <c r="K80" s="365">
        <v>64594.059619673862</v>
      </c>
      <c r="L80" s="376">
        <v>43931.650691085146</v>
      </c>
      <c r="M80" s="376">
        <v>51260.306813363815</v>
      </c>
      <c r="N80" s="375">
        <v>57262.082116097125</v>
      </c>
      <c r="O80" s="372"/>
      <c r="P80" s="373" t="s">
        <v>119</v>
      </c>
      <c r="Q80" s="140"/>
      <c r="R80" s="140"/>
    </row>
    <row r="81" spans="1:19" s="345" customFormat="1" ht="36.75" customHeight="1">
      <c r="A81" s="377"/>
      <c r="B81" s="377"/>
      <c r="C81" s="368" t="s">
        <v>120</v>
      </c>
      <c r="D81" s="369"/>
      <c r="E81" s="363">
        <v>181879.40348063046</v>
      </c>
      <c r="F81" s="363">
        <v>220804.85100751836</v>
      </c>
      <c r="G81" s="363">
        <v>194950.04784065488</v>
      </c>
      <c r="H81" s="363">
        <v>187505.02662578545</v>
      </c>
      <c r="I81" s="364">
        <v>192012.60138314607</v>
      </c>
      <c r="J81" s="363">
        <v>181879.40348063046</v>
      </c>
      <c r="K81" s="365">
        <v>206362.81488337211</v>
      </c>
      <c r="L81" s="365">
        <v>196913.72014016495</v>
      </c>
      <c r="M81" s="365">
        <v>208569.11514288554</v>
      </c>
      <c r="N81" s="364">
        <v>217427.70642539093</v>
      </c>
      <c r="O81" s="372"/>
      <c r="P81" s="373" t="s">
        <v>121</v>
      </c>
      <c r="Q81" s="140"/>
      <c r="R81" s="140"/>
    </row>
    <row r="82" spans="1:19" s="345" customFormat="1" ht="36.75" customHeight="1">
      <c r="A82" s="377"/>
      <c r="B82" s="377"/>
      <c r="C82" s="368" t="s">
        <v>122</v>
      </c>
      <c r="D82" s="369"/>
      <c r="E82" s="363">
        <v>351511.38822073763</v>
      </c>
      <c r="F82" s="363">
        <v>371664.14467722346</v>
      </c>
      <c r="G82" s="363">
        <v>392682.58284519671</v>
      </c>
      <c r="H82" s="363">
        <v>397618.06947706256</v>
      </c>
      <c r="I82" s="364">
        <v>424427.00119718624</v>
      </c>
      <c r="J82" s="363">
        <v>351511.38822073763</v>
      </c>
      <c r="K82" s="365">
        <v>366240.07823864341</v>
      </c>
      <c r="L82" s="365">
        <v>368577.19627398968</v>
      </c>
      <c r="M82" s="365">
        <v>359462.44349729497</v>
      </c>
      <c r="N82" s="364">
        <v>374190.78379816929</v>
      </c>
      <c r="O82" s="372"/>
      <c r="P82" s="373" t="s">
        <v>123</v>
      </c>
      <c r="Q82" s="140"/>
      <c r="R82" s="140"/>
    </row>
    <row r="83" spans="1:19" s="345" customFormat="1" ht="36.75" customHeight="1">
      <c r="A83" s="377"/>
      <c r="B83" s="377"/>
      <c r="C83" s="368" t="s">
        <v>124</v>
      </c>
      <c r="D83" s="369"/>
      <c r="E83" s="363">
        <v>212204.86895351077</v>
      </c>
      <c r="F83" s="363">
        <v>199920.83512951757</v>
      </c>
      <c r="G83" s="363">
        <v>244387.6554271981</v>
      </c>
      <c r="H83" s="363">
        <v>312890.80893523112</v>
      </c>
      <c r="I83" s="364">
        <v>275402.26861123194</v>
      </c>
      <c r="J83" s="363">
        <v>212204.86895351077</v>
      </c>
      <c r="K83" s="365">
        <v>193552.08042788471</v>
      </c>
      <c r="L83" s="365">
        <v>226873.01510966252</v>
      </c>
      <c r="M83" s="365">
        <v>281965.80876884703</v>
      </c>
      <c r="N83" s="364">
        <v>243119.27351129276</v>
      </c>
      <c r="O83" s="372"/>
      <c r="P83" s="373" t="s">
        <v>125</v>
      </c>
      <c r="Q83" s="140"/>
      <c r="R83" s="140"/>
    </row>
    <row r="84" spans="1:19" s="381" customFormat="1" ht="36.75" customHeight="1">
      <c r="A84" s="344"/>
      <c r="B84" s="344"/>
      <c r="C84" s="368" t="s">
        <v>126</v>
      </c>
      <c r="D84" s="369"/>
      <c r="E84" s="363">
        <v>269986.8360081953</v>
      </c>
      <c r="F84" s="363">
        <v>304088.66242380068</v>
      </c>
      <c r="G84" s="363">
        <v>268889.84060260799</v>
      </c>
      <c r="H84" s="363">
        <v>403140.54652203072</v>
      </c>
      <c r="I84" s="364">
        <v>423422.48781998176</v>
      </c>
      <c r="J84" s="363">
        <v>269986.8360081953</v>
      </c>
      <c r="K84" s="365">
        <v>293461.00962643459</v>
      </c>
      <c r="L84" s="365">
        <v>251961.23536457698</v>
      </c>
      <c r="M84" s="365">
        <v>369686.28868482477</v>
      </c>
      <c r="N84" s="364">
        <v>378059.72850924736</v>
      </c>
      <c r="O84" s="379"/>
      <c r="P84" s="373" t="s">
        <v>127</v>
      </c>
      <c r="Q84" s="140"/>
      <c r="R84" s="140"/>
    </row>
    <row r="85" spans="1:19" s="381" customFormat="1" ht="36.75" customHeight="1">
      <c r="A85" s="344"/>
      <c r="B85" s="344"/>
      <c r="C85" s="368" t="s">
        <v>128</v>
      </c>
      <c r="D85" s="369"/>
      <c r="E85" s="363">
        <v>356856.02182611718</v>
      </c>
      <c r="F85" s="363">
        <v>392894.91837176972</v>
      </c>
      <c r="G85" s="363">
        <v>410672.58939882996</v>
      </c>
      <c r="H85" s="363">
        <v>428316.02165537054</v>
      </c>
      <c r="I85" s="364">
        <v>492688.68744193506</v>
      </c>
      <c r="J85" s="363">
        <v>356856.02182611718</v>
      </c>
      <c r="K85" s="365">
        <v>377412.09622728976</v>
      </c>
      <c r="L85" s="365">
        <v>386426.07825591986</v>
      </c>
      <c r="M85" s="365">
        <v>387266.02036070183</v>
      </c>
      <c r="N85" s="364">
        <v>431727.53224731016</v>
      </c>
      <c r="O85" s="379"/>
      <c r="P85" s="373" t="s">
        <v>129</v>
      </c>
      <c r="Q85" s="140"/>
      <c r="R85" s="140"/>
    </row>
    <row r="86" spans="1:19" s="381" customFormat="1" ht="36.75" customHeight="1">
      <c r="A86" s="344"/>
      <c r="B86" s="344"/>
      <c r="C86" s="368" t="s">
        <v>130</v>
      </c>
      <c r="D86" s="369"/>
      <c r="E86" s="363">
        <v>142699.4221067912</v>
      </c>
      <c r="F86" s="363">
        <v>161993.04579104375</v>
      </c>
      <c r="G86" s="363">
        <v>183167.38617818593</v>
      </c>
      <c r="H86" s="363">
        <v>209333.08833053205</v>
      </c>
      <c r="I86" s="364">
        <v>234625.06168934263</v>
      </c>
      <c r="J86" s="363">
        <v>142699.4221067912</v>
      </c>
      <c r="K86" s="365">
        <v>158048.58584684535</v>
      </c>
      <c r="L86" s="365">
        <v>178046.33197018947</v>
      </c>
      <c r="M86" s="365">
        <v>200321.86504711432</v>
      </c>
      <c r="N86" s="364">
        <v>221287.17953128199</v>
      </c>
      <c r="O86" s="379"/>
      <c r="P86" s="378" t="s">
        <v>131</v>
      </c>
      <c r="Q86" s="140"/>
      <c r="R86" s="140"/>
    </row>
    <row r="87" spans="1:19" s="381" customFormat="1" ht="36.75" customHeight="1">
      <c r="A87" s="344"/>
      <c r="B87" s="344"/>
      <c r="C87" s="368" t="s">
        <v>132</v>
      </c>
      <c r="D87" s="369"/>
      <c r="E87" s="374">
        <v>135220.03077549304</v>
      </c>
      <c r="F87" s="374">
        <v>157703.82656413937</v>
      </c>
      <c r="G87" s="374">
        <v>212664.73023496624</v>
      </c>
      <c r="H87" s="374">
        <v>166910.82237140613</v>
      </c>
      <c r="I87" s="375">
        <v>179302.64706024685</v>
      </c>
      <c r="J87" s="374">
        <v>135220.03077549304</v>
      </c>
      <c r="K87" s="376">
        <v>148945.19258279807</v>
      </c>
      <c r="L87" s="376">
        <v>197629.55786572082</v>
      </c>
      <c r="M87" s="376">
        <v>154012.97643697416</v>
      </c>
      <c r="N87" s="375">
        <v>158429.22076953482</v>
      </c>
      <c r="O87" s="379"/>
      <c r="P87" s="380" t="s">
        <v>133</v>
      </c>
      <c r="Q87" s="140"/>
      <c r="R87" s="140"/>
      <c r="S87" s="140"/>
    </row>
    <row r="88" spans="1:19" s="381" customFormat="1" ht="36.75" customHeight="1">
      <c r="A88" s="344"/>
      <c r="B88" s="344"/>
      <c r="C88" s="382" t="s">
        <v>134</v>
      </c>
      <c r="D88" s="383"/>
      <c r="E88" s="385">
        <f t="shared" ref="E88:M88" si="3">SUM(E72:E87)</f>
        <v>20978747.110840622</v>
      </c>
      <c r="F88" s="385">
        <f t="shared" si="3"/>
        <v>22841239.033650566</v>
      </c>
      <c r="G88" s="386">
        <f t="shared" si="3"/>
        <v>22436802.581718389</v>
      </c>
      <c r="H88" s="386">
        <f t="shared" si="3"/>
        <v>21211538.716518994</v>
      </c>
      <c r="I88" s="387">
        <f>SUM(I72:I87)</f>
        <v>21616450.711371776</v>
      </c>
      <c r="J88" s="385">
        <f t="shared" si="3"/>
        <v>20978747.110840622</v>
      </c>
      <c r="K88" s="385">
        <f t="shared" si="3"/>
        <v>23401091.302138291</v>
      </c>
      <c r="L88" s="386">
        <f t="shared" si="3"/>
        <v>23169027.972065609</v>
      </c>
      <c r="M88" s="386">
        <f t="shared" si="3"/>
        <v>23398208.113781359</v>
      </c>
      <c r="N88" s="387">
        <f>SUM(N72:N87)</f>
        <v>25266719.543276217</v>
      </c>
      <c r="O88" s="384">
        <f>SUM(O72:O87)</f>
        <v>0</v>
      </c>
      <c r="P88" s="389" t="s">
        <v>135</v>
      </c>
      <c r="Q88" s="140"/>
      <c r="R88" s="140"/>
    </row>
    <row r="89" spans="1:19" s="342" customFormat="1" ht="20.25">
      <c r="A89" s="425" t="s">
        <v>95</v>
      </c>
      <c r="B89" s="425"/>
      <c r="C89" s="425"/>
      <c r="D89" s="425"/>
      <c r="E89" s="425"/>
      <c r="F89" s="425"/>
      <c r="G89" s="425"/>
      <c r="H89" s="425"/>
      <c r="I89" s="425"/>
      <c r="J89" s="414" t="s">
        <v>96</v>
      </c>
      <c r="K89" s="414"/>
      <c r="L89" s="414"/>
      <c r="M89" s="414"/>
      <c r="N89" s="414"/>
      <c r="O89" s="414"/>
      <c r="P89" s="414"/>
      <c r="Q89" s="140"/>
      <c r="R89" s="140"/>
    </row>
    <row r="91" spans="1:19">
      <c r="A91" s="417" t="s">
        <v>139</v>
      </c>
      <c r="B91" s="417"/>
      <c r="C91" s="417"/>
      <c r="D91" s="347"/>
      <c r="E91" s="348"/>
      <c r="F91" s="348"/>
      <c r="H91" s="349" t="s">
        <v>98</v>
      </c>
      <c r="I91" s="349"/>
      <c r="J91" s="348" t="s">
        <v>15</v>
      </c>
      <c r="K91" s="350"/>
      <c r="L91" s="350"/>
      <c r="M91" s="350"/>
      <c r="N91" s="350"/>
      <c r="O91" s="348"/>
      <c r="P91" s="349" t="s">
        <v>99</v>
      </c>
    </row>
    <row r="92" spans="1:19" s="353" customFormat="1" ht="22.5" customHeight="1">
      <c r="A92" s="355"/>
      <c r="B92" s="355"/>
      <c r="C92" s="351"/>
      <c r="D92" s="352"/>
      <c r="E92" s="422" t="s">
        <v>100</v>
      </c>
      <c r="F92" s="423"/>
      <c r="G92" s="423"/>
      <c r="H92" s="423"/>
      <c r="I92" s="424"/>
      <c r="J92" s="422" t="s">
        <v>101</v>
      </c>
      <c r="K92" s="423"/>
      <c r="L92" s="423"/>
      <c r="M92" s="423"/>
      <c r="N92" s="424"/>
      <c r="O92" s="418"/>
      <c r="P92" s="419"/>
      <c r="Q92" s="140"/>
      <c r="R92" s="140"/>
    </row>
    <row r="93" spans="1:19" s="345" customFormat="1" ht="22.5" customHeight="1">
      <c r="A93" s="355"/>
      <c r="B93" s="355"/>
      <c r="C93" s="354"/>
      <c r="D93" s="356"/>
      <c r="E93" s="357">
        <v>2010</v>
      </c>
      <c r="F93" s="357">
        <v>2011</v>
      </c>
      <c r="G93" s="358">
        <v>2012</v>
      </c>
      <c r="H93" s="358">
        <v>2013</v>
      </c>
      <c r="I93" s="359">
        <v>2014</v>
      </c>
      <c r="J93" s="359">
        <v>2010</v>
      </c>
      <c r="K93" s="357">
        <v>2011</v>
      </c>
      <c r="L93" s="358">
        <v>2012</v>
      </c>
      <c r="M93" s="357">
        <v>2013</v>
      </c>
      <c r="N93" s="359">
        <v>2014</v>
      </c>
      <c r="O93" s="420"/>
      <c r="P93" s="421"/>
      <c r="Q93" s="140"/>
      <c r="R93" s="140"/>
    </row>
    <row r="94" spans="1:19" s="381" customFormat="1" ht="36.75" customHeight="1">
      <c r="A94" s="344"/>
      <c r="B94" s="344"/>
      <c r="C94" s="368" t="s">
        <v>102</v>
      </c>
      <c r="D94" s="369"/>
      <c r="E94" s="363">
        <v>299935.9288831008</v>
      </c>
      <c r="F94" s="363">
        <v>340028.24836621532</v>
      </c>
      <c r="G94" s="363">
        <v>348007.46921695233</v>
      </c>
      <c r="H94" s="363">
        <v>394166.41847968998</v>
      </c>
      <c r="I94" s="364">
        <v>372216.63620295853</v>
      </c>
      <c r="J94" s="363">
        <v>299935.9288831008</v>
      </c>
      <c r="K94" s="365">
        <v>307571.45469488716</v>
      </c>
      <c r="L94" s="365">
        <v>307220.30879435601</v>
      </c>
      <c r="M94" s="365">
        <v>355289.97447890096</v>
      </c>
      <c r="N94" s="364">
        <v>353584.02676126827</v>
      </c>
      <c r="O94" s="379"/>
      <c r="P94" s="373" t="s">
        <v>103</v>
      </c>
      <c r="Q94" s="140"/>
      <c r="R94" s="140"/>
    </row>
    <row r="95" spans="1:19" s="345" customFormat="1" ht="36.75" customHeight="1">
      <c r="A95" s="344"/>
      <c r="B95" s="344"/>
      <c r="C95" s="368" t="s">
        <v>104</v>
      </c>
      <c r="D95" s="369"/>
      <c r="E95" s="363">
        <v>28031.907425694397</v>
      </c>
      <c r="F95" s="363">
        <v>30080.98173749034</v>
      </c>
      <c r="G95" s="370">
        <v>30628.443621006863</v>
      </c>
      <c r="H95" s="370">
        <v>39269.681964156218</v>
      </c>
      <c r="I95" s="371">
        <v>14073.213655025655</v>
      </c>
      <c r="J95" s="363">
        <v>28031.907425694397</v>
      </c>
      <c r="K95" s="365">
        <v>29197.372546100978</v>
      </c>
      <c r="L95" s="370">
        <v>29454.682810694252</v>
      </c>
      <c r="M95" s="370">
        <v>38353.101626437376</v>
      </c>
      <c r="N95" s="371">
        <v>12911.771276092008</v>
      </c>
      <c r="O95" s="372"/>
      <c r="P95" s="373" t="s">
        <v>105</v>
      </c>
      <c r="Q95" s="140"/>
      <c r="R95" s="140"/>
    </row>
    <row r="96" spans="1:19" s="345" customFormat="1" ht="36.75" customHeight="1">
      <c r="A96" s="344"/>
      <c r="B96" s="344"/>
      <c r="C96" s="368" t="s">
        <v>106</v>
      </c>
      <c r="D96" s="369"/>
      <c r="E96" s="363">
        <v>4632593.0409794282</v>
      </c>
      <c r="F96" s="363">
        <v>5452224.1777909556</v>
      </c>
      <c r="G96" s="363">
        <v>5517155.1423890442</v>
      </c>
      <c r="H96" s="363">
        <v>5976643.8270511171</v>
      </c>
      <c r="I96" s="364">
        <v>6105501.5450035548</v>
      </c>
      <c r="J96" s="363">
        <v>4632593.0409794282</v>
      </c>
      <c r="K96" s="365">
        <v>4915738.2648911076</v>
      </c>
      <c r="L96" s="365">
        <v>5168654.4409988858</v>
      </c>
      <c r="M96" s="365">
        <v>5378677.1526243566</v>
      </c>
      <c r="N96" s="364">
        <v>5553168.1196760843</v>
      </c>
      <c r="O96" s="372"/>
      <c r="P96" s="373" t="s">
        <v>107</v>
      </c>
      <c r="Q96" s="140"/>
      <c r="R96" s="140"/>
    </row>
    <row r="97" spans="1:19" s="345" customFormat="1" ht="36.75" customHeight="1">
      <c r="A97" s="344"/>
      <c r="B97" s="344"/>
      <c r="C97" s="368" t="s">
        <v>108</v>
      </c>
      <c r="D97" s="369"/>
      <c r="E97" s="363">
        <v>108440.98395506643</v>
      </c>
      <c r="F97" s="363">
        <v>107904.04771306994</v>
      </c>
      <c r="G97" s="363">
        <v>96408.261915736366</v>
      </c>
      <c r="H97" s="363">
        <v>145026.79614947826</v>
      </c>
      <c r="I97" s="364">
        <v>218111.81018409782</v>
      </c>
      <c r="J97" s="363">
        <v>108440.98395506643</v>
      </c>
      <c r="K97" s="365">
        <v>128553.13289309721</v>
      </c>
      <c r="L97" s="365">
        <v>112396.11924370796</v>
      </c>
      <c r="M97" s="365">
        <v>132409.76110854078</v>
      </c>
      <c r="N97" s="364">
        <v>154089.52882681543</v>
      </c>
      <c r="O97" s="372"/>
      <c r="P97" s="373" t="s">
        <v>109</v>
      </c>
      <c r="Q97" s="140"/>
      <c r="R97" s="140"/>
    </row>
    <row r="98" spans="1:19" s="345" customFormat="1" ht="36.75" customHeight="1">
      <c r="A98" s="344"/>
      <c r="B98" s="344"/>
      <c r="C98" s="368" t="s">
        <v>110</v>
      </c>
      <c r="D98" s="369"/>
      <c r="E98" s="363">
        <v>725742.69948584691</v>
      </c>
      <c r="F98" s="363">
        <v>629917.43534340744</v>
      </c>
      <c r="G98" s="363">
        <v>554340.3521859902</v>
      </c>
      <c r="H98" s="363">
        <v>760234.14078213379</v>
      </c>
      <c r="I98" s="364">
        <v>521841.33126657334</v>
      </c>
      <c r="J98" s="363">
        <v>725742.69948584691</v>
      </c>
      <c r="K98" s="365">
        <v>597987.57497641945</v>
      </c>
      <c r="L98" s="365">
        <v>505233.26803544717</v>
      </c>
      <c r="M98" s="365">
        <v>661508.52548676846</v>
      </c>
      <c r="N98" s="364">
        <v>439108.59255173558</v>
      </c>
      <c r="O98" s="372"/>
      <c r="P98" s="373" t="s">
        <v>111</v>
      </c>
      <c r="Q98" s="140"/>
      <c r="R98" s="140"/>
    </row>
    <row r="99" spans="1:19" s="345" customFormat="1" ht="36.75" customHeight="1">
      <c r="A99" s="344"/>
      <c r="B99" s="344"/>
      <c r="C99" s="368" t="s">
        <v>112</v>
      </c>
      <c r="D99" s="369"/>
      <c r="E99" s="363">
        <v>178217.72556589096</v>
      </c>
      <c r="F99" s="363">
        <v>204752.14399695594</v>
      </c>
      <c r="G99" s="374">
        <v>219674.2252562732</v>
      </c>
      <c r="H99" s="374">
        <v>215331.21804786421</v>
      </c>
      <c r="I99" s="375">
        <v>214468.09533185521</v>
      </c>
      <c r="J99" s="363">
        <v>178217.72556589096</v>
      </c>
      <c r="K99" s="365">
        <v>200664.49649090032</v>
      </c>
      <c r="L99" s="376">
        <v>215049.69545866695</v>
      </c>
      <c r="M99" s="376">
        <v>213502.89428271347</v>
      </c>
      <c r="N99" s="375">
        <v>217137.1264348611</v>
      </c>
      <c r="O99" s="372"/>
      <c r="P99" s="373" t="s">
        <v>113</v>
      </c>
      <c r="Q99" s="140"/>
      <c r="R99" s="140"/>
    </row>
    <row r="100" spans="1:19" s="345" customFormat="1" ht="36.75" customHeight="1">
      <c r="A100" s="377"/>
      <c r="B100" s="377"/>
      <c r="C100" s="368" t="s">
        <v>114</v>
      </c>
      <c r="D100" s="369"/>
      <c r="E100" s="363">
        <v>250582.69393130566</v>
      </c>
      <c r="F100" s="363">
        <v>209108.40518057867</v>
      </c>
      <c r="G100" s="363">
        <v>230787.7897036619</v>
      </c>
      <c r="H100" s="363">
        <v>256367.24916362044</v>
      </c>
      <c r="I100" s="364">
        <v>291798.43756740622</v>
      </c>
      <c r="J100" s="363">
        <v>250582.69393130566</v>
      </c>
      <c r="K100" s="365">
        <v>231782.90331538874</v>
      </c>
      <c r="L100" s="365">
        <v>256403.14236704074</v>
      </c>
      <c r="M100" s="365">
        <v>258862.71627837929</v>
      </c>
      <c r="N100" s="364">
        <v>290554.22990201064</v>
      </c>
      <c r="O100" s="372"/>
      <c r="P100" s="373" t="s">
        <v>115</v>
      </c>
      <c r="Q100" s="140"/>
      <c r="R100" s="140"/>
    </row>
    <row r="101" spans="1:19" s="345" customFormat="1" ht="36.75" customHeight="1">
      <c r="A101" s="377"/>
      <c r="B101" s="377"/>
      <c r="C101" s="368" t="s">
        <v>116</v>
      </c>
      <c r="D101" s="369"/>
      <c r="E101" s="363">
        <v>84154.759362317345</v>
      </c>
      <c r="F101" s="363">
        <v>88742.273867746859</v>
      </c>
      <c r="G101" s="363">
        <v>97013.802604625525</v>
      </c>
      <c r="H101" s="363">
        <v>100381.30818909261</v>
      </c>
      <c r="I101" s="364">
        <v>105304.06592693971</v>
      </c>
      <c r="J101" s="363">
        <v>84154.759362317345</v>
      </c>
      <c r="K101" s="365">
        <v>85937.592550379049</v>
      </c>
      <c r="L101" s="365">
        <v>92061.702980465314</v>
      </c>
      <c r="M101" s="365">
        <v>91452.038109546455</v>
      </c>
      <c r="N101" s="364">
        <v>92706.867579885933</v>
      </c>
      <c r="O101" s="372"/>
      <c r="P101" s="373" t="s">
        <v>117</v>
      </c>
      <c r="Q101" s="140"/>
      <c r="R101" s="140"/>
    </row>
    <row r="102" spans="1:19" s="345" customFormat="1" ht="36.75" customHeight="1">
      <c r="A102" s="377"/>
      <c r="B102" s="377"/>
      <c r="C102" s="368" t="s">
        <v>118</v>
      </c>
      <c r="D102" s="369"/>
      <c r="E102" s="363">
        <v>40339.300044409814</v>
      </c>
      <c r="F102" s="363">
        <v>37575.798697631428</v>
      </c>
      <c r="G102" s="374">
        <v>37093.273325822207</v>
      </c>
      <c r="H102" s="374">
        <v>37348.634514645128</v>
      </c>
      <c r="I102" s="375">
        <v>40896.494128774408</v>
      </c>
      <c r="J102" s="363">
        <v>40339.300044409814</v>
      </c>
      <c r="K102" s="365">
        <v>39845.386829101961</v>
      </c>
      <c r="L102" s="376">
        <v>39524.909653518785</v>
      </c>
      <c r="M102" s="376">
        <v>41926.309614630991</v>
      </c>
      <c r="N102" s="375">
        <v>47215.467685956966</v>
      </c>
      <c r="O102" s="372"/>
      <c r="P102" s="373" t="s">
        <v>119</v>
      </c>
      <c r="Q102" s="140"/>
      <c r="R102" s="140"/>
    </row>
    <row r="103" spans="1:19" s="345" customFormat="1" ht="36.75" customHeight="1">
      <c r="A103" s="377"/>
      <c r="B103" s="377"/>
      <c r="C103" s="368" t="s">
        <v>120</v>
      </c>
      <c r="D103" s="369"/>
      <c r="E103" s="363">
        <v>145963.33371061101</v>
      </c>
      <c r="F103" s="363">
        <v>160924.58441477123</v>
      </c>
      <c r="G103" s="363">
        <v>154670.04408445986</v>
      </c>
      <c r="H103" s="363">
        <v>160680.50982554091</v>
      </c>
      <c r="I103" s="364">
        <v>155543.93334582457</v>
      </c>
      <c r="J103" s="363">
        <v>145963.33371061101</v>
      </c>
      <c r="K103" s="365">
        <v>150327.25071928458</v>
      </c>
      <c r="L103" s="365">
        <v>153713.4852948527</v>
      </c>
      <c r="M103" s="365">
        <v>173441.31653133841</v>
      </c>
      <c r="N103" s="364">
        <v>171678.28286768234</v>
      </c>
      <c r="O103" s="372"/>
      <c r="P103" s="373" t="s">
        <v>121</v>
      </c>
      <c r="Q103" s="140"/>
      <c r="R103" s="140"/>
    </row>
    <row r="104" spans="1:19" s="345" customFormat="1" ht="36.75" customHeight="1">
      <c r="A104" s="377"/>
      <c r="B104" s="377"/>
      <c r="C104" s="368" t="s">
        <v>122</v>
      </c>
      <c r="D104" s="369"/>
      <c r="E104" s="363">
        <v>196142.76844305938</v>
      </c>
      <c r="F104" s="363">
        <v>204940.01848715916</v>
      </c>
      <c r="G104" s="363">
        <v>219737.31569876906</v>
      </c>
      <c r="H104" s="363">
        <v>227987.72276228201</v>
      </c>
      <c r="I104" s="364">
        <v>239267.06864271022</v>
      </c>
      <c r="J104" s="363">
        <v>196142.76844305938</v>
      </c>
      <c r="K104" s="365">
        <v>201800.95470834168</v>
      </c>
      <c r="L104" s="365">
        <v>206160.55562029761</v>
      </c>
      <c r="M104" s="365">
        <v>206167.45406751437</v>
      </c>
      <c r="N104" s="364">
        <v>211053.92964214127</v>
      </c>
      <c r="O104" s="372"/>
      <c r="P104" s="373" t="s">
        <v>123</v>
      </c>
      <c r="Q104" s="140"/>
      <c r="R104" s="140"/>
    </row>
    <row r="105" spans="1:19" s="345" customFormat="1" ht="36.75" customHeight="1">
      <c r="A105" s="377"/>
      <c r="B105" s="377"/>
      <c r="C105" s="368" t="s">
        <v>124</v>
      </c>
      <c r="D105" s="369"/>
      <c r="E105" s="363">
        <v>116850.71886667087</v>
      </c>
      <c r="F105" s="363">
        <v>112183.37066449248</v>
      </c>
      <c r="G105" s="363">
        <v>114098.85692764264</v>
      </c>
      <c r="H105" s="363">
        <v>104284.77851880892</v>
      </c>
      <c r="I105" s="364">
        <v>98561.779107231923</v>
      </c>
      <c r="J105" s="363">
        <v>116850.71886667087</v>
      </c>
      <c r="K105" s="365">
        <v>108672.42678166562</v>
      </c>
      <c r="L105" s="365">
        <v>107535.59253706477</v>
      </c>
      <c r="M105" s="365">
        <v>93886.804258228745</v>
      </c>
      <c r="N105" s="364">
        <v>87236.0452774515</v>
      </c>
      <c r="O105" s="372"/>
      <c r="P105" s="373" t="s">
        <v>125</v>
      </c>
      <c r="Q105" s="140"/>
      <c r="R105" s="140"/>
    </row>
    <row r="106" spans="1:19" s="381" customFormat="1" ht="36.75" customHeight="1">
      <c r="A106" s="344"/>
      <c r="B106" s="344"/>
      <c r="C106" s="368" t="s">
        <v>126</v>
      </c>
      <c r="D106" s="369"/>
      <c r="E106" s="363">
        <v>262859.67827450938</v>
      </c>
      <c r="F106" s="363">
        <v>298088.29206844012</v>
      </c>
      <c r="G106" s="363">
        <v>243808.100410402</v>
      </c>
      <c r="H106" s="363">
        <v>371881.75897158007</v>
      </c>
      <c r="I106" s="364">
        <v>391876.58139282861</v>
      </c>
      <c r="J106" s="363">
        <v>262859.67827450938</v>
      </c>
      <c r="K106" s="365">
        <v>287979.12006771384</v>
      </c>
      <c r="L106" s="365">
        <v>228984.77884535104</v>
      </c>
      <c r="M106" s="365">
        <v>342012.07607213338</v>
      </c>
      <c r="N106" s="364">
        <v>351049.33890572446</v>
      </c>
      <c r="O106" s="379"/>
      <c r="P106" s="373" t="s">
        <v>127</v>
      </c>
      <c r="Q106" s="140"/>
      <c r="R106" s="140"/>
    </row>
    <row r="107" spans="1:19" s="381" customFormat="1" ht="36.75" customHeight="1">
      <c r="A107" s="344"/>
      <c r="B107" s="344"/>
      <c r="C107" s="368" t="s">
        <v>128</v>
      </c>
      <c r="D107" s="369"/>
      <c r="E107" s="363">
        <v>235855.15896534978</v>
      </c>
      <c r="F107" s="363">
        <v>242083.26912701162</v>
      </c>
      <c r="G107" s="363">
        <v>250931.3785139175</v>
      </c>
      <c r="H107" s="363">
        <v>258551.81761007311</v>
      </c>
      <c r="I107" s="364">
        <v>280140.21441627864</v>
      </c>
      <c r="J107" s="363">
        <v>235855.15896534978</v>
      </c>
      <c r="K107" s="365">
        <v>232933.73878044513</v>
      </c>
      <c r="L107" s="365">
        <v>235994.30661415792</v>
      </c>
      <c r="M107" s="365">
        <v>234465.4510351638</v>
      </c>
      <c r="N107" s="364">
        <v>246627.81055001443</v>
      </c>
      <c r="O107" s="379"/>
      <c r="P107" s="373" t="s">
        <v>129</v>
      </c>
      <c r="Q107" s="140"/>
      <c r="R107" s="140"/>
    </row>
    <row r="108" spans="1:19" s="381" customFormat="1" ht="36.75" customHeight="1">
      <c r="A108" s="344"/>
      <c r="B108" s="344"/>
      <c r="C108" s="368" t="s">
        <v>130</v>
      </c>
      <c r="D108" s="369"/>
      <c r="E108" s="363">
        <v>93203.243090213204</v>
      </c>
      <c r="F108" s="363">
        <v>100553.25783246952</v>
      </c>
      <c r="G108" s="363">
        <v>109966.60009578597</v>
      </c>
      <c r="H108" s="363">
        <v>120553.62036470584</v>
      </c>
      <c r="I108" s="364">
        <v>131180.35493151913</v>
      </c>
      <c r="J108" s="363">
        <v>93203.243090213204</v>
      </c>
      <c r="K108" s="365">
        <v>98088.127068176487</v>
      </c>
      <c r="L108" s="365">
        <v>107126.15775293463</v>
      </c>
      <c r="M108" s="365">
        <v>115577.15389594255</v>
      </c>
      <c r="N108" s="364">
        <v>123937.46710779151</v>
      </c>
      <c r="O108" s="379"/>
      <c r="P108" s="378" t="s">
        <v>131</v>
      </c>
      <c r="Q108" s="140"/>
      <c r="R108" s="140"/>
    </row>
    <row r="109" spans="1:19" s="381" customFormat="1" ht="36.75" customHeight="1">
      <c r="A109" s="344"/>
      <c r="B109" s="344"/>
      <c r="C109" s="368" t="s">
        <v>132</v>
      </c>
      <c r="D109" s="369"/>
      <c r="E109" s="374">
        <v>88299.091710681125</v>
      </c>
      <c r="F109" s="374">
        <v>100973.44904077734</v>
      </c>
      <c r="G109" s="374">
        <v>85760.878139540437</v>
      </c>
      <c r="H109" s="374">
        <v>105012.03982151426</v>
      </c>
      <c r="I109" s="375">
        <v>115103.66883324955</v>
      </c>
      <c r="J109" s="374">
        <v>88299.091710681125</v>
      </c>
      <c r="K109" s="376">
        <v>96228.901479528708</v>
      </c>
      <c r="L109" s="376">
        <v>79878.240957161994</v>
      </c>
      <c r="M109" s="376">
        <v>96759.709625785661</v>
      </c>
      <c r="N109" s="375">
        <v>101608.20577073295</v>
      </c>
      <c r="O109" s="379"/>
      <c r="P109" s="380" t="s">
        <v>133</v>
      </c>
      <c r="Q109" s="140"/>
      <c r="R109" s="140"/>
      <c r="S109" s="140"/>
    </row>
    <row r="110" spans="1:19" s="381" customFormat="1" ht="36.75" customHeight="1">
      <c r="A110" s="344"/>
      <c r="B110" s="344"/>
      <c r="C110" s="382" t="s">
        <v>134</v>
      </c>
      <c r="D110" s="383"/>
      <c r="E110" s="385">
        <f t="shared" ref="E110:M110" si="4">SUM(E94:E109)</f>
        <v>7487213.0326941554</v>
      </c>
      <c r="F110" s="385">
        <f t="shared" si="4"/>
        <v>8320079.7543291729</v>
      </c>
      <c r="G110" s="386">
        <f t="shared" si="4"/>
        <v>8310081.9340896308</v>
      </c>
      <c r="H110" s="386">
        <f t="shared" si="4"/>
        <v>9273721.5222163014</v>
      </c>
      <c r="I110" s="387">
        <f>SUM(I94:I109)</f>
        <v>9295885.2299368288</v>
      </c>
      <c r="J110" s="385">
        <f t="shared" si="4"/>
        <v>7487213.0326941554</v>
      </c>
      <c r="K110" s="385">
        <f t="shared" si="4"/>
        <v>7713308.6987925386</v>
      </c>
      <c r="L110" s="386">
        <f t="shared" si="4"/>
        <v>7845391.3879646035</v>
      </c>
      <c r="M110" s="386">
        <f t="shared" si="4"/>
        <v>8434292.4390963819</v>
      </c>
      <c r="N110" s="387">
        <f>SUM(N94:N109)</f>
        <v>8453666.810816247</v>
      </c>
      <c r="O110" s="388"/>
      <c r="P110" s="389" t="s">
        <v>135</v>
      </c>
      <c r="Q110" s="140"/>
      <c r="R110" s="140"/>
    </row>
    <row r="111" spans="1:19" s="342" customFormat="1" ht="20.25">
      <c r="A111" s="425" t="s">
        <v>95</v>
      </c>
      <c r="B111" s="425"/>
      <c r="C111" s="425"/>
      <c r="D111" s="425"/>
      <c r="E111" s="425"/>
      <c r="F111" s="425"/>
      <c r="G111" s="425"/>
      <c r="H111" s="425"/>
      <c r="I111" s="425"/>
      <c r="J111" s="414" t="s">
        <v>96</v>
      </c>
      <c r="K111" s="414"/>
      <c r="L111" s="414"/>
      <c r="M111" s="414"/>
      <c r="N111" s="414"/>
      <c r="O111" s="414"/>
      <c r="P111" s="414"/>
      <c r="Q111" s="140"/>
      <c r="R111" s="140"/>
    </row>
    <row r="113" spans="1:18">
      <c r="A113" s="417" t="s">
        <v>140</v>
      </c>
      <c r="B113" s="417"/>
      <c r="C113" s="417"/>
      <c r="D113" s="347"/>
      <c r="E113" s="348"/>
      <c r="F113" s="348"/>
      <c r="H113" s="349" t="s">
        <v>98</v>
      </c>
      <c r="I113" s="349"/>
      <c r="J113" s="348" t="s">
        <v>17</v>
      </c>
      <c r="K113" s="350"/>
      <c r="L113" s="350"/>
      <c r="M113" s="350"/>
      <c r="N113" s="350"/>
      <c r="O113" s="348"/>
      <c r="P113" s="349" t="s">
        <v>99</v>
      </c>
    </row>
    <row r="114" spans="1:18" s="353" customFormat="1" ht="22.5" customHeight="1">
      <c r="A114" s="355"/>
      <c r="B114" s="355"/>
      <c r="C114" s="351"/>
      <c r="D114" s="352"/>
      <c r="E114" s="422" t="s">
        <v>100</v>
      </c>
      <c r="F114" s="423"/>
      <c r="G114" s="423"/>
      <c r="H114" s="423"/>
      <c r="I114" s="424"/>
      <c r="J114" s="422" t="s">
        <v>101</v>
      </c>
      <c r="K114" s="423"/>
      <c r="L114" s="423"/>
      <c r="M114" s="423"/>
      <c r="N114" s="424"/>
      <c r="O114" s="418"/>
      <c r="P114" s="419"/>
      <c r="Q114" s="140"/>
      <c r="R114" s="140"/>
    </row>
    <row r="115" spans="1:18" s="345" customFormat="1" ht="22.5" customHeight="1">
      <c r="A115" s="355"/>
      <c r="B115" s="355"/>
      <c r="C115" s="354"/>
      <c r="D115" s="356"/>
      <c r="E115" s="357">
        <v>2010</v>
      </c>
      <c r="F115" s="357">
        <v>2011</v>
      </c>
      <c r="G115" s="358">
        <v>2012</v>
      </c>
      <c r="H115" s="358">
        <v>2013</v>
      </c>
      <c r="I115" s="359">
        <v>2014</v>
      </c>
      <c r="J115" s="359">
        <v>2010</v>
      </c>
      <c r="K115" s="357">
        <v>2011</v>
      </c>
      <c r="L115" s="358">
        <v>2012</v>
      </c>
      <c r="M115" s="357">
        <v>2013</v>
      </c>
      <c r="N115" s="359">
        <v>2014</v>
      </c>
      <c r="O115" s="420"/>
      <c r="P115" s="421"/>
      <c r="Q115" s="140"/>
      <c r="R115" s="140"/>
    </row>
    <row r="116" spans="1:18" s="381" customFormat="1" ht="36.75" customHeight="1">
      <c r="A116" s="344"/>
      <c r="B116" s="344"/>
      <c r="C116" s="368" t="s">
        <v>102</v>
      </c>
      <c r="D116" s="369"/>
      <c r="E116" s="363">
        <v>403351.88851000444</v>
      </c>
      <c r="F116" s="363">
        <v>442508.95849364426</v>
      </c>
      <c r="G116" s="363">
        <v>477279.38485219562</v>
      </c>
      <c r="H116" s="363">
        <v>412218.50217529037</v>
      </c>
      <c r="I116" s="364">
        <v>498970.02139332384</v>
      </c>
      <c r="J116" s="363">
        <v>403351.88851000444</v>
      </c>
      <c r="K116" s="365">
        <v>403492.71791187581</v>
      </c>
      <c r="L116" s="365">
        <v>438461.32654260588</v>
      </c>
      <c r="M116" s="365">
        <v>380685.70685790811</v>
      </c>
      <c r="N116" s="364">
        <v>460815.3709801581</v>
      </c>
      <c r="O116" s="379"/>
      <c r="P116" s="380" t="s">
        <v>103</v>
      </c>
      <c r="Q116" s="140"/>
      <c r="R116" s="140"/>
    </row>
    <row r="117" spans="1:18" s="345" customFormat="1" ht="36.75" customHeight="1">
      <c r="A117" s="344"/>
      <c r="B117" s="344"/>
      <c r="C117" s="368" t="s">
        <v>104</v>
      </c>
      <c r="D117" s="369"/>
      <c r="E117" s="363">
        <v>2333.6396653491761</v>
      </c>
      <c r="F117" s="363">
        <v>2608.5832919956538</v>
      </c>
      <c r="G117" s="370">
        <v>1937.5998040166796</v>
      </c>
      <c r="H117" s="370">
        <v>4961.0474710551362</v>
      </c>
      <c r="I117" s="371">
        <v>0</v>
      </c>
      <c r="J117" s="363">
        <v>2333.6396653491761</v>
      </c>
      <c r="K117" s="365">
        <v>2531.9578615682772</v>
      </c>
      <c r="L117" s="370">
        <v>1863.3459913153852</v>
      </c>
      <c r="M117" s="370">
        <v>4845.253343396821</v>
      </c>
      <c r="N117" s="371">
        <v>0</v>
      </c>
      <c r="O117" s="372"/>
      <c r="P117" s="380" t="s">
        <v>105</v>
      </c>
      <c r="Q117" s="140"/>
      <c r="R117" s="140"/>
    </row>
    <row r="118" spans="1:18" s="345" customFormat="1" ht="36.75" customHeight="1">
      <c r="A118" s="344"/>
      <c r="B118" s="344"/>
      <c r="C118" s="368" t="s">
        <v>106</v>
      </c>
      <c r="D118" s="369"/>
      <c r="E118" s="363">
        <v>574397.24570750399</v>
      </c>
      <c r="F118" s="363">
        <v>577207.5151363305</v>
      </c>
      <c r="G118" s="363">
        <v>576992.55869995465</v>
      </c>
      <c r="H118" s="363">
        <v>671747.23671827966</v>
      </c>
      <c r="I118" s="364">
        <v>716056.22226330801</v>
      </c>
      <c r="J118" s="363">
        <v>574397.24570750399</v>
      </c>
      <c r="K118" s="365">
        <v>535702.56605905585</v>
      </c>
      <c r="L118" s="365">
        <v>533611.02014653326</v>
      </c>
      <c r="M118" s="365">
        <v>679453.57167480444</v>
      </c>
      <c r="N118" s="364">
        <v>704803.73458987998</v>
      </c>
      <c r="O118" s="372"/>
      <c r="P118" s="380" t="s">
        <v>107</v>
      </c>
      <c r="Q118" s="140"/>
      <c r="R118" s="140"/>
    </row>
    <row r="119" spans="1:18" s="345" customFormat="1" ht="36.75" customHeight="1">
      <c r="A119" s="344"/>
      <c r="B119" s="344"/>
      <c r="C119" s="368" t="s">
        <v>108</v>
      </c>
      <c r="D119" s="369"/>
      <c r="E119" s="363">
        <v>26606.305685344567</v>
      </c>
      <c r="F119" s="363">
        <v>29556.626186736088</v>
      </c>
      <c r="G119" s="363">
        <v>35427.765894734985</v>
      </c>
      <c r="H119" s="363">
        <v>39349.828897687512</v>
      </c>
      <c r="I119" s="364">
        <v>46176.745094360958</v>
      </c>
      <c r="J119" s="363">
        <v>26606.305685344567</v>
      </c>
      <c r="K119" s="365">
        <v>33862.242541875814</v>
      </c>
      <c r="L119" s="365">
        <v>38706.778590353948</v>
      </c>
      <c r="M119" s="365">
        <v>37002.989996953242</v>
      </c>
      <c r="N119" s="364">
        <v>34340.986040500473</v>
      </c>
      <c r="O119" s="372"/>
      <c r="P119" s="380" t="s">
        <v>109</v>
      </c>
      <c r="Q119" s="140"/>
      <c r="R119" s="140"/>
    </row>
    <row r="120" spans="1:18" s="345" customFormat="1" ht="36.75" customHeight="1">
      <c r="A120" s="344"/>
      <c r="B120" s="344"/>
      <c r="C120" s="368" t="s">
        <v>110</v>
      </c>
      <c r="D120" s="369"/>
      <c r="E120" s="363">
        <v>141888.98765138304</v>
      </c>
      <c r="F120" s="363">
        <v>193906.41471542662</v>
      </c>
      <c r="G120" s="363">
        <v>203727.01694211975</v>
      </c>
      <c r="H120" s="363">
        <v>177801.73367065273</v>
      </c>
      <c r="I120" s="364">
        <v>150834.23179751099</v>
      </c>
      <c r="J120" s="363">
        <v>141888.98765138304</v>
      </c>
      <c r="K120" s="365">
        <v>183882.32030728311</v>
      </c>
      <c r="L120" s="365">
        <v>185733.41159903747</v>
      </c>
      <c r="M120" s="365">
        <v>154687.55179917006</v>
      </c>
      <c r="N120" s="364">
        <v>126013.39616942445</v>
      </c>
      <c r="O120" s="372"/>
      <c r="P120" s="380" t="s">
        <v>111</v>
      </c>
      <c r="Q120" s="140"/>
      <c r="R120" s="140"/>
    </row>
    <row r="121" spans="1:18" s="345" customFormat="1" ht="36.75" customHeight="1">
      <c r="A121" s="344"/>
      <c r="B121" s="344"/>
      <c r="C121" s="368" t="s">
        <v>112</v>
      </c>
      <c r="D121" s="369"/>
      <c r="E121" s="363">
        <v>126244.56476640716</v>
      </c>
      <c r="F121" s="363">
        <v>138808.27842542648</v>
      </c>
      <c r="G121" s="374">
        <v>140794.17181493065</v>
      </c>
      <c r="H121" s="374">
        <v>141015.0194217583</v>
      </c>
      <c r="I121" s="375">
        <v>142084.83362448119</v>
      </c>
      <c r="J121" s="363">
        <v>126244.56476640716</v>
      </c>
      <c r="K121" s="365">
        <v>136031.46923820896</v>
      </c>
      <c r="L121" s="376">
        <v>137819.81617733178</v>
      </c>
      <c r="M121" s="376">
        <v>139803.16633035202</v>
      </c>
      <c r="N121" s="375">
        <v>143856.43971206446</v>
      </c>
      <c r="O121" s="372"/>
      <c r="P121" s="380" t="s">
        <v>113</v>
      </c>
      <c r="Q121" s="140"/>
      <c r="R121" s="140"/>
    </row>
    <row r="122" spans="1:18" s="345" customFormat="1" ht="36.75" customHeight="1">
      <c r="A122" s="377"/>
      <c r="B122" s="377"/>
      <c r="C122" s="368" t="s">
        <v>114</v>
      </c>
      <c r="D122" s="369"/>
      <c r="E122" s="363">
        <v>145822.31013715646</v>
      </c>
      <c r="F122" s="363">
        <v>133780.73399940517</v>
      </c>
      <c r="G122" s="363">
        <v>114462.82057116603</v>
      </c>
      <c r="H122" s="363">
        <v>114757.66639234097</v>
      </c>
      <c r="I122" s="364">
        <v>123986.50019448616</v>
      </c>
      <c r="J122" s="363">
        <v>145822.31013715646</v>
      </c>
      <c r="K122" s="365">
        <v>137319.66497231746</v>
      </c>
      <c r="L122" s="365">
        <v>114816.10108439572</v>
      </c>
      <c r="M122" s="365">
        <v>110107.56373875446</v>
      </c>
      <c r="N122" s="364">
        <v>114498.34673321508</v>
      </c>
      <c r="O122" s="372"/>
      <c r="P122" s="380" t="s">
        <v>115</v>
      </c>
      <c r="Q122" s="140"/>
      <c r="R122" s="140"/>
    </row>
    <row r="123" spans="1:18" s="345" customFormat="1" ht="36.75" customHeight="1">
      <c r="A123" s="377"/>
      <c r="B123" s="377"/>
      <c r="C123" s="368" t="s">
        <v>116</v>
      </c>
      <c r="D123" s="369"/>
      <c r="E123" s="363">
        <v>44294.53572031697</v>
      </c>
      <c r="F123" s="363">
        <v>44467.080527573467</v>
      </c>
      <c r="G123" s="363">
        <v>46994.18693628873</v>
      </c>
      <c r="H123" s="363">
        <v>48374.732145223876</v>
      </c>
      <c r="I123" s="364">
        <v>52779.970556421278</v>
      </c>
      <c r="J123" s="363">
        <v>44294.53572031697</v>
      </c>
      <c r="K123" s="365">
        <v>43093.283879211667</v>
      </c>
      <c r="L123" s="365">
        <v>44748.4916205794</v>
      </c>
      <c r="M123" s="365">
        <v>44077.128412238402</v>
      </c>
      <c r="N123" s="364">
        <v>46462.386455347209</v>
      </c>
      <c r="O123" s="372"/>
      <c r="P123" s="380" t="s">
        <v>117</v>
      </c>
      <c r="Q123" s="140"/>
      <c r="R123" s="140"/>
    </row>
    <row r="124" spans="1:18" s="345" customFormat="1" ht="36.75" customHeight="1">
      <c r="A124" s="377"/>
      <c r="B124" s="377"/>
      <c r="C124" s="368" t="s">
        <v>118</v>
      </c>
      <c r="D124" s="369"/>
      <c r="E124" s="363">
        <v>39720.717477958482</v>
      </c>
      <c r="F124" s="363">
        <v>30657.40944560137</v>
      </c>
      <c r="G124" s="374">
        <v>33911.209818211653</v>
      </c>
      <c r="H124" s="374">
        <v>40390.970664942237</v>
      </c>
      <c r="I124" s="375">
        <v>36485.423660679044</v>
      </c>
      <c r="J124" s="363">
        <v>39720.717477958482</v>
      </c>
      <c r="K124" s="365">
        <v>32381.986590053351</v>
      </c>
      <c r="L124" s="376">
        <v>35976.971130919112</v>
      </c>
      <c r="M124" s="376">
        <v>42895.05371538613</v>
      </c>
      <c r="N124" s="375">
        <v>41782.158974099599</v>
      </c>
      <c r="O124" s="372"/>
      <c r="P124" s="380" t="s">
        <v>119</v>
      </c>
      <c r="Q124" s="140"/>
      <c r="R124" s="140"/>
    </row>
    <row r="125" spans="1:18" s="345" customFormat="1" ht="36.75" customHeight="1">
      <c r="A125" s="377"/>
      <c r="B125" s="377"/>
      <c r="C125" s="368" t="s">
        <v>120</v>
      </c>
      <c r="D125" s="369"/>
      <c r="E125" s="363">
        <v>133718.71164506904</v>
      </c>
      <c r="F125" s="363">
        <v>131203.88290735404</v>
      </c>
      <c r="G125" s="363">
        <v>113670.3514132765</v>
      </c>
      <c r="H125" s="363">
        <v>116899.04466437982</v>
      </c>
      <c r="I125" s="364">
        <v>113873.97410933128</v>
      </c>
      <c r="J125" s="363">
        <v>133718.71164506904</v>
      </c>
      <c r="K125" s="365">
        <v>122584.91315189158</v>
      </c>
      <c r="L125" s="365">
        <v>113591.95386672374</v>
      </c>
      <c r="M125" s="365">
        <v>126480.99692912302</v>
      </c>
      <c r="N125" s="364">
        <v>125309.003305424</v>
      </c>
      <c r="O125" s="372"/>
      <c r="P125" s="380" t="s">
        <v>121</v>
      </c>
      <c r="Q125" s="140"/>
      <c r="R125" s="140"/>
    </row>
    <row r="126" spans="1:18" s="345" customFormat="1" ht="36.75" customHeight="1">
      <c r="A126" s="377"/>
      <c r="B126" s="377"/>
      <c r="C126" s="368" t="s">
        <v>122</v>
      </c>
      <c r="D126" s="369"/>
      <c r="E126" s="363">
        <v>151883.99145017768</v>
      </c>
      <c r="F126" s="363">
        <v>158835.57807166001</v>
      </c>
      <c r="G126" s="363">
        <v>166194.70709767492</v>
      </c>
      <c r="H126" s="363">
        <v>172993.37731490534</v>
      </c>
      <c r="I126" s="364">
        <v>178506.50512963973</v>
      </c>
      <c r="J126" s="363">
        <v>151883.99145017768</v>
      </c>
      <c r="K126" s="365">
        <v>156085.31461630313</v>
      </c>
      <c r="L126" s="365">
        <v>154978.27437443598</v>
      </c>
      <c r="M126" s="365">
        <v>155531.980724008</v>
      </c>
      <c r="N126" s="364">
        <v>156217.7241843747</v>
      </c>
      <c r="O126" s="372"/>
      <c r="P126" s="380" t="s">
        <v>123</v>
      </c>
      <c r="Q126" s="140"/>
      <c r="R126" s="140"/>
    </row>
    <row r="127" spans="1:18" s="345" customFormat="1" ht="36.75" customHeight="1">
      <c r="A127" s="377"/>
      <c r="B127" s="377"/>
      <c r="C127" s="368" t="s">
        <v>124</v>
      </c>
      <c r="D127" s="369"/>
      <c r="E127" s="363">
        <v>64622.179075038664</v>
      </c>
      <c r="F127" s="363">
        <v>61994.201997239674</v>
      </c>
      <c r="G127" s="363">
        <v>71405.310168461525</v>
      </c>
      <c r="H127" s="363">
        <v>71620.810058404299</v>
      </c>
      <c r="I127" s="364">
        <v>77003.058193116594</v>
      </c>
      <c r="J127" s="363">
        <v>64622.179075038664</v>
      </c>
      <c r="K127" s="365">
        <v>60053.157899526719</v>
      </c>
      <c r="L127" s="365">
        <v>66007.221147595337</v>
      </c>
      <c r="M127" s="365">
        <v>64588.924315213793</v>
      </c>
      <c r="N127" s="364">
        <v>68050.269744112185</v>
      </c>
      <c r="O127" s="372"/>
      <c r="P127" s="380" t="s">
        <v>125</v>
      </c>
      <c r="Q127" s="140"/>
      <c r="R127" s="140"/>
    </row>
    <row r="128" spans="1:18" s="381" customFormat="1" ht="36.75" customHeight="1">
      <c r="A128" s="344"/>
      <c r="B128" s="344"/>
      <c r="C128" s="368" t="s">
        <v>126</v>
      </c>
      <c r="D128" s="369"/>
      <c r="E128" s="363">
        <v>254233.63550875621</v>
      </c>
      <c r="F128" s="363">
        <v>310318.52224049403</v>
      </c>
      <c r="G128" s="363">
        <v>248230.84378686285</v>
      </c>
      <c r="H128" s="363">
        <v>318154.31277033861</v>
      </c>
      <c r="I128" s="364">
        <v>342202.26684361935</v>
      </c>
      <c r="J128" s="363">
        <v>254233.63550875621</v>
      </c>
      <c r="K128" s="365">
        <v>299753.13713923632</v>
      </c>
      <c r="L128" s="365">
        <v>233045.7762036692</v>
      </c>
      <c r="M128" s="365">
        <v>292286.30729904072</v>
      </c>
      <c r="N128" s="364">
        <v>306204.74553853652</v>
      </c>
      <c r="O128" s="379"/>
      <c r="P128" s="380" t="s">
        <v>127</v>
      </c>
      <c r="Q128" s="140"/>
      <c r="R128" s="140"/>
    </row>
    <row r="129" spans="1:19" s="381" customFormat="1" ht="36.75" customHeight="1">
      <c r="A129" s="344"/>
      <c r="B129" s="344"/>
      <c r="C129" s="368" t="s">
        <v>128</v>
      </c>
      <c r="D129" s="369"/>
      <c r="E129" s="363">
        <v>227869.57408205446</v>
      </c>
      <c r="F129" s="363">
        <v>232499.87175359286</v>
      </c>
      <c r="G129" s="363">
        <v>242281.31123698252</v>
      </c>
      <c r="H129" s="363">
        <v>242596.13249664928</v>
      </c>
      <c r="I129" s="364">
        <v>257076.59677102714</v>
      </c>
      <c r="J129" s="363">
        <v>227869.57408205446</v>
      </c>
      <c r="K129" s="365">
        <v>224190.07543849145</v>
      </c>
      <c r="L129" s="365">
        <v>228702.14033882736</v>
      </c>
      <c r="M129" s="365">
        <v>221439.59217082866</v>
      </c>
      <c r="N129" s="364">
        <v>227770.10329285893</v>
      </c>
      <c r="O129" s="379"/>
      <c r="P129" s="380" t="s">
        <v>129</v>
      </c>
      <c r="Q129" s="140"/>
      <c r="R129" s="140"/>
    </row>
    <row r="130" spans="1:19" s="381" customFormat="1" ht="36.75" customHeight="1">
      <c r="A130" s="344"/>
      <c r="B130" s="344"/>
      <c r="C130" s="368" t="s">
        <v>130</v>
      </c>
      <c r="D130" s="369"/>
      <c r="E130" s="363">
        <v>127257.89048708323</v>
      </c>
      <c r="F130" s="363">
        <v>136064.2757647149</v>
      </c>
      <c r="G130" s="363">
        <v>132314.96605929302</v>
      </c>
      <c r="H130" s="363">
        <v>149737.25601570061</v>
      </c>
      <c r="I130" s="364">
        <v>167960.91530240461</v>
      </c>
      <c r="J130" s="363">
        <v>127257.89048708323</v>
      </c>
      <c r="K130" s="365">
        <v>132720.99282498792</v>
      </c>
      <c r="L130" s="365">
        <v>129011.68317779402</v>
      </c>
      <c r="M130" s="365">
        <v>143850.27026388014</v>
      </c>
      <c r="N130" s="364">
        <v>159319.22641216964</v>
      </c>
      <c r="O130" s="379"/>
      <c r="P130" s="393" t="s">
        <v>131</v>
      </c>
      <c r="Q130" s="140"/>
      <c r="R130" s="140"/>
    </row>
    <row r="131" spans="1:19" s="381" customFormat="1" ht="36.75" customHeight="1">
      <c r="A131" s="344"/>
      <c r="B131" s="344"/>
      <c r="C131" s="368" t="s">
        <v>132</v>
      </c>
      <c r="D131" s="369"/>
      <c r="E131" s="374">
        <v>64407.140206452765</v>
      </c>
      <c r="F131" s="374">
        <v>77867.840789249211</v>
      </c>
      <c r="G131" s="374">
        <v>69389.90833531048</v>
      </c>
      <c r="H131" s="374">
        <v>84871.302978767548</v>
      </c>
      <c r="I131" s="375">
        <v>90172.731978719792</v>
      </c>
      <c r="J131" s="374">
        <v>64407.140206452765</v>
      </c>
      <c r="K131" s="376">
        <v>72918.668243831271</v>
      </c>
      <c r="L131" s="376">
        <v>64825.651568065863</v>
      </c>
      <c r="M131" s="376">
        <v>78254.093680068792</v>
      </c>
      <c r="N131" s="375">
        <v>79667.526060327276</v>
      </c>
      <c r="O131" s="379"/>
      <c r="P131" s="380" t="s">
        <v>133</v>
      </c>
      <c r="Q131" s="140"/>
      <c r="R131" s="140"/>
      <c r="S131" s="140"/>
    </row>
    <row r="132" spans="1:19" s="381" customFormat="1" ht="36.75" customHeight="1">
      <c r="A132" s="344"/>
      <c r="B132" s="344"/>
      <c r="C132" s="382" t="s">
        <v>134</v>
      </c>
      <c r="D132" s="383"/>
      <c r="E132" s="385">
        <f t="shared" ref="E132:M132" si="5">SUM(E116:E131)</f>
        <v>2528653.3177760569</v>
      </c>
      <c r="F132" s="385">
        <f t="shared" si="5"/>
        <v>2702285.7737464439</v>
      </c>
      <c r="G132" s="386">
        <f t="shared" si="5"/>
        <v>2675014.1134314807</v>
      </c>
      <c r="H132" s="386">
        <f t="shared" si="5"/>
        <v>2807488.9738563769</v>
      </c>
      <c r="I132" s="387">
        <f>SUM(I116:I131)</f>
        <v>2994169.9969124296</v>
      </c>
      <c r="J132" s="385">
        <f t="shared" si="5"/>
        <v>2528653.3177760569</v>
      </c>
      <c r="K132" s="385">
        <f t="shared" si="5"/>
        <v>2576604.4686757191</v>
      </c>
      <c r="L132" s="386">
        <f t="shared" si="5"/>
        <v>2521899.9635601835</v>
      </c>
      <c r="M132" s="386">
        <f t="shared" si="5"/>
        <v>2675990.1512511261</v>
      </c>
      <c r="N132" s="387">
        <f>SUM(N116:N131)</f>
        <v>2795111.4181924933</v>
      </c>
      <c r="O132" s="384">
        <f>SUM(O116:O131)</f>
        <v>0</v>
      </c>
      <c r="P132" s="394" t="s">
        <v>135</v>
      </c>
      <c r="Q132" s="140"/>
      <c r="R132" s="140"/>
    </row>
    <row r="133" spans="1:19" s="342" customFormat="1" ht="20.25">
      <c r="A133" s="425" t="s">
        <v>95</v>
      </c>
      <c r="B133" s="425"/>
      <c r="C133" s="425"/>
      <c r="D133" s="425"/>
      <c r="E133" s="425"/>
      <c r="F133" s="425"/>
      <c r="G133" s="425"/>
      <c r="H133" s="425"/>
      <c r="I133" s="425"/>
      <c r="J133" s="414" t="s">
        <v>96</v>
      </c>
      <c r="K133" s="414"/>
      <c r="L133" s="414"/>
      <c r="M133" s="414"/>
      <c r="N133" s="414"/>
      <c r="O133" s="414"/>
      <c r="P133" s="414"/>
      <c r="Q133" s="140"/>
      <c r="R133" s="140"/>
    </row>
    <row r="135" spans="1:19">
      <c r="A135" s="417" t="s">
        <v>141</v>
      </c>
      <c r="B135" s="417"/>
      <c r="C135" s="417"/>
      <c r="D135" s="347"/>
      <c r="E135" s="348"/>
      <c r="F135" s="348"/>
      <c r="H135" s="349" t="s">
        <v>98</v>
      </c>
      <c r="I135" s="349"/>
      <c r="J135" s="348" t="s">
        <v>19</v>
      </c>
      <c r="K135" s="350"/>
      <c r="L135" s="350"/>
      <c r="M135" s="350"/>
      <c r="N135" s="350"/>
      <c r="O135" s="348"/>
      <c r="P135" s="349" t="s">
        <v>99</v>
      </c>
    </row>
    <row r="136" spans="1:19" s="353" customFormat="1" ht="22.5" customHeight="1">
      <c r="A136" s="355"/>
      <c r="B136" s="355"/>
      <c r="C136" s="351"/>
      <c r="D136" s="352"/>
      <c r="E136" s="422" t="s">
        <v>100</v>
      </c>
      <c r="F136" s="423"/>
      <c r="G136" s="423"/>
      <c r="H136" s="423"/>
      <c r="I136" s="424"/>
      <c r="J136" s="422" t="s">
        <v>101</v>
      </c>
      <c r="K136" s="423"/>
      <c r="L136" s="423"/>
      <c r="M136" s="423"/>
      <c r="N136" s="424"/>
      <c r="O136" s="418"/>
      <c r="P136" s="419"/>
      <c r="Q136" s="140"/>
      <c r="R136" s="140"/>
    </row>
    <row r="137" spans="1:19" s="345" customFormat="1" ht="22.5" customHeight="1">
      <c r="A137" s="355"/>
      <c r="B137" s="355"/>
      <c r="C137" s="354"/>
      <c r="D137" s="356"/>
      <c r="E137" s="357">
        <v>2010</v>
      </c>
      <c r="F137" s="357">
        <v>2011</v>
      </c>
      <c r="G137" s="358">
        <v>2012</v>
      </c>
      <c r="H137" s="358">
        <v>2013</v>
      </c>
      <c r="I137" s="359">
        <v>2014</v>
      </c>
      <c r="J137" s="359">
        <v>2010</v>
      </c>
      <c r="K137" s="357">
        <v>2011</v>
      </c>
      <c r="L137" s="358">
        <v>2012</v>
      </c>
      <c r="M137" s="357">
        <v>2013</v>
      </c>
      <c r="N137" s="359">
        <v>2014</v>
      </c>
      <c r="O137" s="420"/>
      <c r="P137" s="421"/>
      <c r="Q137" s="140"/>
      <c r="R137" s="140"/>
    </row>
    <row r="138" spans="1:19" s="381" customFormat="1" ht="36.75" customHeight="1">
      <c r="A138" s="344"/>
      <c r="B138" s="344"/>
      <c r="C138" s="368" t="s">
        <v>102</v>
      </c>
      <c r="D138" s="369"/>
      <c r="E138" s="363">
        <v>3520.4357581132076</v>
      </c>
      <c r="F138" s="363">
        <v>5247.1826917761437</v>
      </c>
      <c r="G138" s="363">
        <v>5182.3219564279625</v>
      </c>
      <c r="H138" s="363">
        <v>5776.007489034665</v>
      </c>
      <c r="I138" s="364">
        <v>5330.0726787251024</v>
      </c>
      <c r="J138" s="363">
        <v>3520.4357581132076</v>
      </c>
      <c r="K138" s="365">
        <v>4751.4334861337074</v>
      </c>
      <c r="L138" s="365">
        <v>4461.8482331489558</v>
      </c>
      <c r="M138" s="365">
        <v>5240.6454433689096</v>
      </c>
      <c r="N138" s="364">
        <v>4983.7493909041705</v>
      </c>
      <c r="O138" s="379"/>
      <c r="P138" s="380" t="s">
        <v>103</v>
      </c>
      <c r="Q138" s="140"/>
      <c r="R138" s="140"/>
    </row>
    <row r="139" spans="1:19" s="345" customFormat="1" ht="36.75" customHeight="1">
      <c r="A139" s="344"/>
      <c r="B139" s="344"/>
      <c r="C139" s="368" t="s">
        <v>104</v>
      </c>
      <c r="D139" s="369"/>
      <c r="E139" s="363">
        <v>1.485009999985048E-6</v>
      </c>
      <c r="F139" s="363">
        <v>5.6999999991450013E-10</v>
      </c>
      <c r="G139" s="370">
        <v>1.1113569545718014E-8</v>
      </c>
      <c r="H139" s="370">
        <v>0</v>
      </c>
      <c r="I139" s="371">
        <v>0</v>
      </c>
      <c r="J139" s="363">
        <v>1.485009999985048E-6</v>
      </c>
      <c r="K139" s="365">
        <v>5.0999999992350006E-10</v>
      </c>
      <c r="L139" s="370">
        <v>1.2701133396768788E-8</v>
      </c>
      <c r="M139" s="370">
        <v>0</v>
      </c>
      <c r="N139" s="371">
        <v>0</v>
      </c>
      <c r="O139" s="372"/>
      <c r="P139" s="380" t="s">
        <v>105</v>
      </c>
      <c r="Q139" s="140"/>
      <c r="R139" s="140"/>
    </row>
    <row r="140" spans="1:19" s="345" customFormat="1" ht="36.75" customHeight="1">
      <c r="A140" s="344"/>
      <c r="B140" s="344"/>
      <c r="C140" s="368" t="s">
        <v>106</v>
      </c>
      <c r="D140" s="369"/>
      <c r="E140" s="363">
        <v>23134.047722658495</v>
      </c>
      <c r="F140" s="363">
        <v>14441.81684214664</v>
      </c>
      <c r="G140" s="363">
        <v>44670.227023485895</v>
      </c>
      <c r="H140" s="363">
        <v>30303.068759542206</v>
      </c>
      <c r="I140" s="364">
        <v>46368.697655329976</v>
      </c>
      <c r="J140" s="363">
        <v>23134.047722658495</v>
      </c>
      <c r="K140" s="365">
        <v>12772.227064201934</v>
      </c>
      <c r="L140" s="365">
        <v>31063.635203532551</v>
      </c>
      <c r="M140" s="365">
        <v>27467.349502925757</v>
      </c>
      <c r="N140" s="364">
        <v>38025.457119154555</v>
      </c>
      <c r="O140" s="372"/>
      <c r="P140" s="380" t="s">
        <v>107</v>
      </c>
      <c r="Q140" s="140"/>
      <c r="R140" s="140"/>
    </row>
    <row r="141" spans="1:19" s="345" customFormat="1" ht="36.75" customHeight="1">
      <c r="A141" s="344"/>
      <c r="B141" s="344"/>
      <c r="C141" s="368" t="s">
        <v>108</v>
      </c>
      <c r="D141" s="369"/>
      <c r="E141" s="363">
        <v>9434.9125615016128</v>
      </c>
      <c r="F141" s="363">
        <v>8177.5287765610483</v>
      </c>
      <c r="G141" s="363">
        <v>7900.8423181706039</v>
      </c>
      <c r="H141" s="363">
        <v>10700.781020030498</v>
      </c>
      <c r="I141" s="364">
        <v>13109.667906844512</v>
      </c>
      <c r="J141" s="363">
        <v>9434.9125615016128</v>
      </c>
      <c r="K141" s="365">
        <v>8973.0634493987673</v>
      </c>
      <c r="L141" s="365">
        <v>8479.9103857487535</v>
      </c>
      <c r="M141" s="365">
        <v>10190.142233320756</v>
      </c>
      <c r="N141" s="364">
        <v>10494.048587405761</v>
      </c>
      <c r="O141" s="372"/>
      <c r="P141" s="380" t="s">
        <v>109</v>
      </c>
      <c r="Q141" s="140"/>
      <c r="R141" s="140"/>
    </row>
    <row r="142" spans="1:19" s="345" customFormat="1" ht="36.75" customHeight="1">
      <c r="A142" s="344"/>
      <c r="B142" s="344"/>
      <c r="C142" s="368" t="s">
        <v>110</v>
      </c>
      <c r="D142" s="369"/>
      <c r="E142" s="363">
        <v>29300.920957254457</v>
      </c>
      <c r="F142" s="363">
        <v>37591.554560238932</v>
      </c>
      <c r="G142" s="363">
        <v>44725.432525753124</v>
      </c>
      <c r="H142" s="363">
        <v>63099.268839683282</v>
      </c>
      <c r="I142" s="364">
        <v>67640.719510664247</v>
      </c>
      <c r="J142" s="363">
        <v>29300.920957254457</v>
      </c>
      <c r="K142" s="365">
        <v>35678.188616744155</v>
      </c>
      <c r="L142" s="365">
        <v>40767.598617178694</v>
      </c>
      <c r="M142" s="365">
        <v>54652.627761824071</v>
      </c>
      <c r="N142" s="364">
        <v>56121.841368931367</v>
      </c>
      <c r="O142" s="372"/>
      <c r="P142" s="380" t="s">
        <v>111</v>
      </c>
      <c r="Q142" s="140"/>
      <c r="R142" s="140"/>
    </row>
    <row r="143" spans="1:19" s="345" customFormat="1" ht="36.75" customHeight="1">
      <c r="A143" s="344"/>
      <c r="B143" s="344"/>
      <c r="C143" s="368" t="s">
        <v>112</v>
      </c>
      <c r="D143" s="369"/>
      <c r="E143" s="363">
        <v>29049.206464070205</v>
      </c>
      <c r="F143" s="363">
        <v>40012.205314145191</v>
      </c>
      <c r="G143" s="374">
        <v>46740.517856847975</v>
      </c>
      <c r="H143" s="374">
        <v>40943.704830785704</v>
      </c>
      <c r="I143" s="375">
        <v>44321.897182058776</v>
      </c>
      <c r="J143" s="363">
        <v>29049.206464070205</v>
      </c>
      <c r="K143" s="365">
        <v>39210.046896268483</v>
      </c>
      <c r="L143" s="376">
        <v>45758.44613148662</v>
      </c>
      <c r="M143" s="376">
        <v>40591.866273894178</v>
      </c>
      <c r="N143" s="375">
        <v>44889.483016571059</v>
      </c>
      <c r="O143" s="372"/>
      <c r="P143" s="380" t="s">
        <v>113</v>
      </c>
      <c r="Q143" s="140"/>
      <c r="R143" s="140"/>
    </row>
    <row r="144" spans="1:19" s="345" customFormat="1" ht="36.75" customHeight="1">
      <c r="A144" s="377"/>
      <c r="B144" s="377"/>
      <c r="C144" s="368" t="s">
        <v>114</v>
      </c>
      <c r="D144" s="369"/>
      <c r="E144" s="363">
        <v>29597.613760287262</v>
      </c>
      <c r="F144" s="363">
        <v>24763.391509772733</v>
      </c>
      <c r="G144" s="363">
        <v>29277.147931118503</v>
      </c>
      <c r="H144" s="363">
        <v>52957.648920451102</v>
      </c>
      <c r="I144" s="364">
        <v>38885.72839616549</v>
      </c>
      <c r="J144" s="363">
        <v>29597.613760287262</v>
      </c>
      <c r="K144" s="365">
        <v>25264.059716557258</v>
      </c>
      <c r="L144" s="365">
        <v>29084.772768761828</v>
      </c>
      <c r="M144" s="365">
        <v>50616.040696589822</v>
      </c>
      <c r="N144" s="364">
        <v>36001.539479132931</v>
      </c>
      <c r="O144" s="372"/>
      <c r="P144" s="380" t="s">
        <v>115</v>
      </c>
      <c r="Q144" s="140"/>
      <c r="R144" s="140"/>
    </row>
    <row r="145" spans="1:19" s="345" customFormat="1" ht="36.75" customHeight="1">
      <c r="A145" s="377"/>
      <c r="B145" s="377"/>
      <c r="C145" s="368" t="s">
        <v>116</v>
      </c>
      <c r="D145" s="369"/>
      <c r="E145" s="363">
        <v>17869.800304424571</v>
      </c>
      <c r="F145" s="363">
        <v>16755.331184752416</v>
      </c>
      <c r="G145" s="363">
        <v>14940.014904595759</v>
      </c>
      <c r="H145" s="363">
        <v>15710.637787020587</v>
      </c>
      <c r="I145" s="364">
        <v>16273.022326987229</v>
      </c>
      <c r="J145" s="363">
        <v>17869.800304424571</v>
      </c>
      <c r="K145" s="365">
        <v>16232.755161291503</v>
      </c>
      <c r="L145" s="365">
        <v>14202.887120577127</v>
      </c>
      <c r="M145" s="365">
        <v>14312.181339724357</v>
      </c>
      <c r="N145" s="364">
        <v>14324.046655080239</v>
      </c>
      <c r="O145" s="372"/>
      <c r="P145" s="380" t="s">
        <v>117</v>
      </c>
      <c r="Q145" s="140"/>
      <c r="R145" s="140"/>
    </row>
    <row r="146" spans="1:19" s="345" customFormat="1" ht="36.75" customHeight="1">
      <c r="A146" s="377"/>
      <c r="B146" s="377"/>
      <c r="C146" s="368" t="s">
        <v>118</v>
      </c>
      <c r="D146" s="369"/>
      <c r="E146" s="363">
        <v>9996.6698214307507</v>
      </c>
      <c r="F146" s="363">
        <v>9966.4123160459985</v>
      </c>
      <c r="G146" s="374">
        <v>38345.628346670797</v>
      </c>
      <c r="H146" s="374">
        <v>31005.230792572162</v>
      </c>
      <c r="I146" s="375">
        <v>29987.684827554898</v>
      </c>
      <c r="J146" s="363">
        <v>9996.6698214307507</v>
      </c>
      <c r="K146" s="365">
        <v>10563.991213894993</v>
      </c>
      <c r="L146" s="376">
        <v>40874.159477314883</v>
      </c>
      <c r="M146" s="376">
        <v>36905.713660813657</v>
      </c>
      <c r="N146" s="375">
        <v>38346.952178969434</v>
      </c>
      <c r="O146" s="372"/>
      <c r="P146" s="380" t="s">
        <v>119</v>
      </c>
      <c r="Q146" s="140"/>
      <c r="R146" s="140"/>
    </row>
    <row r="147" spans="1:19" s="345" customFormat="1" ht="36.75" customHeight="1">
      <c r="A147" s="377"/>
      <c r="B147" s="377"/>
      <c r="C147" s="368" t="s">
        <v>120</v>
      </c>
      <c r="D147" s="369"/>
      <c r="E147" s="363">
        <v>18786.158664861872</v>
      </c>
      <c r="F147" s="363">
        <v>19765.971410024235</v>
      </c>
      <c r="G147" s="363">
        <v>18000.479487015498</v>
      </c>
      <c r="H147" s="363">
        <v>18051.253099450783</v>
      </c>
      <c r="I147" s="364">
        <v>19208.752405422118</v>
      </c>
      <c r="J147" s="363">
        <v>18786.158664861872</v>
      </c>
      <c r="K147" s="365">
        <v>18478.333979571908</v>
      </c>
      <c r="L147" s="365">
        <v>18287.394407797794</v>
      </c>
      <c r="M147" s="365">
        <v>20142.929164803722</v>
      </c>
      <c r="N147" s="364">
        <v>21564.878388480261</v>
      </c>
      <c r="O147" s="372"/>
      <c r="P147" s="380" t="s">
        <v>121</v>
      </c>
      <c r="Q147" s="140"/>
      <c r="R147" s="140"/>
    </row>
    <row r="148" spans="1:19" s="345" customFormat="1" ht="36.75" customHeight="1">
      <c r="A148" s="377"/>
      <c r="B148" s="377"/>
      <c r="C148" s="368" t="s">
        <v>122</v>
      </c>
      <c r="D148" s="369"/>
      <c r="E148" s="363">
        <v>47183.376493190721</v>
      </c>
      <c r="F148" s="363">
        <v>48670.381943986264</v>
      </c>
      <c r="G148" s="363">
        <v>48384.459550189778</v>
      </c>
      <c r="H148" s="363">
        <v>47997.717098749636</v>
      </c>
      <c r="I148" s="364">
        <v>50611.164696197455</v>
      </c>
      <c r="J148" s="363">
        <v>47183.376493190721</v>
      </c>
      <c r="K148" s="365">
        <v>47928.570153747765</v>
      </c>
      <c r="L148" s="365">
        <v>45401.017474901972</v>
      </c>
      <c r="M148" s="365">
        <v>43386.714097234864</v>
      </c>
      <c r="N148" s="364">
        <v>44710.337249739561</v>
      </c>
      <c r="O148" s="372"/>
      <c r="P148" s="380" t="s">
        <v>123</v>
      </c>
      <c r="Q148" s="140"/>
      <c r="R148" s="140"/>
    </row>
    <row r="149" spans="1:19" s="345" customFormat="1" ht="36.75" customHeight="1">
      <c r="A149" s="377"/>
      <c r="B149" s="377"/>
      <c r="C149" s="368" t="s">
        <v>124</v>
      </c>
      <c r="D149" s="369"/>
      <c r="E149" s="363">
        <v>4051.7510701765736</v>
      </c>
      <c r="F149" s="363">
        <v>5982.736240681108</v>
      </c>
      <c r="G149" s="363">
        <v>7620.0453738321212</v>
      </c>
      <c r="H149" s="363">
        <v>8110.8288487563732</v>
      </c>
      <c r="I149" s="364">
        <v>6579.4660480289294</v>
      </c>
      <c r="J149" s="363">
        <v>4051.7510701765736</v>
      </c>
      <c r="K149" s="365">
        <v>5802.4781254576628</v>
      </c>
      <c r="L149" s="365">
        <v>7303.6444208839184</v>
      </c>
      <c r="M149" s="365">
        <v>7280.1038107524091</v>
      </c>
      <c r="N149" s="364">
        <v>5746.0499534411574</v>
      </c>
      <c r="O149" s="372"/>
      <c r="P149" s="380" t="s">
        <v>125</v>
      </c>
      <c r="Q149" s="140"/>
      <c r="R149" s="140"/>
    </row>
    <row r="150" spans="1:19" s="381" customFormat="1" ht="36.75" customHeight="1">
      <c r="A150" s="344"/>
      <c r="B150" s="344"/>
      <c r="C150" s="368" t="s">
        <v>126</v>
      </c>
      <c r="D150" s="369"/>
      <c r="E150" s="363">
        <v>138628.6181845307</v>
      </c>
      <c r="F150" s="363">
        <v>146029.32356019237</v>
      </c>
      <c r="G150" s="363">
        <v>143847.64487008218</v>
      </c>
      <c r="H150" s="363">
        <v>251298.48160238587</v>
      </c>
      <c r="I150" s="364">
        <v>266356.40751373058</v>
      </c>
      <c r="J150" s="363">
        <v>138628.6181845307</v>
      </c>
      <c r="K150" s="365">
        <v>140661.60430484335</v>
      </c>
      <c r="L150" s="365">
        <v>134332.14876510107</v>
      </c>
      <c r="M150" s="365">
        <v>229788.30701361812</v>
      </c>
      <c r="N150" s="364">
        <v>237073.00315886072</v>
      </c>
      <c r="O150" s="379"/>
      <c r="P150" s="380" t="s">
        <v>127</v>
      </c>
      <c r="Q150" s="140"/>
      <c r="R150" s="140"/>
    </row>
    <row r="151" spans="1:19" s="381" customFormat="1" ht="36.75" customHeight="1">
      <c r="A151" s="344"/>
      <c r="B151" s="344"/>
      <c r="C151" s="368" t="s">
        <v>128</v>
      </c>
      <c r="D151" s="369"/>
      <c r="E151" s="363">
        <v>65874.759171582758</v>
      </c>
      <c r="F151" s="363">
        <v>69189.350934726404</v>
      </c>
      <c r="G151" s="363">
        <v>66257.113329692715</v>
      </c>
      <c r="H151" s="363">
        <v>70071.189269537412</v>
      </c>
      <c r="I151" s="364">
        <v>75064.703461216326</v>
      </c>
      <c r="J151" s="363">
        <v>65874.759171582758</v>
      </c>
      <c r="K151" s="365">
        <v>66468.937571582108</v>
      </c>
      <c r="L151" s="365">
        <v>61932.818355995812</v>
      </c>
      <c r="M151" s="365">
        <v>63129.479761497547</v>
      </c>
      <c r="N151" s="364">
        <v>65584.275304559313</v>
      </c>
      <c r="O151" s="379"/>
      <c r="P151" s="380" t="s">
        <v>129</v>
      </c>
      <c r="Q151" s="140"/>
      <c r="R151" s="140"/>
    </row>
    <row r="152" spans="1:19" s="381" customFormat="1" ht="36.75" customHeight="1">
      <c r="A152" s="344"/>
      <c r="B152" s="344"/>
      <c r="C152" s="368" t="s">
        <v>130</v>
      </c>
      <c r="D152" s="369"/>
      <c r="E152" s="363">
        <v>20886.699391450358</v>
      </c>
      <c r="F152" s="363">
        <v>23030.437137508605</v>
      </c>
      <c r="G152" s="363">
        <v>22041.804182386739</v>
      </c>
      <c r="H152" s="363">
        <v>24049.802128973854</v>
      </c>
      <c r="I152" s="364">
        <v>25371.654920850895</v>
      </c>
      <c r="J152" s="363">
        <v>20886.699391450358</v>
      </c>
      <c r="K152" s="365">
        <v>22476.975560769686</v>
      </c>
      <c r="L152" s="365">
        <v>21392.827424686715</v>
      </c>
      <c r="M152" s="365">
        <v>22942.282711877255</v>
      </c>
      <c r="N152" s="364">
        <v>23836.188761604542</v>
      </c>
      <c r="O152" s="379"/>
      <c r="P152" s="393" t="s">
        <v>131</v>
      </c>
      <c r="Q152" s="140"/>
      <c r="R152" s="140"/>
    </row>
    <row r="153" spans="1:19" s="381" customFormat="1" ht="36.75" customHeight="1">
      <c r="A153" s="344"/>
      <c r="B153" s="344"/>
      <c r="C153" s="368" t="s">
        <v>132</v>
      </c>
      <c r="D153" s="369"/>
      <c r="E153" s="374">
        <v>15268.474821108151</v>
      </c>
      <c r="F153" s="374">
        <v>14278.814968222516</v>
      </c>
      <c r="G153" s="374">
        <v>17451.881739060336</v>
      </c>
      <c r="H153" s="374">
        <v>24125.13272772143</v>
      </c>
      <c r="I153" s="375">
        <v>24849.965907587692</v>
      </c>
      <c r="J153" s="374">
        <v>15268.474821108151</v>
      </c>
      <c r="K153" s="376">
        <v>13726.174770030389</v>
      </c>
      <c r="L153" s="376">
        <v>16296.57804485521</v>
      </c>
      <c r="M153" s="376">
        <v>22373.941077309893</v>
      </c>
      <c r="N153" s="375">
        <v>22344.72290722244</v>
      </c>
      <c r="O153" s="379"/>
      <c r="P153" s="380" t="s">
        <v>133</v>
      </c>
      <c r="Q153" s="140"/>
      <c r="R153" s="140"/>
      <c r="S153" s="140"/>
    </row>
    <row r="154" spans="1:19" s="381" customFormat="1" ht="36.75" customHeight="1">
      <c r="A154" s="344"/>
      <c r="B154" s="344"/>
      <c r="C154" s="382" t="s">
        <v>134</v>
      </c>
      <c r="D154" s="383"/>
      <c r="E154" s="385">
        <f t="shared" ref="E154:M154" si="6">SUM(E138:E153)</f>
        <v>462583.44514812669</v>
      </c>
      <c r="F154" s="385">
        <f t="shared" si="6"/>
        <v>483902.43939078116</v>
      </c>
      <c r="G154" s="386">
        <f t="shared" si="6"/>
        <v>555385.56139534106</v>
      </c>
      <c r="H154" s="386">
        <f t="shared" si="6"/>
        <v>694200.75321469584</v>
      </c>
      <c r="I154" s="387">
        <f>SUM(I138:I153)</f>
        <v>729959.60543736408</v>
      </c>
      <c r="J154" s="385">
        <f t="shared" si="6"/>
        <v>462583.44514812669</v>
      </c>
      <c r="K154" s="385">
        <f t="shared" si="6"/>
        <v>468988.8400704941</v>
      </c>
      <c r="L154" s="386">
        <f t="shared" si="6"/>
        <v>519639.68683198455</v>
      </c>
      <c r="M154" s="386">
        <f t="shared" si="6"/>
        <v>649020.32454955531</v>
      </c>
      <c r="N154" s="387">
        <f>SUM(N138:N153)</f>
        <v>664046.57352005749</v>
      </c>
      <c r="O154" s="388"/>
      <c r="P154" s="394" t="s">
        <v>135</v>
      </c>
      <c r="Q154" s="140"/>
      <c r="R154" s="140"/>
    </row>
    <row r="155" spans="1:19" s="342" customFormat="1" ht="20.25">
      <c r="A155" s="426" t="s">
        <v>95</v>
      </c>
      <c r="B155" s="426"/>
      <c r="C155" s="426"/>
      <c r="D155" s="426"/>
      <c r="E155" s="426"/>
      <c r="F155" s="426"/>
      <c r="G155" s="426"/>
      <c r="H155" s="426"/>
      <c r="I155" s="426"/>
      <c r="J155" s="426" t="s">
        <v>96</v>
      </c>
      <c r="K155" s="426"/>
      <c r="L155" s="426"/>
      <c r="M155" s="426"/>
      <c r="N155" s="426"/>
      <c r="O155" s="426"/>
      <c r="P155" s="426"/>
      <c r="Q155" s="140"/>
      <c r="R155" s="140"/>
    </row>
    <row r="156" spans="1:19">
      <c r="C156" s="95"/>
      <c r="D156" s="95"/>
      <c r="E156" s="95"/>
      <c r="F156" s="95"/>
      <c r="J156" s="95"/>
      <c r="K156" s="395"/>
      <c r="M156" s="395"/>
      <c r="N156" s="395"/>
      <c r="O156" s="95"/>
    </row>
    <row r="157" spans="1:19">
      <c r="A157" s="427" t="s">
        <v>142</v>
      </c>
      <c r="B157" s="417"/>
      <c r="C157" s="417"/>
      <c r="D157" s="347"/>
      <c r="E157" s="348"/>
      <c r="F157" s="348"/>
      <c r="H157" s="349" t="s">
        <v>98</v>
      </c>
      <c r="I157" s="349"/>
      <c r="J157" s="348" t="s">
        <v>143</v>
      </c>
      <c r="K157" s="350"/>
      <c r="L157" s="350"/>
      <c r="M157" s="350"/>
      <c r="N157" s="350"/>
      <c r="O157" s="348"/>
      <c r="P157" s="349" t="s">
        <v>144</v>
      </c>
    </row>
    <row r="158" spans="1:19" s="353" customFormat="1" ht="22.5" customHeight="1">
      <c r="A158" s="355"/>
      <c r="B158" s="355"/>
      <c r="C158" s="351"/>
      <c r="D158" s="352"/>
      <c r="E158" s="422" t="s">
        <v>100</v>
      </c>
      <c r="F158" s="423"/>
      <c r="G158" s="423"/>
      <c r="H158" s="423"/>
      <c r="I158" s="424"/>
      <c r="J158" s="422" t="s">
        <v>101</v>
      </c>
      <c r="K158" s="423"/>
      <c r="L158" s="423"/>
      <c r="M158" s="423"/>
      <c r="N158" s="424"/>
      <c r="O158" s="418"/>
      <c r="P158" s="419"/>
      <c r="Q158" s="140"/>
      <c r="R158" s="140"/>
    </row>
    <row r="159" spans="1:19" s="345" customFormat="1" ht="22.5" customHeight="1">
      <c r="A159" s="355"/>
      <c r="B159" s="355"/>
      <c r="C159" s="354"/>
      <c r="D159" s="356"/>
      <c r="E159" s="357">
        <v>2010</v>
      </c>
      <c r="F159" s="357">
        <v>2011</v>
      </c>
      <c r="G159" s="358">
        <v>2012</v>
      </c>
      <c r="H159" s="357">
        <v>2013</v>
      </c>
      <c r="I159" s="359">
        <v>2014</v>
      </c>
      <c r="J159" s="359">
        <v>2010</v>
      </c>
      <c r="K159" s="357">
        <v>2011</v>
      </c>
      <c r="L159" s="358">
        <v>2012</v>
      </c>
      <c r="M159" s="357">
        <v>2013</v>
      </c>
      <c r="N159" s="359">
        <v>2014</v>
      </c>
      <c r="O159" s="420"/>
      <c r="P159" s="421"/>
      <c r="Q159" s="140"/>
      <c r="R159" s="140"/>
    </row>
    <row r="160" spans="1:19" s="381" customFormat="1" ht="36.75" customHeight="1">
      <c r="A160" s="344"/>
      <c r="B160" s="344"/>
      <c r="C160" s="368" t="s">
        <v>145</v>
      </c>
      <c r="D160" s="369"/>
      <c r="E160" s="363">
        <v>261471.32559304949</v>
      </c>
      <c r="F160" s="363">
        <v>366438.17306744534</v>
      </c>
      <c r="G160" s="363">
        <v>395122.58774736675</v>
      </c>
      <c r="H160" s="363">
        <v>427287.6083249785</v>
      </c>
      <c r="I160" s="364">
        <v>408762.92069750198</v>
      </c>
      <c r="J160" s="363">
        <v>261471.32559304949</v>
      </c>
      <c r="K160" s="365">
        <v>332168.26543020911</v>
      </c>
      <c r="L160" s="365">
        <v>351791.00602642528</v>
      </c>
      <c r="M160" s="365">
        <v>408569.02382949775</v>
      </c>
      <c r="N160" s="364">
        <v>363454.41296114988</v>
      </c>
      <c r="O160" s="379"/>
      <c r="P160" s="373" t="s">
        <v>146</v>
      </c>
      <c r="Q160" s="140"/>
      <c r="R160" s="140"/>
    </row>
    <row r="161" spans="1:19" s="345" customFormat="1" ht="36.75" customHeight="1">
      <c r="A161" s="344"/>
      <c r="B161" s="344"/>
      <c r="C161" s="368" t="s">
        <v>147</v>
      </c>
      <c r="D161" s="369"/>
      <c r="E161" s="363">
        <v>11958.168726005037</v>
      </c>
      <c r="F161" s="363">
        <v>8754.0587391104564</v>
      </c>
      <c r="G161" s="370">
        <v>10999.43878239603</v>
      </c>
      <c r="H161" s="370">
        <v>13898.234055043333</v>
      </c>
      <c r="I161" s="371">
        <v>11292.482282225405</v>
      </c>
      <c r="J161" s="363">
        <v>11958.168726005037</v>
      </c>
      <c r="K161" s="365">
        <v>8496.913981291571</v>
      </c>
      <c r="L161" s="370">
        <v>10577.911970980949</v>
      </c>
      <c r="M161" s="370">
        <v>13573.84008425705</v>
      </c>
      <c r="N161" s="371">
        <v>10360.529722743708</v>
      </c>
      <c r="O161" s="372"/>
      <c r="P161" s="373" t="s">
        <v>148</v>
      </c>
      <c r="Q161" s="140"/>
      <c r="R161" s="140"/>
    </row>
    <row r="162" spans="1:19" s="345" customFormat="1" ht="36.75" customHeight="1">
      <c r="A162" s="344"/>
      <c r="B162" s="344"/>
      <c r="C162" s="368" t="s">
        <v>149</v>
      </c>
      <c r="D162" s="369"/>
      <c r="E162" s="363">
        <v>3579788.7615686664</v>
      </c>
      <c r="F162" s="363">
        <v>6233085.7212495962</v>
      </c>
      <c r="G162" s="363">
        <v>6338503.3527652184</v>
      </c>
      <c r="H162" s="363">
        <v>6101201.0055351146</v>
      </c>
      <c r="I162" s="364">
        <v>6765508.418951191</v>
      </c>
      <c r="J162" s="363">
        <v>3579788.7615686664</v>
      </c>
      <c r="K162" s="365">
        <v>4427821.2312367195</v>
      </c>
      <c r="L162" s="365">
        <v>4885749.8378445245</v>
      </c>
      <c r="M162" s="365">
        <v>5112843.8027640218</v>
      </c>
      <c r="N162" s="364">
        <v>5876245.1800914705</v>
      </c>
      <c r="O162" s="372"/>
      <c r="P162" s="373" t="s">
        <v>150</v>
      </c>
      <c r="Q162" s="140"/>
      <c r="R162" s="140"/>
    </row>
    <row r="163" spans="1:19" s="345" customFormat="1" ht="36.75" customHeight="1">
      <c r="A163" s="344"/>
      <c r="B163" s="344"/>
      <c r="C163" s="368" t="s">
        <v>151</v>
      </c>
      <c r="D163" s="369"/>
      <c r="E163" s="363">
        <v>776742.79090528248</v>
      </c>
      <c r="F163" s="363">
        <v>646109.72863685666</v>
      </c>
      <c r="G163" s="363">
        <v>621718.00829798286</v>
      </c>
      <c r="H163" s="363">
        <v>807025.056641581</v>
      </c>
      <c r="I163" s="364">
        <v>1322160.7207625557</v>
      </c>
      <c r="J163" s="363">
        <v>776742.79090528248</v>
      </c>
      <c r="K163" s="365">
        <v>809556.48498891061</v>
      </c>
      <c r="L163" s="365">
        <v>752240.62393725326</v>
      </c>
      <c r="M163" s="365">
        <v>732917.32946485199</v>
      </c>
      <c r="N163" s="364">
        <v>875055.19727747026</v>
      </c>
      <c r="O163" s="372"/>
      <c r="P163" s="373" t="s">
        <v>152</v>
      </c>
      <c r="Q163" s="140"/>
      <c r="R163" s="140"/>
    </row>
    <row r="164" spans="1:19" s="345" customFormat="1" ht="36.75" customHeight="1">
      <c r="A164" s="344"/>
      <c r="B164" s="344"/>
      <c r="C164" s="368" t="s">
        <v>153</v>
      </c>
      <c r="D164" s="369"/>
      <c r="E164" s="363">
        <v>683457.90654064855</v>
      </c>
      <c r="F164" s="363">
        <v>749364.25616997189</v>
      </c>
      <c r="G164" s="363">
        <v>1031492.3829331528</v>
      </c>
      <c r="H164" s="363">
        <v>1046301.2169002434</v>
      </c>
      <c r="I164" s="364">
        <v>931205.07066829107</v>
      </c>
      <c r="J164" s="363">
        <v>683457.90654064855</v>
      </c>
      <c r="K164" s="365">
        <v>711072.53723441751</v>
      </c>
      <c r="L164" s="365">
        <v>940249.48227409937</v>
      </c>
      <c r="M164" s="365">
        <v>910634.90233777661</v>
      </c>
      <c r="N164" s="364">
        <v>783922.7834318456</v>
      </c>
      <c r="O164" s="372"/>
      <c r="P164" s="373" t="s">
        <v>154</v>
      </c>
      <c r="Q164" s="140"/>
      <c r="R164" s="140"/>
    </row>
    <row r="165" spans="1:19" s="345" customFormat="1" ht="36.75" customHeight="1">
      <c r="A165" s="344"/>
      <c r="B165" s="344"/>
      <c r="C165" s="368" t="s">
        <v>155</v>
      </c>
      <c r="D165" s="369"/>
      <c r="E165" s="363">
        <v>130054.39436336927</v>
      </c>
      <c r="F165" s="363">
        <v>155891.59946978674</v>
      </c>
      <c r="G165" s="374">
        <v>172857.26457838941</v>
      </c>
      <c r="H165" s="374">
        <v>198868.63583235134</v>
      </c>
      <c r="I165" s="375">
        <v>193785.93844331644</v>
      </c>
      <c r="J165" s="363">
        <v>130054.39436336927</v>
      </c>
      <c r="K165" s="365">
        <v>152775.31797592295</v>
      </c>
      <c r="L165" s="376">
        <v>169204.37300451362</v>
      </c>
      <c r="M165" s="376">
        <v>197174.14266403374</v>
      </c>
      <c r="N165" s="375">
        <v>196204.99014989039</v>
      </c>
      <c r="O165" s="372"/>
      <c r="P165" s="373" t="s">
        <v>156</v>
      </c>
      <c r="Q165" s="140"/>
      <c r="R165" s="140"/>
    </row>
    <row r="166" spans="1:19" s="345" customFormat="1" ht="36.75" customHeight="1">
      <c r="A166" s="377"/>
      <c r="B166" s="377"/>
      <c r="C166" s="368" t="s">
        <v>157</v>
      </c>
      <c r="D166" s="369"/>
      <c r="E166" s="363">
        <v>177114.21717094781</v>
      </c>
      <c r="F166" s="363">
        <v>178959.38371775614</v>
      </c>
      <c r="G166" s="363">
        <v>182884.52242892681</v>
      </c>
      <c r="H166" s="363">
        <v>245061.66393498058</v>
      </c>
      <c r="I166" s="364">
        <v>245713.80025465973</v>
      </c>
      <c r="J166" s="363">
        <v>177114.21717094781</v>
      </c>
      <c r="K166" s="365">
        <v>194006.7115665673</v>
      </c>
      <c r="L166" s="365">
        <v>189819.54916709094</v>
      </c>
      <c r="M166" s="365">
        <v>239585.46212788767</v>
      </c>
      <c r="N166" s="364">
        <v>231549.27549345861</v>
      </c>
      <c r="O166" s="372"/>
      <c r="P166" s="373" t="s">
        <v>158</v>
      </c>
      <c r="Q166" s="140"/>
      <c r="R166" s="140"/>
    </row>
    <row r="167" spans="1:19" s="345" customFormat="1" ht="36.75" customHeight="1">
      <c r="A167" s="377"/>
      <c r="B167" s="377"/>
      <c r="C167" s="368" t="s">
        <v>159</v>
      </c>
      <c r="D167" s="369"/>
      <c r="E167" s="363">
        <v>77566.742390116764</v>
      </c>
      <c r="F167" s="363">
        <v>78035.595224447461</v>
      </c>
      <c r="G167" s="363">
        <v>94829.708287296089</v>
      </c>
      <c r="H167" s="363">
        <v>102621.05185953539</v>
      </c>
      <c r="I167" s="364">
        <v>103805.39872312597</v>
      </c>
      <c r="J167" s="363">
        <v>77566.742390116764</v>
      </c>
      <c r="K167" s="365">
        <v>75387.016563616722</v>
      </c>
      <c r="L167" s="365">
        <v>89060.047263868852</v>
      </c>
      <c r="M167" s="365">
        <v>93423.086891351311</v>
      </c>
      <c r="N167" s="364">
        <v>91459.886154159976</v>
      </c>
      <c r="O167" s="372"/>
      <c r="P167" s="373" t="s">
        <v>160</v>
      </c>
      <c r="Q167" s="140"/>
      <c r="R167" s="140"/>
    </row>
    <row r="168" spans="1:19" s="345" customFormat="1" ht="36.75" customHeight="1">
      <c r="A168" s="377"/>
      <c r="B168" s="377"/>
      <c r="C168" s="368" t="s">
        <v>161</v>
      </c>
      <c r="D168" s="369"/>
      <c r="E168" s="363">
        <v>39085.785010682419</v>
      </c>
      <c r="F168" s="363">
        <v>34999.869499339678</v>
      </c>
      <c r="G168" s="374">
        <v>29421.01860513151</v>
      </c>
      <c r="H168" s="374">
        <v>34017.46328683669</v>
      </c>
      <c r="I168" s="375">
        <v>38300.62599361287</v>
      </c>
      <c r="J168" s="363">
        <v>39085.785010682419</v>
      </c>
      <c r="K168" s="365">
        <v>37122.320148891042</v>
      </c>
      <c r="L168" s="376">
        <v>31028.439500789169</v>
      </c>
      <c r="M168" s="376">
        <v>37782.514616254404</v>
      </c>
      <c r="N168" s="375">
        <v>43067.07816055727</v>
      </c>
      <c r="O168" s="372"/>
      <c r="P168" s="373" t="s">
        <v>162</v>
      </c>
      <c r="Q168" s="140"/>
      <c r="R168" s="140"/>
    </row>
    <row r="169" spans="1:19" s="345" customFormat="1" ht="36.75" customHeight="1">
      <c r="A169" s="377"/>
      <c r="B169" s="377"/>
      <c r="C169" s="368" t="s">
        <v>163</v>
      </c>
      <c r="D169" s="369"/>
      <c r="E169" s="363">
        <v>111593.79529383633</v>
      </c>
      <c r="F169" s="363">
        <v>122670.64748309256</v>
      </c>
      <c r="G169" s="363">
        <v>114922.82003833631</v>
      </c>
      <c r="H169" s="363">
        <v>108446.14580060866</v>
      </c>
      <c r="I169" s="364">
        <v>130260.36921905295</v>
      </c>
      <c r="J169" s="363">
        <v>111593.79529383633</v>
      </c>
      <c r="K169" s="365">
        <v>114652.08370064842</v>
      </c>
      <c r="L169" s="365">
        <v>116361.25610393951</v>
      </c>
      <c r="M169" s="365">
        <v>121835.71380468432</v>
      </c>
      <c r="N169" s="364">
        <v>145733.76275007843</v>
      </c>
      <c r="O169" s="372"/>
      <c r="P169" s="373" t="s">
        <v>164</v>
      </c>
      <c r="Q169" s="140"/>
      <c r="R169" s="140"/>
    </row>
    <row r="170" spans="1:19" s="345" customFormat="1" ht="36.75" customHeight="1">
      <c r="A170" s="377"/>
      <c r="B170" s="377"/>
      <c r="C170" s="368" t="s">
        <v>165</v>
      </c>
      <c r="D170" s="369"/>
      <c r="E170" s="363">
        <v>223759.02035760344</v>
      </c>
      <c r="F170" s="363">
        <v>226996.91986945207</v>
      </c>
      <c r="G170" s="363">
        <v>244372.68189188937</v>
      </c>
      <c r="H170" s="363">
        <v>254581.58639702125</v>
      </c>
      <c r="I170" s="364">
        <v>272470.06327474397</v>
      </c>
      <c r="J170" s="363">
        <v>223759.02035760344</v>
      </c>
      <c r="K170" s="365">
        <v>224062.8442032731</v>
      </c>
      <c r="L170" s="365">
        <v>230443.4484547686</v>
      </c>
      <c r="M170" s="365">
        <v>231233.57734406379</v>
      </c>
      <c r="N170" s="364">
        <v>241706.54727785863</v>
      </c>
      <c r="O170" s="372"/>
      <c r="P170" s="373" t="s">
        <v>166</v>
      </c>
      <c r="Q170" s="140"/>
      <c r="R170" s="140"/>
    </row>
    <row r="171" spans="1:19" s="345" customFormat="1" ht="36.75" customHeight="1">
      <c r="A171" s="377"/>
      <c r="B171" s="377"/>
      <c r="C171" s="368" t="s">
        <v>167</v>
      </c>
      <c r="D171" s="369"/>
      <c r="E171" s="363">
        <v>76404.382974724998</v>
      </c>
      <c r="F171" s="363">
        <v>91993.670469820936</v>
      </c>
      <c r="G171" s="363">
        <v>102240.83701158769</v>
      </c>
      <c r="H171" s="363">
        <v>132510.80684017504</v>
      </c>
      <c r="I171" s="364">
        <v>132070.27179197542</v>
      </c>
      <c r="J171" s="363">
        <v>76404.382974724998</v>
      </c>
      <c r="K171" s="365">
        <v>89105.582482849146</v>
      </c>
      <c r="L171" s="365">
        <v>97601.997153932927</v>
      </c>
      <c r="M171" s="365">
        <v>119603.83615714399</v>
      </c>
      <c r="N171" s="364">
        <v>117421.74718711595</v>
      </c>
      <c r="O171" s="372"/>
      <c r="P171" s="373" t="s">
        <v>168</v>
      </c>
      <c r="Q171" s="140"/>
      <c r="R171" s="140"/>
    </row>
    <row r="172" spans="1:19" s="381" customFormat="1" ht="36.75" customHeight="1">
      <c r="A172" s="344"/>
      <c r="B172" s="344"/>
      <c r="C172" s="368" t="s">
        <v>169</v>
      </c>
      <c r="D172" s="369"/>
      <c r="E172" s="363">
        <v>312962.92124650418</v>
      </c>
      <c r="F172" s="363">
        <v>309587.67685027333</v>
      </c>
      <c r="G172" s="363">
        <v>261005.57379555475</v>
      </c>
      <c r="H172" s="363">
        <v>363256.51272917364</v>
      </c>
      <c r="I172" s="364">
        <v>307224.4326584583</v>
      </c>
      <c r="J172" s="363">
        <v>312962.92124650418</v>
      </c>
      <c r="K172" s="365">
        <v>299046.46980372042</v>
      </c>
      <c r="L172" s="365">
        <v>245069.39229449932</v>
      </c>
      <c r="M172" s="365">
        <v>333873.72965161869</v>
      </c>
      <c r="N172" s="364">
        <v>274778.99861712195</v>
      </c>
      <c r="O172" s="379"/>
      <c r="P172" s="373" t="s">
        <v>170</v>
      </c>
      <c r="Q172" s="140"/>
      <c r="R172" s="140"/>
    </row>
    <row r="173" spans="1:19" s="381" customFormat="1" ht="36.75" customHeight="1">
      <c r="A173" s="344"/>
      <c r="B173" s="344"/>
      <c r="C173" s="368" t="s">
        <v>171</v>
      </c>
      <c r="D173" s="369"/>
      <c r="E173" s="363">
        <v>207711.40829984547</v>
      </c>
      <c r="F173" s="363">
        <v>220422.57080468733</v>
      </c>
      <c r="G173" s="363">
        <v>231551.35814552987</v>
      </c>
      <c r="H173" s="363">
        <v>233537.74281054951</v>
      </c>
      <c r="I173" s="364">
        <v>255972.80797279981</v>
      </c>
      <c r="J173" s="363">
        <v>207711.40829984547</v>
      </c>
      <c r="K173" s="365">
        <v>212642.55238712358</v>
      </c>
      <c r="L173" s="365">
        <v>218463.78719268303</v>
      </c>
      <c r="M173" s="365">
        <v>213138.48844765604</v>
      </c>
      <c r="N173" s="364">
        <v>227439.16399944061</v>
      </c>
      <c r="O173" s="379"/>
      <c r="P173" s="373" t="s">
        <v>172</v>
      </c>
      <c r="Q173" s="140"/>
      <c r="R173" s="140"/>
    </row>
    <row r="174" spans="1:19" s="381" customFormat="1" ht="36.75" customHeight="1">
      <c r="A174" s="344"/>
      <c r="B174" s="344"/>
      <c r="C174" s="368" t="s">
        <v>173</v>
      </c>
      <c r="D174" s="369"/>
      <c r="E174" s="363">
        <v>68437.054672025144</v>
      </c>
      <c r="F174" s="363">
        <v>76163.17502238114</v>
      </c>
      <c r="G174" s="363">
        <v>91916.882592789727</v>
      </c>
      <c r="H174" s="363">
        <v>114893.28743662439</v>
      </c>
      <c r="I174" s="364">
        <v>127035.52452772364</v>
      </c>
      <c r="J174" s="363">
        <v>68437.054672025144</v>
      </c>
      <c r="K174" s="365">
        <v>74301.403631337103</v>
      </c>
      <c r="L174" s="365">
        <v>89520.031689874682</v>
      </c>
      <c r="M174" s="365">
        <v>109957.97039030289</v>
      </c>
      <c r="N174" s="364">
        <v>119641.19527619251</v>
      </c>
      <c r="O174" s="379"/>
      <c r="P174" s="378" t="s">
        <v>174</v>
      </c>
      <c r="Q174" s="140"/>
      <c r="R174" s="140"/>
    </row>
    <row r="175" spans="1:19" s="381" customFormat="1" ht="36.75" customHeight="1">
      <c r="A175" s="344"/>
      <c r="B175" s="344"/>
      <c r="C175" s="368" t="s">
        <v>132</v>
      </c>
      <c r="D175" s="369"/>
      <c r="E175" s="374">
        <v>78702.574035918224</v>
      </c>
      <c r="F175" s="374">
        <v>97053.104559763829</v>
      </c>
      <c r="G175" s="374">
        <v>119288.85542605308</v>
      </c>
      <c r="H175" s="374">
        <v>171244.64012854645</v>
      </c>
      <c r="I175" s="375">
        <v>166204.22469593061</v>
      </c>
      <c r="J175" s="374">
        <v>78702.574035918224</v>
      </c>
      <c r="K175" s="376">
        <v>91633.778940008269</v>
      </c>
      <c r="L175" s="376">
        <v>110753.67206241304</v>
      </c>
      <c r="M175" s="376">
        <v>157991.94821885144</v>
      </c>
      <c r="N175" s="375">
        <v>145920.01456448698</v>
      </c>
      <c r="O175" s="379"/>
      <c r="P175" s="380" t="s">
        <v>133</v>
      </c>
      <c r="Q175" s="140"/>
      <c r="R175" s="140"/>
      <c r="S175" s="140"/>
    </row>
    <row r="176" spans="1:19" s="381" customFormat="1" ht="36.75" customHeight="1">
      <c r="A176" s="344"/>
      <c r="B176" s="344"/>
      <c r="C176" s="382" t="s">
        <v>175</v>
      </c>
      <c r="D176" s="383"/>
      <c r="E176" s="385">
        <f t="shared" ref="E176:M176" si="7">SUM(E160:E175)</f>
        <v>6816811.2491492257</v>
      </c>
      <c r="F176" s="385">
        <f t="shared" si="7"/>
        <v>9596526.1508337799</v>
      </c>
      <c r="G176" s="386">
        <f t="shared" si="7"/>
        <v>10043127.2933276</v>
      </c>
      <c r="H176" s="386">
        <f t="shared" si="7"/>
        <v>10354752.658513369</v>
      </c>
      <c r="I176" s="387">
        <f>SUM(I160:I175)</f>
        <v>11411773.070917165</v>
      </c>
      <c r="J176" s="385">
        <f t="shared" si="7"/>
        <v>6816811.2491492257</v>
      </c>
      <c r="K176" s="385">
        <f t="shared" si="7"/>
        <v>7853851.5142755052</v>
      </c>
      <c r="L176" s="386">
        <f t="shared" si="7"/>
        <v>8527934.855941657</v>
      </c>
      <c r="M176" s="386">
        <f t="shared" si="7"/>
        <v>9034139.368794255</v>
      </c>
      <c r="N176" s="387">
        <f>SUM(N160:N175)</f>
        <v>9743960.763115041</v>
      </c>
      <c r="O176" s="388"/>
      <c r="P176" s="389" t="s">
        <v>176</v>
      </c>
      <c r="Q176" s="140"/>
      <c r="R176" s="140"/>
    </row>
    <row r="177" spans="1:18" s="342" customFormat="1" ht="20.25">
      <c r="A177" s="425" t="s">
        <v>177</v>
      </c>
      <c r="B177" s="425"/>
      <c r="C177" s="425"/>
      <c r="D177" s="425"/>
      <c r="E177" s="425"/>
      <c r="F177" s="425"/>
      <c r="G177" s="425"/>
      <c r="H177" s="425"/>
      <c r="I177" s="425"/>
      <c r="J177" s="414" t="s">
        <v>96</v>
      </c>
      <c r="K177" s="414"/>
      <c r="L177" s="414"/>
      <c r="M177" s="414"/>
      <c r="N177" s="414"/>
      <c r="O177" s="414"/>
      <c r="P177" s="414"/>
      <c r="Q177" s="140"/>
      <c r="R177" s="140"/>
    </row>
    <row r="179" spans="1:18">
      <c r="A179" s="417" t="s">
        <v>178</v>
      </c>
      <c r="B179" s="417"/>
      <c r="C179" s="417"/>
      <c r="D179" s="347"/>
      <c r="E179" s="348"/>
      <c r="F179" s="348"/>
      <c r="H179" s="349" t="s">
        <v>179</v>
      </c>
      <c r="I179" s="349"/>
      <c r="J179" s="348" t="s">
        <v>23</v>
      </c>
      <c r="K179" s="350"/>
      <c r="L179" s="350"/>
      <c r="M179" s="350"/>
      <c r="N179" s="350"/>
      <c r="O179" s="348"/>
      <c r="P179" s="349" t="s">
        <v>144</v>
      </c>
    </row>
    <row r="180" spans="1:18" s="353" customFormat="1" ht="22.5" customHeight="1">
      <c r="A180" s="355"/>
      <c r="B180" s="355"/>
      <c r="C180" s="351"/>
      <c r="D180" s="352"/>
      <c r="E180" s="422" t="s">
        <v>100</v>
      </c>
      <c r="F180" s="423"/>
      <c r="G180" s="423"/>
      <c r="H180" s="423"/>
      <c r="I180" s="424"/>
      <c r="J180" s="422" t="s">
        <v>101</v>
      </c>
      <c r="K180" s="423"/>
      <c r="L180" s="423"/>
      <c r="M180" s="423"/>
      <c r="N180" s="424"/>
      <c r="O180" s="418"/>
      <c r="P180" s="419"/>
      <c r="Q180" s="140"/>
      <c r="R180" s="140"/>
    </row>
    <row r="181" spans="1:18" s="345" customFormat="1" ht="22.5" customHeight="1">
      <c r="A181" s="355"/>
      <c r="B181" s="355"/>
      <c r="C181" s="354"/>
      <c r="D181" s="356"/>
      <c r="E181" s="357">
        <v>2010</v>
      </c>
      <c r="F181" s="357">
        <v>2011</v>
      </c>
      <c r="G181" s="358">
        <v>2012</v>
      </c>
      <c r="H181" s="358">
        <v>2013</v>
      </c>
      <c r="I181" s="359">
        <v>2014</v>
      </c>
      <c r="J181" s="359">
        <v>2010</v>
      </c>
      <c r="K181" s="357">
        <v>2011</v>
      </c>
      <c r="L181" s="358">
        <v>2012</v>
      </c>
      <c r="M181" s="357">
        <v>2013</v>
      </c>
      <c r="N181" s="359">
        <v>2014</v>
      </c>
      <c r="O181" s="420"/>
      <c r="P181" s="421"/>
      <c r="Q181" s="140"/>
      <c r="R181" s="140"/>
    </row>
    <row r="182" spans="1:18" s="381" customFormat="1" ht="36.75" customHeight="1">
      <c r="A182" s="344"/>
      <c r="B182" s="344"/>
      <c r="C182" s="368" t="s">
        <v>145</v>
      </c>
      <c r="D182" s="369"/>
      <c r="E182" s="363">
        <v>99782.288987223394</v>
      </c>
      <c r="F182" s="363">
        <v>120862.73750371428</v>
      </c>
      <c r="G182" s="363">
        <v>126996.26557849717</v>
      </c>
      <c r="H182" s="363">
        <v>154565.70511240885</v>
      </c>
      <c r="I182" s="364">
        <v>136477.89893003096</v>
      </c>
      <c r="J182" s="363">
        <v>99782.288987223394</v>
      </c>
      <c r="K182" s="365">
        <v>110557.62187990498</v>
      </c>
      <c r="L182" s="365">
        <v>109318.55502368229</v>
      </c>
      <c r="M182" s="365">
        <v>137760.56467629489</v>
      </c>
      <c r="N182" s="364">
        <v>127100.426433004</v>
      </c>
      <c r="O182" s="379"/>
      <c r="P182" s="380" t="s">
        <v>146</v>
      </c>
      <c r="Q182" s="140"/>
      <c r="R182" s="140"/>
    </row>
    <row r="183" spans="1:18" s="345" customFormat="1" ht="36.75" customHeight="1">
      <c r="A183" s="344"/>
      <c r="B183" s="344"/>
      <c r="C183" s="368" t="s">
        <v>147</v>
      </c>
      <c r="D183" s="369"/>
      <c r="E183" s="363">
        <v>20928.58964179083</v>
      </c>
      <c r="F183" s="363">
        <v>20126.726977758706</v>
      </c>
      <c r="G183" s="370">
        <v>22220.735285121547</v>
      </c>
      <c r="H183" s="370">
        <v>12732.287322470682</v>
      </c>
      <c r="I183" s="371">
        <v>23947.403249976327</v>
      </c>
      <c r="J183" s="363">
        <v>20928.58964179083</v>
      </c>
      <c r="K183" s="365">
        <v>19535.517518395627</v>
      </c>
      <c r="L183" s="370">
        <v>21369.179503289364</v>
      </c>
      <c r="M183" s="370">
        <v>12435.107319214847</v>
      </c>
      <c r="N183" s="371">
        <v>21971.05799709207</v>
      </c>
      <c r="O183" s="372"/>
      <c r="P183" s="380" t="s">
        <v>148</v>
      </c>
      <c r="Q183" s="140"/>
      <c r="R183" s="140"/>
    </row>
    <row r="184" spans="1:18" s="345" customFormat="1" ht="36.75" customHeight="1">
      <c r="A184" s="344"/>
      <c r="B184" s="344"/>
      <c r="C184" s="368" t="s">
        <v>149</v>
      </c>
      <c r="D184" s="369"/>
      <c r="E184" s="363">
        <v>660874.58063669258</v>
      </c>
      <c r="F184" s="363">
        <v>712145.56658783078</v>
      </c>
      <c r="G184" s="363">
        <v>802003.33136930922</v>
      </c>
      <c r="H184" s="363">
        <v>882764.15008428472</v>
      </c>
      <c r="I184" s="364">
        <v>857942.67301160516</v>
      </c>
      <c r="J184" s="363">
        <v>660874.58063669258</v>
      </c>
      <c r="K184" s="365">
        <v>673067.7044831384</v>
      </c>
      <c r="L184" s="365">
        <v>679310.80694724177</v>
      </c>
      <c r="M184" s="365">
        <v>813625.3544987865</v>
      </c>
      <c r="N184" s="364">
        <v>790346.14125192154</v>
      </c>
      <c r="O184" s="372"/>
      <c r="P184" s="380" t="s">
        <v>150</v>
      </c>
      <c r="Q184" s="140"/>
      <c r="R184" s="140"/>
    </row>
    <row r="185" spans="1:18" s="345" customFormat="1" ht="36.75" customHeight="1">
      <c r="A185" s="344"/>
      <c r="B185" s="344"/>
      <c r="C185" s="368" t="s">
        <v>151</v>
      </c>
      <c r="D185" s="369"/>
      <c r="E185" s="363">
        <v>20873.751522151859</v>
      </c>
      <c r="F185" s="363">
        <v>19234.060389564263</v>
      </c>
      <c r="G185" s="363">
        <v>21111.30649411062</v>
      </c>
      <c r="H185" s="363">
        <v>29330.808174775259</v>
      </c>
      <c r="I185" s="364">
        <v>35550.624547994412</v>
      </c>
      <c r="J185" s="363">
        <v>20873.751522151859</v>
      </c>
      <c r="K185" s="365">
        <v>22664.6577527353</v>
      </c>
      <c r="L185" s="365">
        <v>23702.124971232999</v>
      </c>
      <c r="M185" s="365">
        <v>27462.042169565444</v>
      </c>
      <c r="N185" s="364">
        <v>26319.885792086472</v>
      </c>
      <c r="O185" s="372"/>
      <c r="P185" s="380" t="s">
        <v>152</v>
      </c>
      <c r="Q185" s="140"/>
      <c r="R185" s="140"/>
    </row>
    <row r="186" spans="1:18" s="345" customFormat="1" ht="36.75" customHeight="1">
      <c r="A186" s="344"/>
      <c r="B186" s="344"/>
      <c r="C186" s="368" t="s">
        <v>153</v>
      </c>
      <c r="D186" s="369"/>
      <c r="E186" s="363">
        <v>74402.289295538052</v>
      </c>
      <c r="F186" s="363">
        <v>89612.974611918631</v>
      </c>
      <c r="G186" s="363">
        <v>53843.833821440421</v>
      </c>
      <c r="H186" s="363">
        <v>52755.314826033529</v>
      </c>
      <c r="I186" s="364">
        <v>67977.394705185143</v>
      </c>
      <c r="J186" s="363">
        <v>74402.289295538052</v>
      </c>
      <c r="K186" s="365">
        <v>84983.613066155493</v>
      </c>
      <c r="L186" s="365">
        <v>49090.413816580047</v>
      </c>
      <c r="M186" s="365">
        <v>45894.755328376174</v>
      </c>
      <c r="N186" s="364">
        <v>56814.727343425511</v>
      </c>
      <c r="O186" s="372"/>
      <c r="P186" s="380" t="s">
        <v>154</v>
      </c>
      <c r="Q186" s="140"/>
      <c r="R186" s="140"/>
    </row>
    <row r="187" spans="1:18" s="345" customFormat="1" ht="36.75" customHeight="1">
      <c r="A187" s="344"/>
      <c r="B187" s="344"/>
      <c r="C187" s="368" t="s">
        <v>155</v>
      </c>
      <c r="D187" s="369"/>
      <c r="E187" s="363">
        <v>38247.00066430177</v>
      </c>
      <c r="F187" s="363">
        <v>54255.263521720844</v>
      </c>
      <c r="G187" s="374">
        <v>57340.672000661143</v>
      </c>
      <c r="H187" s="374">
        <v>55977.585659525801</v>
      </c>
      <c r="I187" s="375">
        <v>57368.768305399106</v>
      </c>
      <c r="J187" s="363">
        <v>38247.00066430177</v>
      </c>
      <c r="K187" s="365">
        <v>53167.151475866151</v>
      </c>
      <c r="L187" s="376">
        <v>56123.210121212818</v>
      </c>
      <c r="M187" s="376">
        <v>55499.713833473368</v>
      </c>
      <c r="N187" s="375">
        <v>58070.100580689927</v>
      </c>
      <c r="O187" s="372"/>
      <c r="P187" s="380" t="s">
        <v>156</v>
      </c>
      <c r="Q187" s="140"/>
      <c r="R187" s="140"/>
    </row>
    <row r="188" spans="1:18" s="345" customFormat="1" ht="36.75" customHeight="1">
      <c r="A188" s="377"/>
      <c r="B188" s="377"/>
      <c r="C188" s="368" t="s">
        <v>157</v>
      </c>
      <c r="D188" s="369"/>
      <c r="E188" s="363">
        <v>39183.195652135269</v>
      </c>
      <c r="F188" s="363">
        <v>34851.014956575018</v>
      </c>
      <c r="G188" s="363">
        <v>42518.199325540023</v>
      </c>
      <c r="H188" s="363">
        <v>37731.512183861094</v>
      </c>
      <c r="I188" s="364">
        <v>56407.802208435445</v>
      </c>
      <c r="J188" s="363">
        <v>39183.195652135269</v>
      </c>
      <c r="K188" s="365">
        <v>36019.471596649106</v>
      </c>
      <c r="L188" s="365">
        <v>42919.47968519578</v>
      </c>
      <c r="M188" s="365">
        <v>36202.203102372441</v>
      </c>
      <c r="N188" s="364">
        <v>51735.074761038151</v>
      </c>
      <c r="O188" s="372"/>
      <c r="P188" s="380" t="s">
        <v>158</v>
      </c>
      <c r="Q188" s="140"/>
      <c r="R188" s="140"/>
    </row>
    <row r="189" spans="1:18" s="345" customFormat="1" ht="36.75" customHeight="1">
      <c r="A189" s="377"/>
      <c r="B189" s="377"/>
      <c r="C189" s="368" t="s">
        <v>159</v>
      </c>
      <c r="D189" s="369"/>
      <c r="E189" s="363">
        <v>26120.663011991801</v>
      </c>
      <c r="F189" s="363">
        <v>27256.208144517339</v>
      </c>
      <c r="G189" s="363">
        <v>27221.934689167025</v>
      </c>
      <c r="H189" s="363">
        <v>28880.381319312019</v>
      </c>
      <c r="I189" s="364">
        <v>30449.86895734131</v>
      </c>
      <c r="J189" s="363">
        <v>26120.663011991801</v>
      </c>
      <c r="K189" s="365">
        <v>26412.273003606493</v>
      </c>
      <c r="L189" s="365">
        <v>25900.320479135618</v>
      </c>
      <c r="M189" s="365">
        <v>26314.693033932312</v>
      </c>
      <c r="N189" s="364">
        <v>26802.280746536566</v>
      </c>
      <c r="O189" s="372"/>
      <c r="P189" s="380" t="s">
        <v>160</v>
      </c>
      <c r="Q189" s="140"/>
      <c r="R189" s="140"/>
    </row>
    <row r="190" spans="1:18" s="345" customFormat="1" ht="36.75" customHeight="1">
      <c r="A190" s="377"/>
      <c r="B190" s="377"/>
      <c r="C190" s="368" t="s">
        <v>161</v>
      </c>
      <c r="D190" s="369"/>
      <c r="E190" s="363">
        <v>14885.70336995367</v>
      </c>
      <c r="F190" s="363">
        <v>13399.050321532472</v>
      </c>
      <c r="G190" s="374">
        <v>16556.626255740073</v>
      </c>
      <c r="H190" s="374">
        <v>17576.170304314735</v>
      </c>
      <c r="I190" s="375">
        <v>18064.392850426077</v>
      </c>
      <c r="J190" s="363">
        <v>14885.70336995367</v>
      </c>
      <c r="K190" s="365">
        <v>14133.430100158201</v>
      </c>
      <c r="L190" s="376">
        <v>17663.016447729868</v>
      </c>
      <c r="M190" s="376">
        <v>19823.581687124184</v>
      </c>
      <c r="N190" s="375">
        <v>21339.429097446748</v>
      </c>
      <c r="O190" s="372"/>
      <c r="P190" s="380" t="s">
        <v>162</v>
      </c>
      <c r="Q190" s="140"/>
      <c r="R190" s="140"/>
    </row>
    <row r="191" spans="1:18" s="345" customFormat="1" ht="36.75" customHeight="1">
      <c r="A191" s="377"/>
      <c r="B191" s="377"/>
      <c r="C191" s="368" t="s">
        <v>163</v>
      </c>
      <c r="D191" s="369"/>
      <c r="E191" s="363">
        <v>42234.929666241485</v>
      </c>
      <c r="F191" s="363">
        <v>46610.812239776555</v>
      </c>
      <c r="G191" s="363">
        <v>41157.270724618829</v>
      </c>
      <c r="H191" s="363">
        <v>38060.752032167919</v>
      </c>
      <c r="I191" s="364">
        <v>41554.135173324728</v>
      </c>
      <c r="J191" s="363">
        <v>42234.929666241485</v>
      </c>
      <c r="K191" s="365">
        <v>43570.714944975865</v>
      </c>
      <c r="L191" s="365">
        <v>41991.723655789552</v>
      </c>
      <c r="M191" s="365">
        <v>42969.499530539753</v>
      </c>
      <c r="N191" s="364">
        <v>47029.804334977678</v>
      </c>
      <c r="O191" s="372"/>
      <c r="P191" s="380" t="s">
        <v>164</v>
      </c>
      <c r="Q191" s="140"/>
      <c r="R191" s="140"/>
    </row>
    <row r="192" spans="1:18" s="345" customFormat="1" ht="36.75" customHeight="1">
      <c r="A192" s="377"/>
      <c r="B192" s="377"/>
      <c r="C192" s="368" t="s">
        <v>165</v>
      </c>
      <c r="D192" s="369"/>
      <c r="E192" s="363">
        <v>67554.837389650318</v>
      </c>
      <c r="F192" s="363">
        <v>70149.491698655547</v>
      </c>
      <c r="G192" s="363">
        <v>74627.683219216648</v>
      </c>
      <c r="H192" s="363">
        <v>75352.165001179063</v>
      </c>
      <c r="I192" s="364">
        <v>78581.440147953239</v>
      </c>
      <c r="J192" s="363">
        <v>67554.837389650318</v>
      </c>
      <c r="K192" s="365">
        <v>68894.735315105136</v>
      </c>
      <c r="L192" s="365">
        <v>69585.076537440968</v>
      </c>
      <c r="M192" s="365">
        <v>67637.81311062981</v>
      </c>
      <c r="N192" s="364">
        <v>68671.654230564105</v>
      </c>
      <c r="O192" s="372"/>
      <c r="P192" s="380" t="s">
        <v>166</v>
      </c>
      <c r="Q192" s="140"/>
      <c r="R192" s="140"/>
    </row>
    <row r="193" spans="1:19" s="345" customFormat="1" ht="36.75" customHeight="1">
      <c r="A193" s="377"/>
      <c r="B193" s="377"/>
      <c r="C193" s="368" t="s">
        <v>167</v>
      </c>
      <c r="D193" s="369"/>
      <c r="E193" s="363">
        <v>42986.734777618221</v>
      </c>
      <c r="F193" s="363">
        <v>41996.924469745965</v>
      </c>
      <c r="G193" s="363">
        <v>48700.237649673596</v>
      </c>
      <c r="H193" s="363">
        <v>93204.617330470312</v>
      </c>
      <c r="I193" s="364">
        <v>43058.854638864177</v>
      </c>
      <c r="J193" s="363">
        <v>42986.734777618221</v>
      </c>
      <c r="K193" s="365">
        <v>40652.413865717601</v>
      </c>
      <c r="L193" s="365">
        <v>45646.024141700931</v>
      </c>
      <c r="M193" s="365">
        <v>84131.376810174203</v>
      </c>
      <c r="N193" s="364">
        <v>38057.064853940217</v>
      </c>
      <c r="O193" s="372"/>
      <c r="P193" s="380" t="s">
        <v>168</v>
      </c>
      <c r="Q193" s="140"/>
      <c r="R193" s="140"/>
    </row>
    <row r="194" spans="1:19" s="381" customFormat="1" ht="36.75" customHeight="1">
      <c r="A194" s="344"/>
      <c r="B194" s="344"/>
      <c r="C194" s="368" t="s">
        <v>169</v>
      </c>
      <c r="D194" s="369"/>
      <c r="E194" s="363">
        <v>172339.8007516668</v>
      </c>
      <c r="F194" s="363">
        <v>174631.51403464872</v>
      </c>
      <c r="G194" s="363">
        <v>162975.52632181766</v>
      </c>
      <c r="H194" s="363">
        <v>221272.6266910499</v>
      </c>
      <c r="I194" s="364">
        <v>242488.25458847114</v>
      </c>
      <c r="J194" s="363">
        <v>172339.8007516668</v>
      </c>
      <c r="K194" s="365">
        <v>168482.71643064456</v>
      </c>
      <c r="L194" s="365">
        <v>152660.81939797004</v>
      </c>
      <c r="M194" s="365">
        <v>202695.16988673256</v>
      </c>
      <c r="N194" s="364">
        <v>216316.17966171153</v>
      </c>
      <c r="O194" s="379"/>
      <c r="P194" s="380" t="s">
        <v>170</v>
      </c>
      <c r="Q194" s="140"/>
      <c r="R194" s="140"/>
    </row>
    <row r="195" spans="1:19" s="381" customFormat="1" ht="36.75" customHeight="1">
      <c r="A195" s="344"/>
      <c r="B195" s="344"/>
      <c r="C195" s="368" t="s">
        <v>171</v>
      </c>
      <c r="D195" s="369"/>
      <c r="E195" s="363">
        <v>64172.382117600275</v>
      </c>
      <c r="F195" s="363">
        <v>66516.726544511796</v>
      </c>
      <c r="G195" s="363">
        <v>71539.472107374386</v>
      </c>
      <c r="H195" s="363">
        <v>81780.966505928795</v>
      </c>
      <c r="I195" s="364">
        <v>88319.682700264166</v>
      </c>
      <c r="J195" s="363">
        <v>64172.382117600275</v>
      </c>
      <c r="K195" s="365">
        <v>63572.310276968841</v>
      </c>
      <c r="L195" s="365">
        <v>66478.151534728313</v>
      </c>
      <c r="M195" s="365">
        <v>72491.507039884542</v>
      </c>
      <c r="N195" s="364">
        <v>75269.574396146869</v>
      </c>
      <c r="O195" s="379"/>
      <c r="P195" s="380" t="s">
        <v>172</v>
      </c>
      <c r="Q195" s="140"/>
      <c r="R195" s="140"/>
    </row>
    <row r="196" spans="1:19" s="381" customFormat="1" ht="36.75" customHeight="1">
      <c r="A196" s="344"/>
      <c r="B196" s="344"/>
      <c r="C196" s="368" t="s">
        <v>173</v>
      </c>
      <c r="D196" s="369"/>
      <c r="E196" s="363">
        <v>41079.35702245358</v>
      </c>
      <c r="F196" s="363">
        <v>42206.879140380268</v>
      </c>
      <c r="G196" s="363">
        <v>46089.435877220734</v>
      </c>
      <c r="H196" s="363">
        <v>49754.510116466452</v>
      </c>
      <c r="I196" s="364">
        <v>50487.971464006157</v>
      </c>
      <c r="J196" s="363">
        <v>41079.35702245358</v>
      </c>
      <c r="K196" s="365">
        <v>41166.371776696578</v>
      </c>
      <c r="L196" s="365">
        <v>44906.966442193516</v>
      </c>
      <c r="M196" s="365">
        <v>47755.543211649601</v>
      </c>
      <c r="N196" s="364">
        <v>47942.194660965237</v>
      </c>
      <c r="O196" s="379"/>
      <c r="P196" s="393" t="s">
        <v>174</v>
      </c>
      <c r="Q196" s="140"/>
      <c r="R196" s="140"/>
    </row>
    <row r="197" spans="1:19" s="381" customFormat="1" ht="36.75" customHeight="1">
      <c r="A197" s="344"/>
      <c r="B197" s="344"/>
      <c r="C197" s="368" t="s">
        <v>132</v>
      </c>
      <c r="D197" s="369"/>
      <c r="E197" s="374">
        <v>33715.057197472917</v>
      </c>
      <c r="F197" s="374">
        <v>36915.850495746461</v>
      </c>
      <c r="G197" s="374">
        <v>80603.064162022347</v>
      </c>
      <c r="H197" s="374">
        <v>49058.968783507429</v>
      </c>
      <c r="I197" s="375">
        <v>49014.117586895976</v>
      </c>
      <c r="J197" s="374">
        <v>33715.057197472917</v>
      </c>
      <c r="K197" s="376">
        <v>34214.213666194184</v>
      </c>
      <c r="L197" s="376">
        <v>75352.552004707904</v>
      </c>
      <c r="M197" s="376">
        <v>45280.676514440129</v>
      </c>
      <c r="N197" s="375">
        <v>42757.524467259565</v>
      </c>
      <c r="O197" s="379"/>
      <c r="P197" s="380" t="s">
        <v>133</v>
      </c>
      <c r="Q197" s="140"/>
      <c r="R197" s="140"/>
      <c r="S197" s="140"/>
    </row>
    <row r="198" spans="1:19" s="381" customFormat="1" ht="36.75" customHeight="1">
      <c r="A198" s="344"/>
      <c r="B198" s="344"/>
      <c r="C198" s="382" t="s">
        <v>175</v>
      </c>
      <c r="D198" s="383"/>
      <c r="E198" s="385">
        <f t="shared" ref="E198:M198" si="8">SUM(E182:E197)</f>
        <v>1459381.161704483</v>
      </c>
      <c r="F198" s="385">
        <f t="shared" si="8"/>
        <v>1570771.8016385976</v>
      </c>
      <c r="G198" s="386">
        <f t="shared" si="8"/>
        <v>1695505.5948815315</v>
      </c>
      <c r="H198" s="386">
        <f t="shared" si="8"/>
        <v>1880798.5214477568</v>
      </c>
      <c r="I198" s="387">
        <f>SUM(I182:I197)</f>
        <v>1877691.2830661742</v>
      </c>
      <c r="J198" s="385">
        <f t="shared" si="8"/>
        <v>1459381.161704483</v>
      </c>
      <c r="K198" s="385">
        <f t="shared" si="8"/>
        <v>1501094.9171529124</v>
      </c>
      <c r="L198" s="386">
        <f t="shared" si="8"/>
        <v>1522018.4207098319</v>
      </c>
      <c r="M198" s="386">
        <f t="shared" si="8"/>
        <v>1737979.6017531909</v>
      </c>
      <c r="N198" s="387">
        <f>SUM(N182:N197)</f>
        <v>1716543.1206088061</v>
      </c>
      <c r="O198" s="388"/>
      <c r="P198" s="394" t="s">
        <v>176</v>
      </c>
      <c r="Q198" s="140"/>
      <c r="R198" s="140"/>
    </row>
    <row r="199" spans="1:19" s="342" customFormat="1" ht="20.25">
      <c r="A199" s="425" t="s">
        <v>177</v>
      </c>
      <c r="B199" s="425"/>
      <c r="C199" s="425"/>
      <c r="D199" s="425"/>
      <c r="E199" s="425"/>
      <c r="F199" s="425"/>
      <c r="G199" s="425"/>
      <c r="H199" s="425"/>
      <c r="I199" s="425"/>
      <c r="J199" s="414" t="s">
        <v>96</v>
      </c>
      <c r="K199" s="414"/>
      <c r="L199" s="414"/>
      <c r="M199" s="414"/>
      <c r="N199" s="414"/>
      <c r="O199" s="414"/>
      <c r="P199" s="414"/>
      <c r="Q199" s="140"/>
      <c r="R199" s="140"/>
    </row>
    <row r="201" spans="1:19">
      <c r="A201" s="417" t="s">
        <v>180</v>
      </c>
      <c r="B201" s="417"/>
      <c r="C201" s="417"/>
      <c r="D201" s="347"/>
      <c r="E201" s="348"/>
      <c r="F201" s="348"/>
      <c r="H201" s="349" t="s">
        <v>179</v>
      </c>
      <c r="I201" s="349"/>
      <c r="J201" s="348" t="s">
        <v>25</v>
      </c>
      <c r="K201" s="350"/>
      <c r="L201" s="350"/>
      <c r="M201" s="350"/>
      <c r="N201" s="350"/>
      <c r="O201" s="348"/>
      <c r="P201" s="349" t="s">
        <v>144</v>
      </c>
    </row>
    <row r="202" spans="1:19" s="353" customFormat="1" ht="22.5" customHeight="1">
      <c r="A202" s="355"/>
      <c r="B202" s="355"/>
      <c r="C202" s="351"/>
      <c r="D202" s="352"/>
      <c r="E202" s="422" t="s">
        <v>100</v>
      </c>
      <c r="F202" s="423"/>
      <c r="G202" s="423"/>
      <c r="H202" s="423"/>
      <c r="I202" s="424"/>
      <c r="J202" s="422" t="s">
        <v>101</v>
      </c>
      <c r="K202" s="423"/>
      <c r="L202" s="423"/>
      <c r="M202" s="423"/>
      <c r="N202" s="424"/>
      <c r="O202" s="418"/>
      <c r="P202" s="419"/>
      <c r="Q202" s="140"/>
      <c r="R202" s="140"/>
    </row>
    <row r="203" spans="1:19" s="345" customFormat="1" ht="22.5" customHeight="1">
      <c r="A203" s="355"/>
      <c r="B203" s="355"/>
      <c r="C203" s="354"/>
      <c r="D203" s="356"/>
      <c r="E203" s="357">
        <v>2010</v>
      </c>
      <c r="F203" s="357">
        <v>2011</v>
      </c>
      <c r="G203" s="358">
        <v>2012</v>
      </c>
      <c r="H203" s="358">
        <v>2013</v>
      </c>
      <c r="I203" s="359">
        <v>2014</v>
      </c>
      <c r="J203" s="359">
        <v>2010</v>
      </c>
      <c r="K203" s="357">
        <v>2011</v>
      </c>
      <c r="L203" s="358">
        <v>2012</v>
      </c>
      <c r="M203" s="357">
        <v>2013</v>
      </c>
      <c r="N203" s="359">
        <v>2014</v>
      </c>
      <c r="O203" s="420"/>
      <c r="P203" s="421"/>
      <c r="Q203" s="140"/>
      <c r="R203" s="140"/>
    </row>
    <row r="204" spans="1:19" s="381" customFormat="1" ht="36.75" customHeight="1">
      <c r="A204" s="344"/>
      <c r="B204" s="344"/>
      <c r="C204" s="368" t="s">
        <v>145</v>
      </c>
      <c r="D204" s="369"/>
      <c r="E204" s="363">
        <v>277038.95023178507</v>
      </c>
      <c r="F204" s="363">
        <v>362957.42467276193</v>
      </c>
      <c r="G204" s="363">
        <v>385352.78071299393</v>
      </c>
      <c r="H204" s="363">
        <v>439328.12985433225</v>
      </c>
      <c r="I204" s="364">
        <v>521388.36276455678</v>
      </c>
      <c r="J204" s="363">
        <v>277038.95023178507</v>
      </c>
      <c r="K204" s="365">
        <v>329790.79339840065</v>
      </c>
      <c r="L204" s="365">
        <v>332635.18225704983</v>
      </c>
      <c r="M204" s="365">
        <v>402487.36098708381</v>
      </c>
      <c r="N204" s="364">
        <v>487935.56349358772</v>
      </c>
      <c r="O204" s="379"/>
      <c r="P204" s="373" t="s">
        <v>146</v>
      </c>
      <c r="Q204" s="140"/>
      <c r="R204" s="140"/>
    </row>
    <row r="205" spans="1:19" s="345" customFormat="1" ht="36.75" customHeight="1">
      <c r="A205" s="344"/>
      <c r="B205" s="344"/>
      <c r="C205" s="368" t="s">
        <v>147</v>
      </c>
      <c r="D205" s="369"/>
      <c r="E205" s="363">
        <v>7834.7324198408314</v>
      </c>
      <c r="F205" s="363">
        <v>14167.412674868769</v>
      </c>
      <c r="G205" s="370">
        <v>15832.792735793053</v>
      </c>
      <c r="H205" s="370">
        <v>21488.776856935667</v>
      </c>
      <c r="I205" s="371">
        <v>25964.030433014501</v>
      </c>
      <c r="J205" s="363">
        <v>7834.7324198408314</v>
      </c>
      <c r="K205" s="365">
        <v>13746.928518646842</v>
      </c>
      <c r="L205" s="370">
        <v>15427.385802468536</v>
      </c>
      <c r="M205" s="370">
        <v>21517.391173728371</v>
      </c>
      <c r="N205" s="371">
        <v>24560.914360839844</v>
      </c>
      <c r="O205" s="372"/>
      <c r="P205" s="373" t="s">
        <v>148</v>
      </c>
      <c r="Q205" s="140"/>
      <c r="R205" s="140"/>
    </row>
    <row r="206" spans="1:19" s="345" customFormat="1" ht="36.75" customHeight="1">
      <c r="A206" s="344"/>
      <c r="B206" s="344"/>
      <c r="C206" s="368" t="s">
        <v>149</v>
      </c>
      <c r="D206" s="369"/>
      <c r="E206" s="363">
        <v>227770.46872001697</v>
      </c>
      <c r="F206" s="363">
        <v>207654.25225117497</v>
      </c>
      <c r="G206" s="363">
        <v>260399.3575477665</v>
      </c>
      <c r="H206" s="363">
        <v>279799.9875897445</v>
      </c>
      <c r="I206" s="364">
        <v>217066.31177011313</v>
      </c>
      <c r="J206" s="363">
        <v>227770.46872001697</v>
      </c>
      <c r="K206" s="365">
        <v>191537.48959876079</v>
      </c>
      <c r="L206" s="365">
        <v>245991.55934676519</v>
      </c>
      <c r="M206" s="365">
        <v>267658.19540378021</v>
      </c>
      <c r="N206" s="364">
        <v>209181.33700046167</v>
      </c>
      <c r="O206" s="372"/>
      <c r="P206" s="373" t="s">
        <v>150</v>
      </c>
      <c r="Q206" s="140"/>
      <c r="R206" s="140"/>
    </row>
    <row r="207" spans="1:19" s="345" customFormat="1" ht="36.75" customHeight="1">
      <c r="A207" s="344"/>
      <c r="B207" s="344"/>
      <c r="C207" s="368" t="s">
        <v>151</v>
      </c>
      <c r="D207" s="369"/>
      <c r="E207" s="363">
        <v>13203.982761550547</v>
      </c>
      <c r="F207" s="363">
        <v>12033.418455105726</v>
      </c>
      <c r="G207" s="363">
        <v>11570.541107703526</v>
      </c>
      <c r="H207" s="363">
        <v>13882.426307378255</v>
      </c>
      <c r="I207" s="364">
        <v>17643.077394305612</v>
      </c>
      <c r="J207" s="363">
        <v>13203.982761550547</v>
      </c>
      <c r="K207" s="365">
        <v>14085.371119245954</v>
      </c>
      <c r="L207" s="365">
        <v>13230.928485527376</v>
      </c>
      <c r="M207" s="365">
        <v>12954.970086570404</v>
      </c>
      <c r="N207" s="364">
        <v>12478.732433968536</v>
      </c>
      <c r="O207" s="372"/>
      <c r="P207" s="373" t="s">
        <v>152</v>
      </c>
      <c r="Q207" s="140"/>
      <c r="R207" s="140"/>
    </row>
    <row r="208" spans="1:19" s="345" customFormat="1" ht="36.75" customHeight="1">
      <c r="A208" s="344"/>
      <c r="B208" s="344"/>
      <c r="C208" s="368" t="s">
        <v>153</v>
      </c>
      <c r="D208" s="369"/>
      <c r="E208" s="363">
        <v>205844.1231625521</v>
      </c>
      <c r="F208" s="363">
        <v>184516.10742032272</v>
      </c>
      <c r="G208" s="363">
        <v>115788.88099839665</v>
      </c>
      <c r="H208" s="363">
        <v>75632.005443608839</v>
      </c>
      <c r="I208" s="364">
        <v>66313.436169662134</v>
      </c>
      <c r="J208" s="363">
        <v>205844.1231625521</v>
      </c>
      <c r="K208" s="365">
        <v>174995.58182103792</v>
      </c>
      <c r="L208" s="365">
        <v>105542.4021791432</v>
      </c>
      <c r="M208" s="365">
        <v>65801.518072517152</v>
      </c>
      <c r="N208" s="364">
        <v>55654.778179330184</v>
      </c>
      <c r="O208" s="372"/>
      <c r="P208" s="373" t="s">
        <v>154</v>
      </c>
      <c r="Q208" s="140"/>
      <c r="R208" s="140"/>
    </row>
    <row r="209" spans="1:19" s="345" customFormat="1" ht="36.75" customHeight="1">
      <c r="A209" s="344"/>
      <c r="B209" s="344"/>
      <c r="C209" s="368" t="s">
        <v>155</v>
      </c>
      <c r="D209" s="369"/>
      <c r="E209" s="363">
        <v>62701.425925243777</v>
      </c>
      <c r="F209" s="363">
        <v>64665.528795041064</v>
      </c>
      <c r="G209" s="374">
        <v>64682.724785035462</v>
      </c>
      <c r="H209" s="374">
        <v>77445.206736219014</v>
      </c>
      <c r="I209" s="375">
        <v>75644.403437835223</v>
      </c>
      <c r="J209" s="363">
        <v>62701.425925243777</v>
      </c>
      <c r="K209" s="365">
        <v>63375.807639707695</v>
      </c>
      <c r="L209" s="376">
        <v>63318.861784316992</v>
      </c>
      <c r="M209" s="376">
        <v>76793.331107728751</v>
      </c>
      <c r="N209" s="375">
        <v>76588.756398979313</v>
      </c>
      <c r="O209" s="372"/>
      <c r="P209" s="373" t="s">
        <v>156</v>
      </c>
      <c r="Q209" s="140"/>
      <c r="R209" s="140"/>
    </row>
    <row r="210" spans="1:19" s="345" customFormat="1" ht="36.75" customHeight="1">
      <c r="A210" s="377"/>
      <c r="B210" s="377"/>
      <c r="C210" s="368" t="s">
        <v>157</v>
      </c>
      <c r="D210" s="369"/>
      <c r="E210" s="363">
        <v>50263.484859554417</v>
      </c>
      <c r="F210" s="363">
        <v>50211.53427952138</v>
      </c>
      <c r="G210" s="363">
        <v>47708.892529595862</v>
      </c>
      <c r="H210" s="363">
        <v>52199.317768069413</v>
      </c>
      <c r="I210" s="364">
        <v>47120.365451830046</v>
      </c>
      <c r="J210" s="363">
        <v>50263.484859554417</v>
      </c>
      <c r="K210" s="365">
        <v>51606.653858628095</v>
      </c>
      <c r="L210" s="365">
        <v>48017.947327081718</v>
      </c>
      <c r="M210" s="365">
        <v>50518.031792999856</v>
      </c>
      <c r="N210" s="364">
        <v>43502.507613655333</v>
      </c>
      <c r="O210" s="372"/>
      <c r="P210" s="373" t="s">
        <v>158</v>
      </c>
      <c r="Q210" s="140"/>
      <c r="R210" s="140"/>
    </row>
    <row r="211" spans="1:19" s="345" customFormat="1" ht="36.75" customHeight="1">
      <c r="A211" s="377"/>
      <c r="B211" s="377"/>
      <c r="C211" s="368" t="s">
        <v>159</v>
      </c>
      <c r="D211" s="369"/>
      <c r="E211" s="363">
        <v>22753.423058336335</v>
      </c>
      <c r="F211" s="363">
        <v>20620.232573470894</v>
      </c>
      <c r="G211" s="363">
        <v>20834.297767455086</v>
      </c>
      <c r="H211" s="363">
        <v>21323.01961002692</v>
      </c>
      <c r="I211" s="364">
        <v>21778.021636456877</v>
      </c>
      <c r="J211" s="363">
        <v>22753.423058336335</v>
      </c>
      <c r="K211" s="365">
        <v>19914.942705847756</v>
      </c>
      <c r="L211" s="365">
        <v>19542.655144184431</v>
      </c>
      <c r="M211" s="365">
        <v>19417.191618734025</v>
      </c>
      <c r="N211" s="364">
        <v>19183.86043266709</v>
      </c>
      <c r="O211" s="372"/>
      <c r="P211" s="373" t="s">
        <v>160</v>
      </c>
      <c r="Q211" s="140"/>
      <c r="R211" s="140"/>
    </row>
    <row r="212" spans="1:19" s="345" customFormat="1" ht="36.75" customHeight="1">
      <c r="A212" s="377"/>
      <c r="B212" s="377"/>
      <c r="C212" s="368" t="s">
        <v>161</v>
      </c>
      <c r="D212" s="369"/>
      <c r="E212" s="363">
        <v>17558.551843373974</v>
      </c>
      <c r="F212" s="363">
        <v>15765.92525706274</v>
      </c>
      <c r="G212" s="374">
        <v>17424.450827802382</v>
      </c>
      <c r="H212" s="374">
        <v>17592.396225520468</v>
      </c>
      <c r="I212" s="375">
        <v>16364.485658012458</v>
      </c>
      <c r="J212" s="363">
        <v>17558.551843373974</v>
      </c>
      <c r="K212" s="365">
        <v>16792.627842328053</v>
      </c>
      <c r="L212" s="376">
        <v>18598.995173373503</v>
      </c>
      <c r="M212" s="376">
        <v>19849.028543491113</v>
      </c>
      <c r="N212" s="375">
        <v>19499.280223636324</v>
      </c>
      <c r="O212" s="372"/>
      <c r="P212" s="373" t="s">
        <v>162</v>
      </c>
      <c r="Q212" s="140"/>
      <c r="R212" s="140"/>
    </row>
    <row r="213" spans="1:19" s="345" customFormat="1" ht="36.75" customHeight="1">
      <c r="A213" s="377"/>
      <c r="B213" s="377"/>
      <c r="C213" s="368" t="s">
        <v>163</v>
      </c>
      <c r="D213" s="369"/>
      <c r="E213" s="363">
        <v>62175.400419643447</v>
      </c>
      <c r="F213" s="363">
        <v>64485.433796098005</v>
      </c>
      <c r="G213" s="363">
        <v>58487.382140401613</v>
      </c>
      <c r="H213" s="363">
        <v>57051.117525835216</v>
      </c>
      <c r="I213" s="364">
        <v>58932.356111419336</v>
      </c>
      <c r="J213" s="363">
        <v>62175.400419643447</v>
      </c>
      <c r="K213" s="365">
        <v>60306.695239718341</v>
      </c>
      <c r="L213" s="365">
        <v>59603.353298932707</v>
      </c>
      <c r="M213" s="365">
        <v>63874.519334671844</v>
      </c>
      <c r="N213" s="364">
        <v>66816.35372008296</v>
      </c>
      <c r="O213" s="372"/>
      <c r="P213" s="373" t="s">
        <v>164</v>
      </c>
      <c r="Q213" s="140"/>
      <c r="R213" s="140"/>
    </row>
    <row r="214" spans="1:19" s="345" customFormat="1" ht="36.75" customHeight="1">
      <c r="A214" s="377"/>
      <c r="B214" s="377"/>
      <c r="C214" s="368" t="s">
        <v>165</v>
      </c>
      <c r="D214" s="369"/>
      <c r="E214" s="363">
        <v>80711.186345894414</v>
      </c>
      <c r="F214" s="363">
        <v>83340.672209929471</v>
      </c>
      <c r="G214" s="363">
        <v>89448.076583982955</v>
      </c>
      <c r="H214" s="363">
        <v>96434.442503820756</v>
      </c>
      <c r="I214" s="364">
        <v>98478.092161091685</v>
      </c>
      <c r="J214" s="363">
        <v>80711.186345894414</v>
      </c>
      <c r="K214" s="365">
        <v>81615.263451873223</v>
      </c>
      <c r="L214" s="365">
        <v>82976.551303211701</v>
      </c>
      <c r="M214" s="365">
        <v>86403.576253730731</v>
      </c>
      <c r="N214" s="364">
        <v>85752.856726348546</v>
      </c>
      <c r="O214" s="372"/>
      <c r="P214" s="373" t="s">
        <v>166</v>
      </c>
      <c r="Q214" s="140"/>
      <c r="R214" s="140"/>
    </row>
    <row r="215" spans="1:19" s="345" customFormat="1" ht="36.75" customHeight="1">
      <c r="A215" s="377"/>
      <c r="B215" s="377"/>
      <c r="C215" s="368" t="s">
        <v>167</v>
      </c>
      <c r="D215" s="369"/>
      <c r="E215" s="363">
        <v>41678.348175248437</v>
      </c>
      <c r="F215" s="363">
        <v>15452.347926688957</v>
      </c>
      <c r="G215" s="363">
        <v>14182.065801155162</v>
      </c>
      <c r="H215" s="363">
        <v>24068.13547907813</v>
      </c>
      <c r="I215" s="364">
        <v>27740.291044804737</v>
      </c>
      <c r="J215" s="363">
        <v>41678.348175248437</v>
      </c>
      <c r="K215" s="365">
        <v>14987.699545599371</v>
      </c>
      <c r="L215" s="365">
        <v>14073.591619074825</v>
      </c>
      <c r="M215" s="365">
        <v>21577.605928537796</v>
      </c>
      <c r="N215" s="364">
        <v>24473.480206701079</v>
      </c>
      <c r="O215" s="372"/>
      <c r="P215" s="373" t="s">
        <v>168</v>
      </c>
      <c r="Q215" s="140"/>
      <c r="R215" s="140"/>
    </row>
    <row r="216" spans="1:19" s="381" customFormat="1" ht="36.75" customHeight="1">
      <c r="A216" s="344"/>
      <c r="B216" s="344"/>
      <c r="C216" s="368" t="s">
        <v>169</v>
      </c>
      <c r="D216" s="369"/>
      <c r="E216" s="363">
        <v>196060.70239956042</v>
      </c>
      <c r="F216" s="363">
        <v>209449.77999733292</v>
      </c>
      <c r="G216" s="363">
        <v>201892.5707014834</v>
      </c>
      <c r="H216" s="363">
        <v>260703.22932457575</v>
      </c>
      <c r="I216" s="364">
        <v>265362.03054437542</v>
      </c>
      <c r="J216" s="363">
        <v>196060.70239956042</v>
      </c>
      <c r="K216" s="365">
        <v>202190.40073519657</v>
      </c>
      <c r="L216" s="365">
        <v>189371.02615603519</v>
      </c>
      <c r="M216" s="365">
        <v>239201.18471996437</v>
      </c>
      <c r="N216" s="364">
        <v>237038.93056717247</v>
      </c>
      <c r="O216" s="379"/>
      <c r="P216" s="373" t="s">
        <v>170</v>
      </c>
      <c r="Q216" s="140"/>
      <c r="R216" s="140"/>
    </row>
    <row r="217" spans="1:19" s="381" customFormat="1" ht="36.75" customHeight="1">
      <c r="A217" s="344"/>
      <c r="B217" s="344"/>
      <c r="C217" s="368" t="s">
        <v>171</v>
      </c>
      <c r="D217" s="369"/>
      <c r="E217" s="363">
        <v>94433.554960324356</v>
      </c>
      <c r="F217" s="363">
        <v>99615.377728742315</v>
      </c>
      <c r="G217" s="363">
        <v>106533.16170941581</v>
      </c>
      <c r="H217" s="363">
        <v>113017.3055165626</v>
      </c>
      <c r="I217" s="364">
        <v>119140.09483837947</v>
      </c>
      <c r="J217" s="363">
        <v>94433.554960324356</v>
      </c>
      <c r="K217" s="365">
        <v>95583.684136883123</v>
      </c>
      <c r="L217" s="365">
        <v>99542.030055601994</v>
      </c>
      <c r="M217" s="365">
        <v>101872.9225155785</v>
      </c>
      <c r="N217" s="364">
        <v>103857.22274943715</v>
      </c>
      <c r="O217" s="379"/>
      <c r="P217" s="373" t="s">
        <v>172</v>
      </c>
      <c r="Q217" s="140"/>
      <c r="R217" s="140"/>
    </row>
    <row r="218" spans="1:19" s="381" customFormat="1" ht="36.75" customHeight="1">
      <c r="A218" s="344"/>
      <c r="B218" s="344"/>
      <c r="C218" s="368" t="s">
        <v>173</v>
      </c>
      <c r="D218" s="369"/>
      <c r="E218" s="363">
        <v>58531.672522452733</v>
      </c>
      <c r="F218" s="363">
        <v>56450.819817671865</v>
      </c>
      <c r="G218" s="363">
        <v>58528.049987834922</v>
      </c>
      <c r="H218" s="363">
        <v>66795.424345632302</v>
      </c>
      <c r="I218" s="364">
        <v>68678.408981337707</v>
      </c>
      <c r="J218" s="363">
        <v>58531.672522452733</v>
      </c>
      <c r="K218" s="365">
        <v>55062.934167258303</v>
      </c>
      <c r="L218" s="365">
        <v>57057.858757878559</v>
      </c>
      <c r="M218" s="365">
        <v>64156.689989575709</v>
      </c>
      <c r="N218" s="364">
        <v>65086.062549482725</v>
      </c>
      <c r="O218" s="379"/>
      <c r="P218" s="378" t="s">
        <v>174</v>
      </c>
      <c r="Q218" s="140"/>
      <c r="R218" s="140"/>
    </row>
    <row r="219" spans="1:19" s="381" customFormat="1" ht="36.75" customHeight="1">
      <c r="A219" s="344"/>
      <c r="B219" s="344"/>
      <c r="C219" s="368" t="s">
        <v>132</v>
      </c>
      <c r="D219" s="369"/>
      <c r="E219" s="374">
        <v>35001.454036621537</v>
      </c>
      <c r="F219" s="374">
        <v>34804.852432671774</v>
      </c>
      <c r="G219" s="374">
        <v>58739.956601085447</v>
      </c>
      <c r="H219" s="374">
        <v>46192.477106145852</v>
      </c>
      <c r="I219" s="375">
        <v>47736.691498925655</v>
      </c>
      <c r="J219" s="374">
        <v>35001.454036621537</v>
      </c>
      <c r="K219" s="376">
        <v>33147.301266606904</v>
      </c>
      <c r="L219" s="376">
        <v>54993.771927921887</v>
      </c>
      <c r="M219" s="376">
        <v>42576.462278572217</v>
      </c>
      <c r="N219" s="375">
        <v>42473.114046091054</v>
      </c>
      <c r="O219" s="379"/>
      <c r="P219" s="380" t="s">
        <v>133</v>
      </c>
      <c r="Q219" s="140"/>
      <c r="R219" s="140"/>
      <c r="S219" s="140"/>
    </row>
    <row r="220" spans="1:19" s="381" customFormat="1" ht="36.75" customHeight="1">
      <c r="A220" s="344"/>
      <c r="B220" s="344"/>
      <c r="C220" s="382" t="s">
        <v>175</v>
      </c>
      <c r="D220" s="383"/>
      <c r="E220" s="385">
        <f t="shared" ref="E220:M220" si="9">SUM(E204:E219)</f>
        <v>1453561.4618419996</v>
      </c>
      <c r="F220" s="385">
        <f t="shared" si="9"/>
        <v>1496191.1202884654</v>
      </c>
      <c r="G220" s="386">
        <f t="shared" si="9"/>
        <v>1527405.9825379017</v>
      </c>
      <c r="H220" s="386">
        <f t="shared" si="9"/>
        <v>1662953.398193486</v>
      </c>
      <c r="I220" s="387">
        <f>SUM(I204:I219)</f>
        <v>1695350.4598961205</v>
      </c>
      <c r="J220" s="385">
        <f t="shared" si="9"/>
        <v>1453561.4618419996</v>
      </c>
      <c r="K220" s="385">
        <f t="shared" si="9"/>
        <v>1418740.1750457396</v>
      </c>
      <c r="L220" s="386">
        <f t="shared" si="9"/>
        <v>1419924.1006185676</v>
      </c>
      <c r="M220" s="386">
        <f t="shared" si="9"/>
        <v>1556659.9798072649</v>
      </c>
      <c r="N220" s="387">
        <f>SUM(N204:N219)</f>
        <v>1574083.7507024421</v>
      </c>
      <c r="O220" s="388"/>
      <c r="P220" s="389" t="s">
        <v>176</v>
      </c>
      <c r="Q220" s="140"/>
      <c r="R220" s="140"/>
    </row>
    <row r="221" spans="1:19" s="342" customFormat="1" ht="20.25">
      <c r="A221" s="425" t="s">
        <v>177</v>
      </c>
      <c r="B221" s="425"/>
      <c r="C221" s="425"/>
      <c r="D221" s="425"/>
      <c r="E221" s="425"/>
      <c r="F221" s="425"/>
      <c r="G221" s="425"/>
      <c r="H221" s="425"/>
      <c r="I221" s="425"/>
      <c r="J221" s="414" t="s">
        <v>96</v>
      </c>
      <c r="K221" s="414"/>
      <c r="L221" s="414"/>
      <c r="M221" s="414"/>
      <c r="N221" s="414"/>
      <c r="O221" s="414"/>
      <c r="P221" s="414"/>
      <c r="Q221" s="140"/>
      <c r="R221" s="140"/>
    </row>
    <row r="223" spans="1:19">
      <c r="A223" s="417" t="s">
        <v>181</v>
      </c>
      <c r="B223" s="417"/>
      <c r="C223" s="417"/>
      <c r="D223" s="347"/>
      <c r="E223" s="348"/>
      <c r="F223" s="348"/>
      <c r="H223" s="349" t="s">
        <v>179</v>
      </c>
      <c r="I223" s="349"/>
      <c r="J223" s="348" t="s">
        <v>27</v>
      </c>
      <c r="K223" s="350"/>
      <c r="L223" s="350"/>
      <c r="M223" s="350"/>
      <c r="N223" s="350"/>
      <c r="O223" s="348"/>
      <c r="P223" s="349" t="s">
        <v>144</v>
      </c>
    </row>
    <row r="224" spans="1:19" s="353" customFormat="1" ht="22.5" customHeight="1">
      <c r="A224" s="355"/>
      <c r="B224" s="355"/>
      <c r="C224" s="351"/>
      <c r="D224" s="352"/>
      <c r="E224" s="422" t="s">
        <v>100</v>
      </c>
      <c r="F224" s="423"/>
      <c r="G224" s="423"/>
      <c r="H224" s="423"/>
      <c r="I224" s="424"/>
      <c r="J224" s="422" t="s">
        <v>101</v>
      </c>
      <c r="K224" s="423"/>
      <c r="L224" s="423"/>
      <c r="M224" s="423"/>
      <c r="N224" s="424"/>
      <c r="O224" s="418"/>
      <c r="P224" s="419"/>
      <c r="Q224" s="140"/>
      <c r="R224" s="140"/>
    </row>
    <row r="225" spans="1:18" s="345" customFormat="1" ht="22.5" customHeight="1">
      <c r="A225" s="355"/>
      <c r="B225" s="355"/>
      <c r="C225" s="354"/>
      <c r="D225" s="356"/>
      <c r="E225" s="357">
        <v>2010</v>
      </c>
      <c r="F225" s="357">
        <v>2011</v>
      </c>
      <c r="G225" s="358">
        <v>2012</v>
      </c>
      <c r="H225" s="358">
        <v>2013</v>
      </c>
      <c r="I225" s="359">
        <v>2014</v>
      </c>
      <c r="J225" s="359">
        <v>2010</v>
      </c>
      <c r="K225" s="357">
        <v>2011</v>
      </c>
      <c r="L225" s="358">
        <v>2012</v>
      </c>
      <c r="M225" s="357">
        <v>2013</v>
      </c>
      <c r="N225" s="359">
        <v>2014</v>
      </c>
      <c r="O225" s="420"/>
      <c r="P225" s="421"/>
      <c r="Q225" s="140"/>
      <c r="R225" s="140"/>
    </row>
    <row r="226" spans="1:18" s="381" customFormat="1" ht="36.75" customHeight="1">
      <c r="A226" s="344"/>
      <c r="B226" s="344"/>
      <c r="C226" s="368" t="s">
        <v>145</v>
      </c>
      <c r="D226" s="369"/>
      <c r="E226" s="363">
        <v>221324.18652666121</v>
      </c>
      <c r="F226" s="363">
        <v>208631.04617819012</v>
      </c>
      <c r="G226" s="363">
        <v>189585.86448094988</v>
      </c>
      <c r="H226" s="363">
        <v>180731.29725948148</v>
      </c>
      <c r="I226" s="364">
        <v>194632.71232751184</v>
      </c>
      <c r="J226" s="363">
        <v>221324.18652666121</v>
      </c>
      <c r="K226" s="365">
        <v>188689.33550489298</v>
      </c>
      <c r="L226" s="365">
        <v>167810.46625758585</v>
      </c>
      <c r="M226" s="365">
        <v>169318.79158191278</v>
      </c>
      <c r="N226" s="364">
        <v>190138.80707706106</v>
      </c>
      <c r="O226" s="379"/>
      <c r="P226" s="380" t="s">
        <v>146</v>
      </c>
      <c r="Q226" s="140"/>
      <c r="R226" s="140"/>
    </row>
    <row r="227" spans="1:18" s="345" customFormat="1" ht="36.75" customHeight="1">
      <c r="A227" s="344"/>
      <c r="B227" s="344"/>
      <c r="C227" s="368" t="s">
        <v>147</v>
      </c>
      <c r="D227" s="369"/>
      <c r="E227" s="363">
        <v>5094.5789454518072</v>
      </c>
      <c r="F227" s="363">
        <v>5619.3944395504595</v>
      </c>
      <c r="G227" s="370">
        <v>5507.0298891517241</v>
      </c>
      <c r="H227" s="370">
        <v>3541.0510031423728</v>
      </c>
      <c r="I227" s="371">
        <v>12002.626018751149</v>
      </c>
      <c r="J227" s="363">
        <v>5094.5789454518072</v>
      </c>
      <c r="K227" s="365">
        <v>5454.3283981505629</v>
      </c>
      <c r="L227" s="370">
        <v>5295.9863263432453</v>
      </c>
      <c r="M227" s="370">
        <v>3458.400531786318</v>
      </c>
      <c r="N227" s="371">
        <v>11012.066303082298</v>
      </c>
      <c r="O227" s="372"/>
      <c r="P227" s="380" t="s">
        <v>148</v>
      </c>
      <c r="Q227" s="140"/>
      <c r="R227" s="140"/>
    </row>
    <row r="228" spans="1:18" s="345" customFormat="1" ht="36.75" customHeight="1">
      <c r="A228" s="344"/>
      <c r="B228" s="344"/>
      <c r="C228" s="368" t="s">
        <v>149</v>
      </c>
      <c r="D228" s="369"/>
      <c r="E228" s="363">
        <v>415092.9857307995</v>
      </c>
      <c r="F228" s="363">
        <v>496849.31518389465</v>
      </c>
      <c r="G228" s="363">
        <v>453247.78382320754</v>
      </c>
      <c r="H228" s="363">
        <v>469147.36862364516</v>
      </c>
      <c r="I228" s="364">
        <v>465310.31266660412</v>
      </c>
      <c r="J228" s="363">
        <v>415092.9857307995</v>
      </c>
      <c r="K228" s="365">
        <v>456177.58126630198</v>
      </c>
      <c r="L228" s="365">
        <v>393525.48430801922</v>
      </c>
      <c r="M228" s="365">
        <v>429906.93427132891</v>
      </c>
      <c r="N228" s="364">
        <v>436186.089697916</v>
      </c>
      <c r="O228" s="372"/>
      <c r="P228" s="380" t="s">
        <v>150</v>
      </c>
      <c r="Q228" s="140"/>
      <c r="R228" s="140"/>
    </row>
    <row r="229" spans="1:18" s="345" customFormat="1" ht="36.75" customHeight="1">
      <c r="A229" s="344"/>
      <c r="B229" s="344"/>
      <c r="C229" s="368" t="s">
        <v>151</v>
      </c>
      <c r="D229" s="369"/>
      <c r="E229" s="363">
        <v>81520.06128996551</v>
      </c>
      <c r="F229" s="363">
        <v>68377.417743514467</v>
      </c>
      <c r="G229" s="363">
        <v>69428.396147946114</v>
      </c>
      <c r="H229" s="363">
        <v>83512.235743316633</v>
      </c>
      <c r="I229" s="364">
        <v>101233.48599357982</v>
      </c>
      <c r="J229" s="363">
        <v>81520.06128996551</v>
      </c>
      <c r="K229" s="365">
        <v>83567.560921132972</v>
      </c>
      <c r="L229" s="365">
        <v>81807.599029230099</v>
      </c>
      <c r="M229" s="365">
        <v>76082.587604267916</v>
      </c>
      <c r="N229" s="364">
        <v>68626.068780854141</v>
      </c>
      <c r="O229" s="372"/>
      <c r="P229" s="380" t="s">
        <v>152</v>
      </c>
      <c r="Q229" s="140"/>
      <c r="R229" s="140"/>
    </row>
    <row r="230" spans="1:18" s="345" customFormat="1" ht="36.75" customHeight="1">
      <c r="A230" s="344"/>
      <c r="B230" s="344"/>
      <c r="C230" s="368" t="s">
        <v>153</v>
      </c>
      <c r="D230" s="369"/>
      <c r="E230" s="363">
        <v>101405.81629841331</v>
      </c>
      <c r="F230" s="363">
        <v>123072.8341648877</v>
      </c>
      <c r="G230" s="363">
        <v>129313.80555188323</v>
      </c>
      <c r="H230" s="363">
        <v>75580.8830483739</v>
      </c>
      <c r="I230" s="364">
        <v>65154.70902332996</v>
      </c>
      <c r="J230" s="363">
        <v>101405.81629841331</v>
      </c>
      <c r="K230" s="365">
        <v>116764.6520780901</v>
      </c>
      <c r="L230" s="365">
        <v>117800.11917696454</v>
      </c>
      <c r="M230" s="365">
        <v>65812.224787054191</v>
      </c>
      <c r="N230" s="364">
        <v>54681.130371571046</v>
      </c>
      <c r="O230" s="372"/>
      <c r="P230" s="380" t="s">
        <v>154</v>
      </c>
      <c r="Q230" s="140"/>
      <c r="R230" s="140"/>
    </row>
    <row r="231" spans="1:18" s="345" customFormat="1" ht="36.75" customHeight="1">
      <c r="A231" s="344"/>
      <c r="B231" s="344"/>
      <c r="C231" s="368" t="s">
        <v>155</v>
      </c>
      <c r="D231" s="369"/>
      <c r="E231" s="363">
        <v>45236.668362231685</v>
      </c>
      <c r="F231" s="363">
        <v>38482.097938935782</v>
      </c>
      <c r="G231" s="374">
        <v>41651.445004881469</v>
      </c>
      <c r="H231" s="374">
        <v>43623.612941346481</v>
      </c>
      <c r="I231" s="375">
        <v>40643.431917058566</v>
      </c>
      <c r="J231" s="363">
        <v>45236.668362231685</v>
      </c>
      <c r="K231" s="365">
        <v>37705.662304209269</v>
      </c>
      <c r="L231" s="376">
        <v>40760.308636925321</v>
      </c>
      <c r="M231" s="376">
        <v>43234.024842250743</v>
      </c>
      <c r="N231" s="375">
        <v>41101.251842727375</v>
      </c>
      <c r="O231" s="372"/>
      <c r="P231" s="380" t="s">
        <v>156</v>
      </c>
      <c r="Q231" s="140"/>
      <c r="R231" s="140"/>
    </row>
    <row r="232" spans="1:18" s="345" customFormat="1" ht="36.75" customHeight="1">
      <c r="A232" s="377"/>
      <c r="B232" s="377"/>
      <c r="C232" s="368" t="s">
        <v>157</v>
      </c>
      <c r="D232" s="369"/>
      <c r="E232" s="363">
        <v>66809.254061263084</v>
      </c>
      <c r="F232" s="363">
        <v>68123.089330814677</v>
      </c>
      <c r="G232" s="363">
        <v>49543.557797586094</v>
      </c>
      <c r="H232" s="363">
        <v>50417.335643274208</v>
      </c>
      <c r="I232" s="364">
        <v>52953.34407523337</v>
      </c>
      <c r="J232" s="363">
        <v>66809.254061263084</v>
      </c>
      <c r="K232" s="365">
        <v>69502.521507745885</v>
      </c>
      <c r="L232" s="365">
        <v>49869.514778228331</v>
      </c>
      <c r="M232" s="365">
        <v>48430.978555555936</v>
      </c>
      <c r="N232" s="364">
        <v>49097.757375313784</v>
      </c>
      <c r="O232" s="372"/>
      <c r="P232" s="380" t="s">
        <v>158</v>
      </c>
      <c r="Q232" s="140"/>
      <c r="R232" s="140"/>
    </row>
    <row r="233" spans="1:18" s="345" customFormat="1" ht="36.75" customHeight="1">
      <c r="A233" s="377"/>
      <c r="B233" s="377"/>
      <c r="C233" s="368" t="s">
        <v>159</v>
      </c>
      <c r="D233" s="369"/>
      <c r="E233" s="363">
        <v>19334.510696152967</v>
      </c>
      <c r="F233" s="363">
        <v>18795.928423046578</v>
      </c>
      <c r="G233" s="363">
        <v>20973.713375897711</v>
      </c>
      <c r="H233" s="363">
        <v>21334.722042944035</v>
      </c>
      <c r="I233" s="364">
        <v>23350.884446865854</v>
      </c>
      <c r="J233" s="363">
        <v>19334.510696152967</v>
      </c>
      <c r="K233" s="365">
        <v>18189.385795513313</v>
      </c>
      <c r="L233" s="365">
        <v>19853.429004356411</v>
      </c>
      <c r="M233" s="365">
        <v>19433.483935347951</v>
      </c>
      <c r="N233" s="364">
        <v>20561.778066241044</v>
      </c>
      <c r="O233" s="372"/>
      <c r="P233" s="380" t="s">
        <v>160</v>
      </c>
      <c r="Q233" s="140"/>
      <c r="R233" s="140"/>
    </row>
    <row r="234" spans="1:18" s="345" customFormat="1" ht="36.75" customHeight="1">
      <c r="A234" s="377"/>
      <c r="B234" s="377"/>
      <c r="C234" s="368" t="s">
        <v>161</v>
      </c>
      <c r="D234" s="369"/>
      <c r="E234" s="363">
        <v>15733.583837480533</v>
      </c>
      <c r="F234" s="363">
        <v>14678.023431304386</v>
      </c>
      <c r="G234" s="374">
        <v>16281.271156510922</v>
      </c>
      <c r="H234" s="374">
        <v>16565.631043021382</v>
      </c>
      <c r="I234" s="375">
        <v>14397.586326487111</v>
      </c>
      <c r="J234" s="363">
        <v>15733.583837480533</v>
      </c>
      <c r="K234" s="365">
        <v>15450.402426777579</v>
      </c>
      <c r="L234" s="376">
        <v>17349.371008511655</v>
      </c>
      <c r="M234" s="376">
        <v>18645.076320517161</v>
      </c>
      <c r="N234" s="375">
        <v>16755.256191909528</v>
      </c>
      <c r="O234" s="372"/>
      <c r="P234" s="380" t="s">
        <v>162</v>
      </c>
      <c r="Q234" s="140"/>
      <c r="R234" s="140"/>
    </row>
    <row r="235" spans="1:18" s="345" customFormat="1" ht="36.75" customHeight="1">
      <c r="A235" s="377"/>
      <c r="B235" s="377"/>
      <c r="C235" s="368" t="s">
        <v>163</v>
      </c>
      <c r="D235" s="369"/>
      <c r="E235" s="363">
        <v>47820.209341570728</v>
      </c>
      <c r="F235" s="363">
        <v>50576.951498589755</v>
      </c>
      <c r="G235" s="363">
        <v>47464.47332254779</v>
      </c>
      <c r="H235" s="363">
        <v>45169.643405639814</v>
      </c>
      <c r="I235" s="364">
        <v>46335.228323748939</v>
      </c>
      <c r="J235" s="363">
        <v>47820.209341570728</v>
      </c>
      <c r="K235" s="365">
        <v>47314.746484983239</v>
      </c>
      <c r="L235" s="365">
        <v>48487.308162255489</v>
      </c>
      <c r="M235" s="365">
        <v>50918.55773232787</v>
      </c>
      <c r="N235" s="364">
        <v>53085.668588926492</v>
      </c>
      <c r="O235" s="372"/>
      <c r="P235" s="380" t="s">
        <v>164</v>
      </c>
      <c r="Q235" s="140"/>
      <c r="R235" s="140"/>
    </row>
    <row r="236" spans="1:18" s="345" customFormat="1" ht="36.75" customHeight="1">
      <c r="A236" s="377"/>
      <c r="B236" s="377"/>
      <c r="C236" s="368" t="s">
        <v>165</v>
      </c>
      <c r="D236" s="369"/>
      <c r="E236" s="363">
        <v>68208.248624933563</v>
      </c>
      <c r="F236" s="363">
        <v>71059.024372871776</v>
      </c>
      <c r="G236" s="363">
        <v>73350.329196492297</v>
      </c>
      <c r="H236" s="363">
        <v>77748.519498712194</v>
      </c>
      <c r="I236" s="364">
        <v>78028.330477437674</v>
      </c>
      <c r="J236" s="363">
        <v>68208.248624933563</v>
      </c>
      <c r="K236" s="365">
        <v>69643.916925983809</v>
      </c>
      <c r="L236" s="365">
        <v>67922.712942269456</v>
      </c>
      <c r="M236" s="365">
        <v>69552.770557893891</v>
      </c>
      <c r="N236" s="364">
        <v>67609.352987984399</v>
      </c>
      <c r="O236" s="372"/>
      <c r="P236" s="380" t="s">
        <v>166</v>
      </c>
      <c r="Q236" s="140"/>
      <c r="R236" s="140"/>
    </row>
    <row r="237" spans="1:18" s="345" customFormat="1" ht="36.75" customHeight="1">
      <c r="A237" s="377"/>
      <c r="B237" s="377"/>
      <c r="C237" s="368" t="s">
        <v>167</v>
      </c>
      <c r="D237" s="369"/>
      <c r="E237" s="363">
        <v>26136.743717791345</v>
      </c>
      <c r="F237" s="363">
        <v>25840.368818750372</v>
      </c>
      <c r="G237" s="363">
        <v>56228.39174463167</v>
      </c>
      <c r="H237" s="363">
        <v>60455.123145123005</v>
      </c>
      <c r="I237" s="364">
        <v>160769.94668206069</v>
      </c>
      <c r="J237" s="363">
        <v>26136.743717791345</v>
      </c>
      <c r="K237" s="365">
        <v>25046.636504852526</v>
      </c>
      <c r="L237" s="365">
        <v>52042.006578229513</v>
      </c>
      <c r="M237" s="365">
        <v>54563.250656279706</v>
      </c>
      <c r="N237" s="364">
        <v>140626.12527069426</v>
      </c>
      <c r="O237" s="372"/>
      <c r="P237" s="380" t="s">
        <v>168</v>
      </c>
      <c r="Q237" s="140"/>
      <c r="R237" s="140"/>
    </row>
    <row r="238" spans="1:18" s="381" customFormat="1" ht="36.75" customHeight="1">
      <c r="A238" s="344"/>
      <c r="B238" s="344"/>
      <c r="C238" s="368" t="s">
        <v>169</v>
      </c>
      <c r="D238" s="369"/>
      <c r="E238" s="363">
        <v>152362.10274489285</v>
      </c>
      <c r="F238" s="363">
        <v>162058.72139577061</v>
      </c>
      <c r="G238" s="363">
        <v>145144.89261790225</v>
      </c>
      <c r="H238" s="363">
        <v>200270.48829570049</v>
      </c>
      <c r="I238" s="364">
        <v>201104.58814451311</v>
      </c>
      <c r="J238" s="363">
        <v>152362.10274489285</v>
      </c>
      <c r="K238" s="365">
        <v>156480.68728810165</v>
      </c>
      <c r="L238" s="365">
        <v>136183.6787191476</v>
      </c>
      <c r="M238" s="365">
        <v>183885.48670307762</v>
      </c>
      <c r="N238" s="364">
        <v>179779.62106742914</v>
      </c>
      <c r="O238" s="379"/>
      <c r="P238" s="380" t="s">
        <v>170</v>
      </c>
      <c r="Q238" s="140"/>
      <c r="R238" s="140"/>
    </row>
    <row r="239" spans="1:18" s="381" customFormat="1" ht="36.75" customHeight="1">
      <c r="A239" s="344"/>
      <c r="B239" s="344"/>
      <c r="C239" s="368" t="s">
        <v>171</v>
      </c>
      <c r="D239" s="369"/>
      <c r="E239" s="363">
        <v>96240.234899905699</v>
      </c>
      <c r="F239" s="363">
        <v>99719.984209129849</v>
      </c>
      <c r="G239" s="363">
        <v>101535.58602147939</v>
      </c>
      <c r="H239" s="363">
        <v>103229.93441727567</v>
      </c>
      <c r="I239" s="364">
        <v>107891.21252828049</v>
      </c>
      <c r="J239" s="363">
        <v>96240.234899905699</v>
      </c>
      <c r="K239" s="365">
        <v>96116.541922445205</v>
      </c>
      <c r="L239" s="365">
        <v>95582.838576014241</v>
      </c>
      <c r="M239" s="365">
        <v>94098.457995856268</v>
      </c>
      <c r="N239" s="364">
        <v>95643.976488680171</v>
      </c>
      <c r="O239" s="379"/>
      <c r="P239" s="380" t="s">
        <v>172</v>
      </c>
      <c r="Q239" s="140"/>
      <c r="R239" s="140"/>
    </row>
    <row r="240" spans="1:18" s="381" customFormat="1" ht="36.75" customHeight="1">
      <c r="A240" s="344"/>
      <c r="B240" s="344"/>
      <c r="C240" s="368" t="s">
        <v>173</v>
      </c>
      <c r="D240" s="369"/>
      <c r="E240" s="363">
        <v>51972.343302264984</v>
      </c>
      <c r="F240" s="363">
        <v>55387.793211547774</v>
      </c>
      <c r="G240" s="363">
        <v>64593.762132605349</v>
      </c>
      <c r="H240" s="363">
        <v>65588.468025307142</v>
      </c>
      <c r="I240" s="364">
        <v>78238.517826974828</v>
      </c>
      <c r="J240" s="363">
        <v>51972.343302264984</v>
      </c>
      <c r="K240" s="365">
        <v>54043.223573625306</v>
      </c>
      <c r="L240" s="365">
        <v>62866.096061086035</v>
      </c>
      <c r="M240" s="365">
        <v>62816.708573236298</v>
      </c>
      <c r="N240" s="364">
        <v>74050.541339414922</v>
      </c>
      <c r="O240" s="379"/>
      <c r="P240" s="396" t="s">
        <v>174</v>
      </c>
      <c r="Q240" s="140"/>
      <c r="R240" s="140"/>
    </row>
    <row r="241" spans="1:19" s="381" customFormat="1" ht="36.75" customHeight="1">
      <c r="A241" s="344"/>
      <c r="B241" s="344"/>
      <c r="C241" s="368" t="s">
        <v>132</v>
      </c>
      <c r="D241" s="369"/>
      <c r="E241" s="374">
        <v>19804.900455164166</v>
      </c>
      <c r="F241" s="374">
        <v>20646.442773799557</v>
      </c>
      <c r="G241" s="374">
        <v>44527.259578578436</v>
      </c>
      <c r="H241" s="374">
        <v>40369.741341296794</v>
      </c>
      <c r="I241" s="375">
        <v>44825.116114256554</v>
      </c>
      <c r="J241" s="374">
        <v>19804.900455164166</v>
      </c>
      <c r="K241" s="376">
        <v>19814.374011895517</v>
      </c>
      <c r="L241" s="376">
        <v>41558.680804450756</v>
      </c>
      <c r="M241" s="376">
        <v>37096.896377583034</v>
      </c>
      <c r="N241" s="375">
        <v>39417.495744200169</v>
      </c>
      <c r="O241" s="379"/>
      <c r="P241" s="380" t="s">
        <v>133</v>
      </c>
      <c r="Q241" s="140"/>
      <c r="R241" s="140"/>
      <c r="S241" s="140"/>
    </row>
    <row r="242" spans="1:19" s="381" customFormat="1" ht="36.75" customHeight="1">
      <c r="A242" s="344"/>
      <c r="B242" s="344"/>
      <c r="C242" s="382" t="s">
        <v>175</v>
      </c>
      <c r="D242" s="383"/>
      <c r="E242" s="385">
        <f t="shared" ref="E242:M242" si="10">SUM(E226:E241)</f>
        <v>1434096.4288349431</v>
      </c>
      <c r="F242" s="385">
        <f t="shared" si="10"/>
        <v>1527918.4331145983</v>
      </c>
      <c r="G242" s="386">
        <f t="shared" si="10"/>
        <v>1508377.5618422516</v>
      </c>
      <c r="H242" s="386">
        <f t="shared" si="10"/>
        <v>1537286.0554776008</v>
      </c>
      <c r="I242" s="387">
        <f>SUM(I226:I241)</f>
        <v>1686872.0328926938</v>
      </c>
      <c r="J242" s="385">
        <f t="shared" si="10"/>
        <v>1434096.4288349431</v>
      </c>
      <c r="K242" s="385">
        <f t="shared" si="10"/>
        <v>1459961.5569147021</v>
      </c>
      <c r="L242" s="386">
        <f t="shared" si="10"/>
        <v>1398715.6003696176</v>
      </c>
      <c r="M242" s="386">
        <f t="shared" si="10"/>
        <v>1427254.6310262764</v>
      </c>
      <c r="N242" s="387">
        <f>SUM(N226:N241)</f>
        <v>1538372.9871940059</v>
      </c>
      <c r="O242" s="388"/>
      <c r="P242" s="394" t="s">
        <v>176</v>
      </c>
      <c r="Q242" s="140"/>
      <c r="R242" s="140"/>
    </row>
    <row r="243" spans="1:19" s="342" customFormat="1" ht="20.25">
      <c r="A243" s="425" t="s">
        <v>177</v>
      </c>
      <c r="B243" s="425"/>
      <c r="C243" s="425"/>
      <c r="D243" s="425"/>
      <c r="E243" s="425"/>
      <c r="F243" s="425"/>
      <c r="G243" s="425"/>
      <c r="H243" s="425"/>
      <c r="I243" s="425"/>
      <c r="J243" s="414" t="s">
        <v>96</v>
      </c>
      <c r="K243" s="414"/>
      <c r="L243" s="414"/>
      <c r="M243" s="414"/>
      <c r="N243" s="414"/>
      <c r="O243" s="414"/>
      <c r="P243" s="414"/>
      <c r="Q243" s="140"/>
      <c r="R243" s="140"/>
    </row>
    <row r="245" spans="1:19">
      <c r="A245" s="417" t="s">
        <v>182</v>
      </c>
      <c r="B245" s="417"/>
      <c r="C245" s="417"/>
      <c r="D245" s="347"/>
      <c r="E245" s="348"/>
      <c r="F245" s="348"/>
      <c r="H245" s="349" t="s">
        <v>179</v>
      </c>
      <c r="I245" s="349"/>
      <c r="J245" s="348" t="s">
        <v>29</v>
      </c>
      <c r="K245" s="350"/>
      <c r="L245" s="350"/>
      <c r="M245" s="350"/>
      <c r="N245" s="350"/>
      <c r="O245" s="348"/>
      <c r="P245" s="349" t="s">
        <v>144</v>
      </c>
    </row>
    <row r="246" spans="1:19" s="353" customFormat="1" ht="22.5" customHeight="1">
      <c r="A246" s="355"/>
      <c r="B246" s="355"/>
      <c r="C246" s="351"/>
      <c r="D246" s="352"/>
      <c r="E246" s="422" t="s">
        <v>100</v>
      </c>
      <c r="F246" s="423"/>
      <c r="G246" s="423"/>
      <c r="H246" s="423"/>
      <c r="I246" s="424"/>
      <c r="J246" s="422" t="s">
        <v>101</v>
      </c>
      <c r="K246" s="423"/>
      <c r="L246" s="423"/>
      <c r="M246" s="423"/>
      <c r="N246" s="424"/>
      <c r="O246" s="418"/>
      <c r="P246" s="419"/>
      <c r="Q246" s="140"/>
      <c r="R246" s="140"/>
    </row>
    <row r="247" spans="1:19" s="345" customFormat="1" ht="22.5" customHeight="1">
      <c r="A247" s="355"/>
      <c r="B247" s="355"/>
      <c r="C247" s="354"/>
      <c r="D247" s="356"/>
      <c r="E247" s="357">
        <v>2010</v>
      </c>
      <c r="F247" s="357">
        <v>2011</v>
      </c>
      <c r="G247" s="358">
        <v>2012</v>
      </c>
      <c r="H247" s="358">
        <v>2013</v>
      </c>
      <c r="I247" s="359">
        <v>2014</v>
      </c>
      <c r="J247" s="359">
        <v>2010</v>
      </c>
      <c r="K247" s="357">
        <v>2011</v>
      </c>
      <c r="L247" s="358">
        <v>2012</v>
      </c>
      <c r="M247" s="357">
        <v>2013</v>
      </c>
      <c r="N247" s="359">
        <v>2014</v>
      </c>
      <c r="O247" s="420"/>
      <c r="P247" s="421"/>
      <c r="Q247" s="140"/>
      <c r="R247" s="140"/>
    </row>
    <row r="248" spans="1:19" s="381" customFormat="1" ht="36.75" customHeight="1">
      <c r="A248" s="344"/>
      <c r="B248" s="344"/>
      <c r="C248" s="368" t="s">
        <v>145</v>
      </c>
      <c r="D248" s="369"/>
      <c r="E248" s="363">
        <v>124585.50599348021</v>
      </c>
      <c r="F248" s="363">
        <v>130376.31466125067</v>
      </c>
      <c r="G248" s="363">
        <v>134272.87622965421</v>
      </c>
      <c r="H248" s="363">
        <v>147440.75998669802</v>
      </c>
      <c r="I248" s="364">
        <v>154105.52729068819</v>
      </c>
      <c r="J248" s="363">
        <v>124585.50599348021</v>
      </c>
      <c r="K248" s="365">
        <v>120090.01826390685</v>
      </c>
      <c r="L248" s="365">
        <v>117232.61275126373</v>
      </c>
      <c r="M248" s="365">
        <v>137166.93529782014</v>
      </c>
      <c r="N248" s="364">
        <v>139091.42706430264</v>
      </c>
      <c r="O248" s="379"/>
      <c r="P248" s="373" t="s">
        <v>146</v>
      </c>
      <c r="Q248" s="140"/>
      <c r="R248" s="140"/>
    </row>
    <row r="249" spans="1:19" s="345" customFormat="1" ht="36.75" customHeight="1">
      <c r="A249" s="344"/>
      <c r="B249" s="344"/>
      <c r="C249" s="368" t="s">
        <v>147</v>
      </c>
      <c r="D249" s="369"/>
      <c r="E249" s="363">
        <v>334.94930607903876</v>
      </c>
      <c r="F249" s="363">
        <v>76.67099886092744</v>
      </c>
      <c r="G249" s="370">
        <v>1.1113569545718014E-8</v>
      </c>
      <c r="H249" s="370">
        <v>0</v>
      </c>
      <c r="I249" s="371">
        <v>0</v>
      </c>
      <c r="J249" s="363">
        <v>334.94930607903876</v>
      </c>
      <c r="K249" s="365">
        <v>74.418838346386025</v>
      </c>
      <c r="L249" s="370">
        <v>1.2701133396768788E-8</v>
      </c>
      <c r="M249" s="370">
        <v>0</v>
      </c>
      <c r="N249" s="371">
        <v>0</v>
      </c>
      <c r="O249" s="372"/>
      <c r="P249" s="373" t="s">
        <v>148</v>
      </c>
      <c r="Q249" s="140"/>
      <c r="R249" s="140"/>
    </row>
    <row r="250" spans="1:19" s="345" customFormat="1" ht="36.75" customHeight="1">
      <c r="A250" s="344"/>
      <c r="B250" s="344"/>
      <c r="C250" s="368" t="s">
        <v>149</v>
      </c>
      <c r="D250" s="369"/>
      <c r="E250" s="363">
        <v>161301.6770744485</v>
      </c>
      <c r="F250" s="363">
        <v>175043.7317428549</v>
      </c>
      <c r="G250" s="363">
        <v>186278.52568467322</v>
      </c>
      <c r="H250" s="363">
        <v>179736.95004749508</v>
      </c>
      <c r="I250" s="364">
        <v>185945.58910152424</v>
      </c>
      <c r="J250" s="363">
        <v>161301.6770744485</v>
      </c>
      <c r="K250" s="365">
        <v>163029.13897680154</v>
      </c>
      <c r="L250" s="365">
        <v>181666.18824986304</v>
      </c>
      <c r="M250" s="365">
        <v>184762.73383677119</v>
      </c>
      <c r="N250" s="364">
        <v>184410.08602482601</v>
      </c>
      <c r="O250" s="372"/>
      <c r="P250" s="373" t="s">
        <v>150</v>
      </c>
      <c r="Q250" s="140"/>
      <c r="R250" s="140"/>
    </row>
    <row r="251" spans="1:19" s="345" customFormat="1" ht="36.75" customHeight="1">
      <c r="A251" s="344"/>
      <c r="B251" s="344"/>
      <c r="C251" s="368" t="s">
        <v>151</v>
      </c>
      <c r="D251" s="369"/>
      <c r="E251" s="363">
        <v>5001.3210545673801</v>
      </c>
      <c r="F251" s="363">
        <v>4339.7913830381203</v>
      </c>
      <c r="G251" s="363">
        <v>4230.1410535512487</v>
      </c>
      <c r="H251" s="363">
        <v>5265.136695420143</v>
      </c>
      <c r="I251" s="364">
        <v>7167.4546130815024</v>
      </c>
      <c r="J251" s="363">
        <v>5001.3210545673801</v>
      </c>
      <c r="K251" s="365">
        <v>5363.5074141249088</v>
      </c>
      <c r="L251" s="365">
        <v>5063.5919591840784</v>
      </c>
      <c r="M251" s="365">
        <v>4814.5057143035838</v>
      </c>
      <c r="N251" s="364">
        <v>4774.8657019503271</v>
      </c>
      <c r="O251" s="372"/>
      <c r="P251" s="373" t="s">
        <v>152</v>
      </c>
      <c r="Q251" s="140"/>
      <c r="R251" s="140"/>
    </row>
    <row r="252" spans="1:19" s="345" customFormat="1" ht="36.75" customHeight="1">
      <c r="A252" s="344"/>
      <c r="B252" s="344"/>
      <c r="C252" s="368" t="s">
        <v>153</v>
      </c>
      <c r="D252" s="369"/>
      <c r="E252" s="363">
        <v>44634.633341972345</v>
      </c>
      <c r="F252" s="363">
        <v>51200.23999160566</v>
      </c>
      <c r="G252" s="363">
        <v>44318.905083816397</v>
      </c>
      <c r="H252" s="363">
        <v>47118.550551976899</v>
      </c>
      <c r="I252" s="364">
        <v>43996.291014960654</v>
      </c>
      <c r="J252" s="363">
        <v>44634.633341972345</v>
      </c>
      <c r="K252" s="365">
        <v>48546.717083587202</v>
      </c>
      <c r="L252" s="365">
        <v>40396.738317135867</v>
      </c>
      <c r="M252" s="365">
        <v>41024.344378615824</v>
      </c>
      <c r="N252" s="364">
        <v>36991.183925977981</v>
      </c>
      <c r="O252" s="372"/>
      <c r="P252" s="373" t="s">
        <v>154</v>
      </c>
      <c r="Q252" s="140"/>
      <c r="R252" s="140"/>
    </row>
    <row r="253" spans="1:19" s="345" customFormat="1" ht="36.75" customHeight="1">
      <c r="A253" s="344"/>
      <c r="B253" s="344"/>
      <c r="C253" s="368" t="s">
        <v>155</v>
      </c>
      <c r="D253" s="369"/>
      <c r="E253" s="363">
        <v>15593.830340730259</v>
      </c>
      <c r="F253" s="363">
        <v>17116.804327246929</v>
      </c>
      <c r="G253" s="374">
        <v>18538.100307823923</v>
      </c>
      <c r="H253" s="374">
        <v>22061.890541769964</v>
      </c>
      <c r="I253" s="375">
        <v>23868.99395316049</v>
      </c>
      <c r="J253" s="363">
        <v>15593.830340730259</v>
      </c>
      <c r="K253" s="365">
        <v>16771.39939830255</v>
      </c>
      <c r="L253" s="376">
        <v>18141.310021440877</v>
      </c>
      <c r="M253" s="376">
        <v>21864.653750748472</v>
      </c>
      <c r="N253" s="375">
        <v>24150.165220040391</v>
      </c>
      <c r="O253" s="372"/>
      <c r="P253" s="373" t="s">
        <v>156</v>
      </c>
      <c r="Q253" s="140"/>
      <c r="R253" s="140"/>
    </row>
    <row r="254" spans="1:19" s="345" customFormat="1" ht="36.75" customHeight="1">
      <c r="A254" s="377"/>
      <c r="B254" s="377"/>
      <c r="C254" s="368" t="s">
        <v>157</v>
      </c>
      <c r="D254" s="369"/>
      <c r="E254" s="363">
        <v>22021.075431554036</v>
      </c>
      <c r="F254" s="363">
        <v>15018.989721644448</v>
      </c>
      <c r="G254" s="363">
        <v>14729.219846552602</v>
      </c>
      <c r="H254" s="363">
        <v>15614.309112463194</v>
      </c>
      <c r="I254" s="364">
        <v>20055.476633099584</v>
      </c>
      <c r="J254" s="363">
        <v>22021.075431554036</v>
      </c>
      <c r="K254" s="365">
        <v>15502.454740199782</v>
      </c>
      <c r="L254" s="365">
        <v>14811.727566855523</v>
      </c>
      <c r="M254" s="365">
        <v>14996.839758458753</v>
      </c>
      <c r="N254" s="364">
        <v>18371.412430725766</v>
      </c>
      <c r="O254" s="372"/>
      <c r="P254" s="373" t="s">
        <v>158</v>
      </c>
      <c r="Q254" s="140"/>
      <c r="R254" s="140"/>
    </row>
    <row r="255" spans="1:19" s="345" customFormat="1" ht="36.75" customHeight="1">
      <c r="A255" s="377"/>
      <c r="B255" s="377"/>
      <c r="C255" s="368" t="s">
        <v>159</v>
      </c>
      <c r="D255" s="369"/>
      <c r="E255" s="363">
        <v>8874.9374792432609</v>
      </c>
      <c r="F255" s="363">
        <v>9717.9755251646839</v>
      </c>
      <c r="G255" s="363">
        <v>10450.731493071111</v>
      </c>
      <c r="H255" s="363">
        <v>11490.269273932168</v>
      </c>
      <c r="I255" s="364">
        <v>13831.419087542292</v>
      </c>
      <c r="J255" s="363">
        <v>8874.9374792432609</v>
      </c>
      <c r="K255" s="365">
        <v>9405.4492783982096</v>
      </c>
      <c r="L255" s="365">
        <v>9893.7682502449588</v>
      </c>
      <c r="M255" s="365">
        <v>10465.546495021259</v>
      </c>
      <c r="N255" s="364">
        <v>12179.794746972773</v>
      </c>
      <c r="O255" s="372"/>
      <c r="P255" s="373" t="s">
        <v>160</v>
      </c>
      <c r="Q255" s="140"/>
      <c r="R255" s="140"/>
    </row>
    <row r="256" spans="1:19" s="345" customFormat="1" ht="36.75" customHeight="1">
      <c r="A256" s="377"/>
      <c r="B256" s="377"/>
      <c r="C256" s="368" t="s">
        <v>161</v>
      </c>
      <c r="D256" s="369"/>
      <c r="E256" s="363">
        <v>8847.4677662627055</v>
      </c>
      <c r="F256" s="363">
        <v>8554.8915527703757</v>
      </c>
      <c r="G256" s="374">
        <v>11384.16801589949</v>
      </c>
      <c r="H256" s="374">
        <v>13477.873897434556</v>
      </c>
      <c r="I256" s="375">
        <v>13769.488561778344</v>
      </c>
      <c r="J256" s="363">
        <v>8847.4677662627055</v>
      </c>
      <c r="K256" s="365">
        <v>8941.8657986201179</v>
      </c>
      <c r="L256" s="376">
        <v>12112.183845262765</v>
      </c>
      <c r="M256" s="376">
        <v>15126.932361355064</v>
      </c>
      <c r="N256" s="375">
        <v>16017.249465846391</v>
      </c>
      <c r="O256" s="372"/>
      <c r="P256" s="373" t="s">
        <v>162</v>
      </c>
      <c r="Q256" s="140"/>
      <c r="R256" s="140"/>
    </row>
    <row r="257" spans="1:19" s="345" customFormat="1" ht="36.75" customHeight="1">
      <c r="A257" s="377"/>
      <c r="B257" s="377"/>
      <c r="C257" s="368" t="s">
        <v>163</v>
      </c>
      <c r="D257" s="369"/>
      <c r="E257" s="363">
        <v>25282.427277528554</v>
      </c>
      <c r="F257" s="363">
        <v>27417.772048460964</v>
      </c>
      <c r="G257" s="363">
        <v>24831.784032902578</v>
      </c>
      <c r="H257" s="363">
        <v>25168.762989871313</v>
      </c>
      <c r="I257" s="364">
        <v>24461.56090267581</v>
      </c>
      <c r="J257" s="363">
        <v>25282.427277528554</v>
      </c>
      <c r="K257" s="365">
        <v>25635.208814402216</v>
      </c>
      <c r="L257" s="365">
        <v>25543.587776042827</v>
      </c>
      <c r="M257" s="365">
        <v>28334.828699421178</v>
      </c>
      <c r="N257" s="364">
        <v>28305.810681670031</v>
      </c>
      <c r="O257" s="372"/>
      <c r="P257" s="373" t="s">
        <v>164</v>
      </c>
      <c r="Q257" s="140"/>
      <c r="R257" s="140"/>
    </row>
    <row r="258" spans="1:19" s="345" customFormat="1" ht="36.75" customHeight="1">
      <c r="A258" s="377"/>
      <c r="B258" s="377"/>
      <c r="C258" s="368" t="s">
        <v>165</v>
      </c>
      <c r="D258" s="369"/>
      <c r="E258" s="363">
        <v>35624.527411696974</v>
      </c>
      <c r="F258" s="363">
        <v>36974.892137137344</v>
      </c>
      <c r="G258" s="363">
        <v>39050.377699561817</v>
      </c>
      <c r="H258" s="363">
        <v>40613.250381714126</v>
      </c>
      <c r="I258" s="364">
        <v>42864.820564539048</v>
      </c>
      <c r="J258" s="363">
        <v>35624.527411696974</v>
      </c>
      <c r="K258" s="365">
        <v>36194.320820940105</v>
      </c>
      <c r="L258" s="365">
        <v>36118.522615932634</v>
      </c>
      <c r="M258" s="365">
        <v>36188.759976380672</v>
      </c>
      <c r="N258" s="364">
        <v>37092.072702988538</v>
      </c>
      <c r="O258" s="372"/>
      <c r="P258" s="373" t="s">
        <v>166</v>
      </c>
      <c r="Q258" s="140"/>
      <c r="R258" s="140"/>
    </row>
    <row r="259" spans="1:19" s="345" customFormat="1" ht="36.75" customHeight="1">
      <c r="A259" s="377"/>
      <c r="B259" s="377"/>
      <c r="C259" s="368" t="s">
        <v>167</v>
      </c>
      <c r="D259" s="369"/>
      <c r="E259" s="363">
        <v>25859.619766333264</v>
      </c>
      <c r="F259" s="363">
        <v>28310.706277037756</v>
      </c>
      <c r="G259" s="363">
        <v>24086.633790078125</v>
      </c>
      <c r="H259" s="363">
        <v>45397.303865841954</v>
      </c>
      <c r="I259" s="364">
        <v>43187.612552839048</v>
      </c>
      <c r="J259" s="363">
        <v>25859.619766333264</v>
      </c>
      <c r="K259" s="365">
        <v>27400.731018595416</v>
      </c>
      <c r="L259" s="365">
        <v>22290.202946040681</v>
      </c>
      <c r="M259" s="365">
        <v>40872.663428145301</v>
      </c>
      <c r="N259" s="364">
        <v>37924.629021845132</v>
      </c>
      <c r="O259" s="372"/>
      <c r="P259" s="373" t="s">
        <v>168</v>
      </c>
      <c r="Q259" s="140"/>
      <c r="R259" s="140"/>
    </row>
    <row r="260" spans="1:19" s="381" customFormat="1" ht="36.75" customHeight="1">
      <c r="A260" s="344"/>
      <c r="B260" s="344"/>
      <c r="C260" s="368" t="s">
        <v>169</v>
      </c>
      <c r="D260" s="369"/>
      <c r="E260" s="363">
        <v>109193.49910940416</v>
      </c>
      <c r="F260" s="363">
        <v>110974.60755076498</v>
      </c>
      <c r="G260" s="363">
        <v>98887.696553811489</v>
      </c>
      <c r="H260" s="363">
        <v>132643.61235404422</v>
      </c>
      <c r="I260" s="364">
        <v>131796.46040830054</v>
      </c>
      <c r="J260" s="363">
        <v>109193.49910940416</v>
      </c>
      <c r="K260" s="365">
        <v>107189.77163697769</v>
      </c>
      <c r="L260" s="365">
        <v>92849.665450794593</v>
      </c>
      <c r="M260" s="365">
        <v>121899.2351168147</v>
      </c>
      <c r="N260" s="364">
        <v>117939.56991891119</v>
      </c>
      <c r="O260" s="379"/>
      <c r="P260" s="373" t="s">
        <v>170</v>
      </c>
      <c r="Q260" s="140"/>
      <c r="R260" s="140"/>
    </row>
    <row r="261" spans="1:19" s="381" customFormat="1" ht="36.75" customHeight="1">
      <c r="A261" s="344"/>
      <c r="B261" s="344"/>
      <c r="C261" s="368" t="s">
        <v>171</v>
      </c>
      <c r="D261" s="369"/>
      <c r="E261" s="363">
        <v>46544.140830768934</v>
      </c>
      <c r="F261" s="363">
        <v>47124.531325112788</v>
      </c>
      <c r="G261" s="363">
        <v>47875.124260305049</v>
      </c>
      <c r="H261" s="363">
        <v>51569.562884125684</v>
      </c>
      <c r="I261" s="364">
        <v>54095.387707788846</v>
      </c>
      <c r="J261" s="363">
        <v>46544.140830768934</v>
      </c>
      <c r="K261" s="365">
        <v>45259.904152755138</v>
      </c>
      <c r="L261" s="365">
        <v>44770.503003404978</v>
      </c>
      <c r="M261" s="365">
        <v>46427.648963623033</v>
      </c>
      <c r="N261" s="364">
        <v>47219.445739995157</v>
      </c>
      <c r="O261" s="379"/>
      <c r="P261" s="373" t="s">
        <v>172</v>
      </c>
      <c r="Q261" s="140"/>
      <c r="R261" s="140"/>
    </row>
    <row r="262" spans="1:19" s="381" customFormat="1" ht="36.75" customHeight="1">
      <c r="A262" s="344"/>
      <c r="B262" s="344"/>
      <c r="C262" s="368" t="s">
        <v>173</v>
      </c>
      <c r="D262" s="369"/>
      <c r="E262" s="363">
        <v>22116.339496942375</v>
      </c>
      <c r="F262" s="363">
        <v>22492.252473543798</v>
      </c>
      <c r="G262" s="363">
        <v>24843.955766615232</v>
      </c>
      <c r="H262" s="363">
        <v>28199.261928109059</v>
      </c>
      <c r="I262" s="364">
        <v>28500.219322483317</v>
      </c>
      <c r="J262" s="363">
        <v>22116.339496942375</v>
      </c>
      <c r="K262" s="365">
        <v>21941.495082480647</v>
      </c>
      <c r="L262" s="365">
        <v>24163.116954399178</v>
      </c>
      <c r="M262" s="365">
        <v>27000.896887462026</v>
      </c>
      <c r="N262" s="364">
        <v>26954.896085499706</v>
      </c>
      <c r="O262" s="379"/>
      <c r="P262" s="378" t="s">
        <v>174</v>
      </c>
      <c r="Q262" s="140"/>
      <c r="R262" s="140"/>
    </row>
    <row r="263" spans="1:19" s="381" customFormat="1" ht="36.75" customHeight="1">
      <c r="A263" s="344"/>
      <c r="B263" s="344"/>
      <c r="C263" s="368" t="s">
        <v>132</v>
      </c>
      <c r="D263" s="369"/>
      <c r="E263" s="374">
        <v>13460.610466171183</v>
      </c>
      <c r="F263" s="374">
        <v>13352.035252226984</v>
      </c>
      <c r="G263" s="374">
        <v>15513.040738509248</v>
      </c>
      <c r="H263" s="374">
        <v>20543.574621067572</v>
      </c>
      <c r="I263" s="375">
        <v>22673.323778001548</v>
      </c>
      <c r="J263" s="374">
        <v>13460.610466171183</v>
      </c>
      <c r="K263" s="376">
        <v>12878.032420533327</v>
      </c>
      <c r="L263" s="376">
        <v>14546.404752437746</v>
      </c>
      <c r="M263" s="376">
        <v>18929.500588066647</v>
      </c>
      <c r="N263" s="375">
        <v>20443.907462267463</v>
      </c>
      <c r="O263" s="379"/>
      <c r="P263" s="380" t="s">
        <v>133</v>
      </c>
      <c r="Q263" s="140"/>
      <c r="R263" s="140"/>
      <c r="S263" s="140"/>
    </row>
    <row r="264" spans="1:19" s="381" customFormat="1" ht="36.75" customHeight="1">
      <c r="A264" s="344"/>
      <c r="B264" s="344"/>
      <c r="C264" s="382" t="s">
        <v>175</v>
      </c>
      <c r="D264" s="383"/>
      <c r="E264" s="385">
        <f t="shared" ref="E264:M264" si="11">SUM(E248:E263)</f>
        <v>669276.56214718323</v>
      </c>
      <c r="F264" s="385">
        <f t="shared" si="11"/>
        <v>698092.20696872124</v>
      </c>
      <c r="G264" s="386">
        <f t="shared" si="11"/>
        <v>699291.28055683686</v>
      </c>
      <c r="H264" s="386">
        <f t="shared" si="11"/>
        <v>786341.069131964</v>
      </c>
      <c r="I264" s="387">
        <f>SUM(I248:I263)</f>
        <v>810319.62549246347</v>
      </c>
      <c r="J264" s="385">
        <f t="shared" si="11"/>
        <v>669276.56214718323</v>
      </c>
      <c r="K264" s="385">
        <f t="shared" si="11"/>
        <v>664224.43373897206</v>
      </c>
      <c r="L264" s="386">
        <f t="shared" si="11"/>
        <v>659600.12446031603</v>
      </c>
      <c r="M264" s="386">
        <f t="shared" si="11"/>
        <v>749876.02525300789</v>
      </c>
      <c r="N264" s="387">
        <f>SUM(N248:N263)</f>
        <v>751866.51619381935</v>
      </c>
      <c r="O264" s="388"/>
      <c r="P264" s="389" t="s">
        <v>176</v>
      </c>
      <c r="Q264" s="140"/>
      <c r="R264" s="140"/>
    </row>
    <row r="265" spans="1:19" s="342" customFormat="1" ht="20.25">
      <c r="A265" s="425" t="s">
        <v>177</v>
      </c>
      <c r="B265" s="425"/>
      <c r="C265" s="425"/>
      <c r="D265" s="425"/>
      <c r="E265" s="425"/>
      <c r="F265" s="425"/>
      <c r="G265" s="425"/>
      <c r="H265" s="425"/>
      <c r="I265" s="425"/>
      <c r="J265" s="414" t="s">
        <v>96</v>
      </c>
      <c r="K265" s="414"/>
      <c r="L265" s="414"/>
      <c r="M265" s="414"/>
      <c r="N265" s="414"/>
      <c r="O265" s="414"/>
      <c r="P265" s="414"/>
      <c r="Q265" s="140"/>
      <c r="R265" s="140"/>
    </row>
    <row r="267" spans="1:19">
      <c r="A267" s="417" t="s">
        <v>183</v>
      </c>
      <c r="B267" s="417"/>
      <c r="C267" s="417"/>
      <c r="D267" s="347"/>
      <c r="E267" s="348"/>
      <c r="F267" s="348"/>
      <c r="H267" s="349" t="s">
        <v>179</v>
      </c>
      <c r="I267" s="349"/>
      <c r="J267" s="348" t="s">
        <v>31</v>
      </c>
      <c r="K267" s="350"/>
      <c r="L267" s="350"/>
      <c r="M267" s="350"/>
      <c r="N267" s="350"/>
      <c r="O267" s="348"/>
      <c r="P267" s="349" t="s">
        <v>144</v>
      </c>
    </row>
    <row r="268" spans="1:19" s="353" customFormat="1" ht="22.5" customHeight="1">
      <c r="A268" s="355"/>
      <c r="B268" s="355"/>
      <c r="C268" s="351"/>
      <c r="D268" s="352"/>
      <c r="E268" s="422" t="s">
        <v>100</v>
      </c>
      <c r="F268" s="423"/>
      <c r="G268" s="423"/>
      <c r="H268" s="423"/>
      <c r="I268" s="424"/>
      <c r="J268" s="422" t="s">
        <v>101</v>
      </c>
      <c r="K268" s="423"/>
      <c r="L268" s="423"/>
      <c r="M268" s="423"/>
      <c r="N268" s="424"/>
      <c r="O268" s="418"/>
      <c r="P268" s="419"/>
      <c r="Q268" s="140"/>
      <c r="R268" s="140"/>
    </row>
    <row r="269" spans="1:19" s="345" customFormat="1" ht="22.5" customHeight="1">
      <c r="A269" s="355"/>
      <c r="B269" s="355"/>
      <c r="C269" s="354"/>
      <c r="D269" s="356"/>
      <c r="E269" s="357">
        <v>2010</v>
      </c>
      <c r="F269" s="357">
        <v>2011</v>
      </c>
      <c r="G269" s="358">
        <v>2012</v>
      </c>
      <c r="H269" s="358">
        <v>2013</v>
      </c>
      <c r="I269" s="359">
        <v>2014</v>
      </c>
      <c r="J269" s="359">
        <v>2010</v>
      </c>
      <c r="K269" s="357">
        <v>2011</v>
      </c>
      <c r="L269" s="358">
        <v>2012</v>
      </c>
      <c r="M269" s="357">
        <v>2013</v>
      </c>
      <c r="N269" s="359">
        <v>2014</v>
      </c>
      <c r="O269" s="420"/>
      <c r="P269" s="421"/>
      <c r="Q269" s="140"/>
      <c r="R269" s="140"/>
    </row>
    <row r="270" spans="1:19" s="381" customFormat="1" ht="36.75" customHeight="1">
      <c r="A270" s="344"/>
      <c r="B270" s="344"/>
      <c r="C270" s="368" t="s">
        <v>145</v>
      </c>
      <c r="D270" s="369"/>
      <c r="E270" s="363">
        <v>274836.77924574149</v>
      </c>
      <c r="F270" s="363">
        <v>284511.20016945933</v>
      </c>
      <c r="G270" s="363">
        <v>297272.41696135548</v>
      </c>
      <c r="H270" s="363">
        <v>229996.03059283196</v>
      </c>
      <c r="I270" s="364">
        <v>322456.38164926757</v>
      </c>
      <c r="J270" s="363">
        <v>274836.77924574149</v>
      </c>
      <c r="K270" s="365">
        <v>261436.78922067129</v>
      </c>
      <c r="L270" s="365">
        <v>281206.60814477719</v>
      </c>
      <c r="M270" s="365">
        <v>227302.05780565488</v>
      </c>
      <c r="N270" s="364">
        <v>268708.98558431014</v>
      </c>
      <c r="O270" s="379"/>
      <c r="P270" s="373" t="s">
        <v>146</v>
      </c>
      <c r="Q270" s="140"/>
      <c r="R270" s="140"/>
    </row>
    <row r="271" spans="1:19" s="345" customFormat="1" ht="36.75" customHeight="1">
      <c r="A271" s="344"/>
      <c r="B271" s="344"/>
      <c r="C271" s="368" t="s">
        <v>147</v>
      </c>
      <c r="D271" s="369"/>
      <c r="E271" s="363">
        <v>7875.1366849104534</v>
      </c>
      <c r="F271" s="363">
        <v>7978.5020967922255</v>
      </c>
      <c r="G271" s="370">
        <v>11639.584124467443</v>
      </c>
      <c r="H271" s="370">
        <v>15082.061120895054</v>
      </c>
      <c r="I271" s="371">
        <v>16808.064954960475</v>
      </c>
      <c r="J271" s="363">
        <v>7875.1366849104534</v>
      </c>
      <c r="K271" s="365">
        <v>7744.1388087929017</v>
      </c>
      <c r="L271" s="370">
        <v>11193.525295535366</v>
      </c>
      <c r="M271" s="370">
        <v>14730.035843779133</v>
      </c>
      <c r="N271" s="371">
        <v>15420.919173968992</v>
      </c>
      <c r="O271" s="372"/>
      <c r="P271" s="373" t="s">
        <v>148</v>
      </c>
      <c r="Q271" s="140"/>
      <c r="R271" s="140"/>
    </row>
    <row r="272" spans="1:19" s="345" customFormat="1" ht="36.75" customHeight="1">
      <c r="A272" s="344"/>
      <c r="B272" s="344"/>
      <c r="C272" s="368" t="s">
        <v>149</v>
      </c>
      <c r="D272" s="369"/>
      <c r="E272" s="363">
        <v>212494.68370970912</v>
      </c>
      <c r="F272" s="363">
        <v>260310.29241679952</v>
      </c>
      <c r="G272" s="363">
        <v>281842.23511611746</v>
      </c>
      <c r="H272" s="363">
        <v>302774.94632381789</v>
      </c>
      <c r="I272" s="364">
        <v>349148.79553408863</v>
      </c>
      <c r="J272" s="363">
        <v>212494.68370970912</v>
      </c>
      <c r="K272" s="365">
        <v>243258.69435589694</v>
      </c>
      <c r="L272" s="365">
        <v>241180.58636794335</v>
      </c>
      <c r="M272" s="365">
        <v>316014.41032627382</v>
      </c>
      <c r="N272" s="364">
        <v>324804.61253521952</v>
      </c>
      <c r="O272" s="372"/>
      <c r="P272" s="373" t="s">
        <v>150</v>
      </c>
      <c r="Q272" s="140"/>
      <c r="R272" s="140"/>
    </row>
    <row r="273" spans="1:19" s="345" customFormat="1" ht="36.75" customHeight="1">
      <c r="A273" s="344"/>
      <c r="B273" s="344"/>
      <c r="C273" s="368" t="s">
        <v>151</v>
      </c>
      <c r="D273" s="369"/>
      <c r="E273" s="363">
        <v>20789.76015948569</v>
      </c>
      <c r="F273" s="363">
        <v>20096.612389441561</v>
      </c>
      <c r="G273" s="363">
        <v>27565.212715869289</v>
      </c>
      <c r="H273" s="363">
        <v>25060.599448991059</v>
      </c>
      <c r="I273" s="364">
        <v>29500.738508486931</v>
      </c>
      <c r="J273" s="363">
        <v>20789.76015948569</v>
      </c>
      <c r="K273" s="365">
        <v>22753.761262796503</v>
      </c>
      <c r="L273" s="365">
        <v>29632.943911236209</v>
      </c>
      <c r="M273" s="365">
        <v>23709.330421745355</v>
      </c>
      <c r="N273" s="364">
        <v>21963.70190297121</v>
      </c>
      <c r="O273" s="372"/>
      <c r="P273" s="373" t="s">
        <v>152</v>
      </c>
      <c r="Q273" s="140"/>
      <c r="R273" s="140"/>
    </row>
    <row r="274" spans="1:19" s="345" customFormat="1" ht="36.75" customHeight="1">
      <c r="A274" s="344"/>
      <c r="B274" s="344"/>
      <c r="C274" s="368" t="s">
        <v>153</v>
      </c>
      <c r="D274" s="369"/>
      <c r="E274" s="363">
        <v>95548.836329256228</v>
      </c>
      <c r="F274" s="363">
        <v>123024.61426348086</v>
      </c>
      <c r="G274" s="363">
        <v>196627.08141954255</v>
      </c>
      <c r="H274" s="363">
        <v>241817.77082899708</v>
      </c>
      <c r="I274" s="364">
        <v>245184.36032180488</v>
      </c>
      <c r="J274" s="363">
        <v>95548.836329256228</v>
      </c>
      <c r="K274" s="365">
        <v>116732.62932673832</v>
      </c>
      <c r="L274" s="365">
        <v>179204.66676334257</v>
      </c>
      <c r="M274" s="365">
        <v>209815.82442862928</v>
      </c>
      <c r="N274" s="364">
        <v>204076.07676124721</v>
      </c>
      <c r="O274" s="372"/>
      <c r="P274" s="373" t="s">
        <v>154</v>
      </c>
      <c r="Q274" s="140"/>
      <c r="R274" s="140"/>
    </row>
    <row r="275" spans="1:19" s="345" customFormat="1" ht="36.75" customHeight="1">
      <c r="A275" s="344"/>
      <c r="B275" s="344"/>
      <c r="C275" s="368" t="s">
        <v>155</v>
      </c>
      <c r="D275" s="369"/>
      <c r="E275" s="363">
        <v>107444.8232264322</v>
      </c>
      <c r="F275" s="363">
        <v>113272.53493125716</v>
      </c>
      <c r="G275" s="374">
        <v>117853.03523376411</v>
      </c>
      <c r="H275" s="374">
        <v>128512.17762408103</v>
      </c>
      <c r="I275" s="375">
        <v>119748.95244079546</v>
      </c>
      <c r="J275" s="363">
        <v>107444.8232264322</v>
      </c>
      <c r="K275" s="365">
        <v>111011.56255244189</v>
      </c>
      <c r="L275" s="376">
        <v>115371.344793734</v>
      </c>
      <c r="M275" s="376">
        <v>127440.09108932375</v>
      </c>
      <c r="N275" s="375">
        <v>121256.13713913673</v>
      </c>
      <c r="O275" s="372"/>
      <c r="P275" s="373" t="s">
        <v>156</v>
      </c>
      <c r="Q275" s="140"/>
      <c r="R275" s="140"/>
    </row>
    <row r="276" spans="1:19" s="345" customFormat="1" ht="36.75" customHeight="1">
      <c r="A276" s="377"/>
      <c r="B276" s="377"/>
      <c r="C276" s="368" t="s">
        <v>157</v>
      </c>
      <c r="D276" s="369"/>
      <c r="E276" s="363">
        <v>57819.432612481047</v>
      </c>
      <c r="F276" s="363">
        <v>51795.812240163847</v>
      </c>
      <c r="G276" s="363">
        <v>59752.96135278538</v>
      </c>
      <c r="H276" s="363">
        <v>60633.004950231836</v>
      </c>
      <c r="I276" s="364">
        <v>73430.451319882268</v>
      </c>
      <c r="J276" s="363">
        <v>57819.432612481047</v>
      </c>
      <c r="K276" s="365">
        <v>53650.532750722865</v>
      </c>
      <c r="L276" s="365">
        <v>60422.161544268994</v>
      </c>
      <c r="M276" s="365">
        <v>58282.41520944325</v>
      </c>
      <c r="N276" s="364">
        <v>67462.968931384967</v>
      </c>
      <c r="O276" s="372"/>
      <c r="P276" s="373" t="s">
        <v>158</v>
      </c>
      <c r="Q276" s="140"/>
      <c r="R276" s="140"/>
    </row>
    <row r="277" spans="1:19" s="345" customFormat="1" ht="36.75" customHeight="1">
      <c r="A277" s="377"/>
      <c r="B277" s="377"/>
      <c r="C277" s="368" t="s">
        <v>159</v>
      </c>
      <c r="D277" s="369"/>
      <c r="E277" s="363">
        <v>36768.129091134986</v>
      </c>
      <c r="F277" s="363">
        <v>38282.878585241728</v>
      </c>
      <c r="G277" s="363">
        <v>39996.104915803146</v>
      </c>
      <c r="H277" s="363">
        <v>43386.874596781294</v>
      </c>
      <c r="I277" s="364">
        <v>45602.971607741507</v>
      </c>
      <c r="J277" s="363">
        <v>36768.129091134986</v>
      </c>
      <c r="K277" s="365">
        <v>37072.790631831223</v>
      </c>
      <c r="L277" s="365">
        <v>37997.244370956134</v>
      </c>
      <c r="M277" s="365">
        <v>39529.02263733829</v>
      </c>
      <c r="N277" s="364">
        <v>40143.019834166618</v>
      </c>
      <c r="O277" s="372"/>
      <c r="P277" s="373" t="s">
        <v>160</v>
      </c>
      <c r="Q277" s="140"/>
      <c r="R277" s="140"/>
    </row>
    <row r="278" spans="1:19" s="345" customFormat="1" ht="36.75" customHeight="1">
      <c r="A278" s="377"/>
      <c r="B278" s="377"/>
      <c r="C278" s="368" t="s">
        <v>161</v>
      </c>
      <c r="D278" s="369"/>
      <c r="E278" s="363">
        <v>25484.005497332655</v>
      </c>
      <c r="F278" s="363">
        <v>24013.59178247974</v>
      </c>
      <c r="G278" s="374">
        <v>25835.121717679889</v>
      </c>
      <c r="H278" s="374">
        <v>31405.685621479359</v>
      </c>
      <c r="I278" s="375">
        <v>35319.157013809912</v>
      </c>
      <c r="J278" s="363">
        <v>25484.005497332655</v>
      </c>
      <c r="K278" s="365">
        <v>25165.92608242626</v>
      </c>
      <c r="L278" s="376">
        <v>27103.065647431915</v>
      </c>
      <c r="M278" s="376">
        <v>34548.267200945054</v>
      </c>
      <c r="N278" s="375">
        <v>40298.38521606721</v>
      </c>
      <c r="O278" s="372"/>
      <c r="P278" s="373" t="s">
        <v>162</v>
      </c>
      <c r="Q278" s="140"/>
      <c r="R278" s="140"/>
    </row>
    <row r="279" spans="1:19" s="345" customFormat="1" ht="36.75" customHeight="1">
      <c r="A279" s="377"/>
      <c r="B279" s="377"/>
      <c r="C279" s="368" t="s">
        <v>163</v>
      </c>
      <c r="D279" s="369"/>
      <c r="E279" s="363">
        <v>100389.30851185998</v>
      </c>
      <c r="F279" s="363">
        <v>110860.54573753614</v>
      </c>
      <c r="G279" s="363">
        <v>109905.22527664312</v>
      </c>
      <c r="H279" s="363">
        <v>125218.90692507733</v>
      </c>
      <c r="I279" s="364">
        <v>136506.57594143393</v>
      </c>
      <c r="J279" s="363">
        <v>100389.30851185998</v>
      </c>
      <c r="K279" s="365">
        <v>103568.32746182784</v>
      </c>
      <c r="L279" s="365">
        <v>109793.62390508558</v>
      </c>
      <c r="M279" s="365">
        <v>135485.04414466204</v>
      </c>
      <c r="N279" s="364">
        <v>149811.59874370578</v>
      </c>
      <c r="O279" s="372"/>
      <c r="P279" s="373" t="s">
        <v>164</v>
      </c>
      <c r="Q279" s="140"/>
      <c r="R279" s="140"/>
    </row>
    <row r="280" spans="1:19" s="345" customFormat="1" ht="36.75" customHeight="1">
      <c r="A280" s="377"/>
      <c r="B280" s="377"/>
      <c r="C280" s="368" t="s">
        <v>165</v>
      </c>
      <c r="D280" s="369"/>
      <c r="E280" s="363">
        <v>140912.27936651328</v>
      </c>
      <c r="F280" s="363">
        <v>148933.41755276703</v>
      </c>
      <c r="G280" s="363">
        <v>135206.29257099918</v>
      </c>
      <c r="H280" s="363">
        <v>134240.56832536089</v>
      </c>
      <c r="I280" s="364">
        <v>148231.87550556753</v>
      </c>
      <c r="J280" s="363">
        <v>140912.27936651328</v>
      </c>
      <c r="K280" s="365">
        <v>147549.01836698255</v>
      </c>
      <c r="L280" s="365">
        <v>127024.01915945437</v>
      </c>
      <c r="M280" s="365">
        <v>121291.09988710006</v>
      </c>
      <c r="N280" s="364">
        <v>131082.62774861572</v>
      </c>
      <c r="O280" s="372"/>
      <c r="P280" s="373" t="s">
        <v>166</v>
      </c>
      <c r="Q280" s="140"/>
      <c r="R280" s="140"/>
    </row>
    <row r="281" spans="1:19" s="345" customFormat="1" ht="36.75" customHeight="1">
      <c r="A281" s="377"/>
      <c r="B281" s="377"/>
      <c r="C281" s="368" t="s">
        <v>167</v>
      </c>
      <c r="D281" s="369"/>
      <c r="E281" s="363">
        <v>69946.688905977324</v>
      </c>
      <c r="F281" s="363">
        <v>65849.632741478359</v>
      </c>
      <c r="G281" s="363">
        <v>65360.656643893453</v>
      </c>
      <c r="H281" s="363">
        <v>71574.745088770069</v>
      </c>
      <c r="I281" s="364">
        <v>64995.27797200394</v>
      </c>
      <c r="J281" s="363">
        <v>69946.688905977324</v>
      </c>
      <c r="K281" s="365">
        <v>63791.964078801189</v>
      </c>
      <c r="L281" s="365">
        <v>60528.453256979963</v>
      </c>
      <c r="M281" s="365">
        <v>64309.846662347831</v>
      </c>
      <c r="N281" s="364">
        <v>57425.643220475664</v>
      </c>
      <c r="O281" s="372"/>
      <c r="P281" s="373" t="s">
        <v>168</v>
      </c>
      <c r="Q281" s="140"/>
      <c r="R281" s="140"/>
    </row>
    <row r="282" spans="1:19" s="381" customFormat="1" ht="36.75" customHeight="1">
      <c r="A282" s="344"/>
      <c r="B282" s="344"/>
      <c r="C282" s="368" t="s">
        <v>169</v>
      </c>
      <c r="D282" s="369"/>
      <c r="E282" s="363">
        <v>236105.48058746968</v>
      </c>
      <c r="F282" s="363">
        <v>220227.80466741268</v>
      </c>
      <c r="G282" s="363">
        <v>397347.62648762693</v>
      </c>
      <c r="H282" s="363">
        <v>479896.83496605867</v>
      </c>
      <c r="I282" s="364">
        <v>558953.83988350746</v>
      </c>
      <c r="J282" s="363">
        <v>236105.48058746968</v>
      </c>
      <c r="K282" s="365">
        <v>212673.79402062317</v>
      </c>
      <c r="L282" s="365">
        <v>373455.98298207251</v>
      </c>
      <c r="M282" s="365">
        <v>441535.52198473434</v>
      </c>
      <c r="N282" s="364">
        <v>501073.54819555907</v>
      </c>
      <c r="O282" s="379"/>
      <c r="P282" s="373" t="s">
        <v>170</v>
      </c>
      <c r="Q282" s="140"/>
      <c r="R282" s="140"/>
    </row>
    <row r="283" spans="1:19" s="381" customFormat="1" ht="36.75" customHeight="1">
      <c r="A283" s="344"/>
      <c r="B283" s="344"/>
      <c r="C283" s="368" t="s">
        <v>171</v>
      </c>
      <c r="D283" s="369"/>
      <c r="E283" s="363">
        <v>153358.88904942543</v>
      </c>
      <c r="F283" s="363">
        <v>158135.58622846132</v>
      </c>
      <c r="G283" s="363">
        <v>160737.73175232916</v>
      </c>
      <c r="H283" s="363">
        <v>164837.05967771288</v>
      </c>
      <c r="I283" s="364">
        <v>174984.35382983991</v>
      </c>
      <c r="J283" s="363">
        <v>153358.88904942543</v>
      </c>
      <c r="K283" s="365">
        <v>152200.64958889195</v>
      </c>
      <c r="L283" s="365">
        <v>151324.74926251659</v>
      </c>
      <c r="M283" s="365">
        <v>149574.61547003247</v>
      </c>
      <c r="N283" s="364">
        <v>154104.76848383018</v>
      </c>
      <c r="O283" s="379"/>
      <c r="P283" s="373" t="s">
        <v>172</v>
      </c>
      <c r="Q283" s="140"/>
      <c r="R283" s="140"/>
    </row>
    <row r="284" spans="1:19" s="381" customFormat="1" ht="36.75" customHeight="1">
      <c r="A284" s="344"/>
      <c r="B284" s="344"/>
      <c r="C284" s="368" t="s">
        <v>173</v>
      </c>
      <c r="D284" s="369"/>
      <c r="E284" s="363">
        <v>69377.472355364356</v>
      </c>
      <c r="F284" s="363">
        <v>70326.666143824987</v>
      </c>
      <c r="G284" s="363">
        <v>75440.877482104523</v>
      </c>
      <c r="H284" s="363">
        <v>90515.010044929993</v>
      </c>
      <c r="I284" s="364">
        <v>96613.068522095971</v>
      </c>
      <c r="J284" s="363">
        <v>69377.472355364356</v>
      </c>
      <c r="K284" s="365">
        <v>68599.256835602224</v>
      </c>
      <c r="L284" s="365">
        <v>73488.485020747554</v>
      </c>
      <c r="M284" s="365">
        <v>86997.417370691779</v>
      </c>
      <c r="N284" s="364">
        <v>91604.919182835161</v>
      </c>
      <c r="O284" s="379"/>
      <c r="P284" s="378" t="s">
        <v>174</v>
      </c>
      <c r="Q284" s="140"/>
      <c r="R284" s="140"/>
    </row>
    <row r="285" spans="1:19" s="381" customFormat="1" ht="36.75" customHeight="1">
      <c r="A285" s="344"/>
      <c r="B285" s="344"/>
      <c r="C285" s="368" t="s">
        <v>132</v>
      </c>
      <c r="D285" s="369"/>
      <c r="E285" s="374">
        <v>46112.565301175404</v>
      </c>
      <c r="F285" s="374">
        <v>46186.844618339688</v>
      </c>
      <c r="G285" s="374">
        <v>37270.523733461196</v>
      </c>
      <c r="H285" s="374">
        <v>66334.596169231692</v>
      </c>
      <c r="I285" s="375">
        <v>74329.939897536664</v>
      </c>
      <c r="J285" s="374">
        <v>46112.565301175404</v>
      </c>
      <c r="K285" s="376">
        <v>43421.023874143924</v>
      </c>
      <c r="L285" s="376">
        <v>34574.153374505229</v>
      </c>
      <c r="M285" s="376">
        <v>61058.522654681816</v>
      </c>
      <c r="N285" s="375">
        <v>65763.020012682828</v>
      </c>
      <c r="O285" s="379"/>
      <c r="P285" s="380" t="s">
        <v>133</v>
      </c>
      <c r="Q285" s="140"/>
      <c r="R285" s="140"/>
      <c r="S285" s="140"/>
    </row>
    <row r="286" spans="1:19" s="381" customFormat="1" ht="36.75" customHeight="1">
      <c r="A286" s="344"/>
      <c r="B286" s="344"/>
      <c r="C286" s="382" t="s">
        <v>175</v>
      </c>
      <c r="D286" s="383"/>
      <c r="E286" s="385">
        <f t="shared" ref="E286:M286" si="12">SUM(E270:E285)</f>
        <v>1655264.2706342696</v>
      </c>
      <c r="F286" s="385">
        <f t="shared" si="12"/>
        <v>1743806.5365649362</v>
      </c>
      <c r="G286" s="386">
        <f t="shared" si="12"/>
        <v>2039652.6875044424</v>
      </c>
      <c r="H286" s="386">
        <f t="shared" si="12"/>
        <v>2211286.8723052479</v>
      </c>
      <c r="I286" s="387">
        <f>SUM(I270:I285)</f>
        <v>2491814.8049028232</v>
      </c>
      <c r="J286" s="385">
        <f t="shared" si="12"/>
        <v>1655264.2706342696</v>
      </c>
      <c r="K286" s="385">
        <f t="shared" si="12"/>
        <v>1670630.8592191909</v>
      </c>
      <c r="L286" s="386">
        <f t="shared" si="12"/>
        <v>1913501.6138005876</v>
      </c>
      <c r="M286" s="386">
        <f t="shared" si="12"/>
        <v>2111623.5231373832</v>
      </c>
      <c r="N286" s="387">
        <f>SUM(N270:N285)</f>
        <v>2255000.9326661769</v>
      </c>
      <c r="O286" s="388"/>
      <c r="P286" s="389" t="s">
        <v>176</v>
      </c>
      <c r="Q286" s="140"/>
      <c r="R286" s="140"/>
    </row>
    <row r="287" spans="1:19" s="342" customFormat="1" ht="20.25">
      <c r="A287" s="425" t="s">
        <v>177</v>
      </c>
      <c r="B287" s="425"/>
      <c r="C287" s="425"/>
      <c r="D287" s="425"/>
      <c r="E287" s="425"/>
      <c r="F287" s="425"/>
      <c r="G287" s="425"/>
      <c r="H287" s="425"/>
      <c r="I287" s="425"/>
      <c r="J287" s="414" t="s">
        <v>96</v>
      </c>
      <c r="K287" s="414"/>
      <c r="L287" s="414"/>
      <c r="M287" s="414"/>
      <c r="N287" s="414"/>
      <c r="O287" s="414"/>
      <c r="P287" s="414"/>
      <c r="Q287" s="140"/>
      <c r="R287" s="140"/>
    </row>
    <row r="289" spans="1:18">
      <c r="A289" s="417" t="s">
        <v>184</v>
      </c>
      <c r="B289" s="417"/>
      <c r="C289" s="417"/>
      <c r="D289" s="347"/>
      <c r="E289" s="348"/>
      <c r="F289" s="348"/>
      <c r="H289" s="349" t="s">
        <v>179</v>
      </c>
      <c r="I289" s="349"/>
      <c r="J289" s="348" t="s">
        <v>33</v>
      </c>
      <c r="K289" s="350"/>
      <c r="L289" s="350"/>
      <c r="M289" s="350"/>
      <c r="N289" s="350"/>
      <c r="O289" s="348"/>
      <c r="P289" s="349" t="s">
        <v>144</v>
      </c>
    </row>
    <row r="290" spans="1:18" s="353" customFormat="1" ht="22.5" customHeight="1">
      <c r="A290" s="355"/>
      <c r="B290" s="355"/>
      <c r="C290" s="351"/>
      <c r="D290" s="352"/>
      <c r="E290" s="422" t="s">
        <v>100</v>
      </c>
      <c r="F290" s="423"/>
      <c r="G290" s="423"/>
      <c r="H290" s="423"/>
      <c r="I290" s="424"/>
      <c r="J290" s="422" t="s">
        <v>101</v>
      </c>
      <c r="K290" s="423"/>
      <c r="L290" s="423"/>
      <c r="M290" s="423"/>
      <c r="N290" s="424"/>
      <c r="O290" s="418"/>
      <c r="P290" s="419"/>
      <c r="Q290" s="140"/>
      <c r="R290" s="140"/>
    </row>
    <row r="291" spans="1:18" s="345" customFormat="1" ht="22.5" customHeight="1">
      <c r="A291" s="355"/>
      <c r="B291" s="355"/>
      <c r="C291" s="354"/>
      <c r="D291" s="356"/>
      <c r="E291" s="357">
        <v>2010</v>
      </c>
      <c r="F291" s="357">
        <v>2011</v>
      </c>
      <c r="G291" s="358">
        <v>2012</v>
      </c>
      <c r="H291" s="358">
        <v>2013</v>
      </c>
      <c r="I291" s="359">
        <v>2014</v>
      </c>
      <c r="J291" s="359">
        <v>2010</v>
      </c>
      <c r="K291" s="357">
        <v>2011</v>
      </c>
      <c r="L291" s="358">
        <v>2012</v>
      </c>
      <c r="M291" s="357">
        <v>2013</v>
      </c>
      <c r="N291" s="359">
        <v>2014</v>
      </c>
      <c r="O291" s="420"/>
      <c r="P291" s="421"/>
      <c r="Q291" s="140"/>
      <c r="R291" s="140"/>
    </row>
    <row r="292" spans="1:18" s="381" customFormat="1" ht="36.75" customHeight="1">
      <c r="A292" s="344"/>
      <c r="B292" s="344"/>
      <c r="C292" s="368" t="s">
        <v>145</v>
      </c>
      <c r="D292" s="369"/>
      <c r="E292" s="363">
        <v>265543.01395584882</v>
      </c>
      <c r="F292" s="363">
        <v>263369.37887432013</v>
      </c>
      <c r="G292" s="363">
        <v>337268.06820029858</v>
      </c>
      <c r="H292" s="363">
        <v>312895.57181240607</v>
      </c>
      <c r="I292" s="364">
        <v>346283.74491469725</v>
      </c>
      <c r="J292" s="363">
        <v>265543.01395584882</v>
      </c>
      <c r="K292" s="365">
        <v>237802.11954858655</v>
      </c>
      <c r="L292" s="365">
        <v>305280.27161690651</v>
      </c>
      <c r="M292" s="365">
        <v>294864.98971267568</v>
      </c>
      <c r="N292" s="364">
        <v>308787.58552161849</v>
      </c>
      <c r="O292" s="379"/>
      <c r="P292" s="373" t="s">
        <v>146</v>
      </c>
      <c r="Q292" s="140"/>
      <c r="R292" s="140"/>
    </row>
    <row r="293" spans="1:18" s="345" customFormat="1" ht="36.75" customHeight="1">
      <c r="A293" s="344"/>
      <c r="B293" s="344"/>
      <c r="C293" s="368" t="s">
        <v>147</v>
      </c>
      <c r="D293" s="369"/>
      <c r="E293" s="363">
        <v>3416.0044229907962</v>
      </c>
      <c r="F293" s="363">
        <v>5.6999999991450013E-10</v>
      </c>
      <c r="G293" s="370">
        <v>2761.4611380033257</v>
      </c>
      <c r="H293" s="370">
        <v>2191.0858405726317</v>
      </c>
      <c r="I293" s="371">
        <v>16933.736458896212</v>
      </c>
      <c r="J293" s="363">
        <v>3416.0044229907962</v>
      </c>
      <c r="K293" s="365">
        <v>0.1</v>
      </c>
      <c r="L293" s="370">
        <v>2655.6348380110412</v>
      </c>
      <c r="M293" s="370">
        <v>2139.9444485553463</v>
      </c>
      <c r="N293" s="371">
        <v>15536.21918678172</v>
      </c>
      <c r="O293" s="372"/>
      <c r="P293" s="373" t="s">
        <v>148</v>
      </c>
      <c r="Q293" s="140"/>
      <c r="R293" s="140"/>
    </row>
    <row r="294" spans="1:18" s="345" customFormat="1" ht="36.75" customHeight="1">
      <c r="A294" s="344"/>
      <c r="B294" s="344"/>
      <c r="C294" s="368" t="s">
        <v>149</v>
      </c>
      <c r="D294" s="369"/>
      <c r="E294" s="363">
        <v>498893.53374330251</v>
      </c>
      <c r="F294" s="363">
        <v>558748.8604054132</v>
      </c>
      <c r="G294" s="363">
        <v>602676.60535802355</v>
      </c>
      <c r="H294" s="363">
        <v>592184.49542085978</v>
      </c>
      <c r="I294" s="364">
        <v>676348.85370352142</v>
      </c>
      <c r="J294" s="363">
        <v>498893.53374330251</v>
      </c>
      <c r="K294" s="365">
        <v>518566.38830035622</v>
      </c>
      <c r="L294" s="365">
        <v>523386.33816920593</v>
      </c>
      <c r="M294" s="365">
        <v>613124.33094761707</v>
      </c>
      <c r="N294" s="364">
        <v>636544.96178018185</v>
      </c>
      <c r="O294" s="372"/>
      <c r="P294" s="373" t="s">
        <v>150</v>
      </c>
      <c r="Q294" s="140"/>
      <c r="R294" s="140"/>
    </row>
    <row r="295" spans="1:18" s="345" customFormat="1" ht="36.75" customHeight="1">
      <c r="A295" s="344"/>
      <c r="B295" s="344"/>
      <c r="C295" s="368" t="s">
        <v>151</v>
      </c>
      <c r="D295" s="369"/>
      <c r="E295" s="363">
        <v>16870.455963872948</v>
      </c>
      <c r="F295" s="363">
        <v>15093.62001310527</v>
      </c>
      <c r="G295" s="363">
        <v>14212.673571280397</v>
      </c>
      <c r="H295" s="363">
        <v>18483.094740115037</v>
      </c>
      <c r="I295" s="364">
        <v>25939.397631893295</v>
      </c>
      <c r="J295" s="363">
        <v>16870.455963872948</v>
      </c>
      <c r="K295" s="365">
        <v>18106.811947321235</v>
      </c>
      <c r="L295" s="365">
        <v>16615.001016533934</v>
      </c>
      <c r="M295" s="365">
        <v>16969.642049478065</v>
      </c>
      <c r="N295" s="364">
        <v>18055.470339947529</v>
      </c>
      <c r="O295" s="372"/>
      <c r="P295" s="373" t="s">
        <v>152</v>
      </c>
      <c r="Q295" s="140"/>
      <c r="R295" s="140"/>
    </row>
    <row r="296" spans="1:18" s="345" customFormat="1" ht="36.75" customHeight="1">
      <c r="A296" s="344"/>
      <c r="B296" s="344"/>
      <c r="C296" s="368" t="s">
        <v>153</v>
      </c>
      <c r="D296" s="369"/>
      <c r="E296" s="363">
        <v>72146.925370701589</v>
      </c>
      <c r="F296" s="363">
        <v>92989.448312913853</v>
      </c>
      <c r="G296" s="363">
        <v>148623.16563387396</v>
      </c>
      <c r="H296" s="363">
        <v>178269.78468076832</v>
      </c>
      <c r="I296" s="364">
        <v>133967.02466004508</v>
      </c>
      <c r="J296" s="363">
        <v>72146.925370701589</v>
      </c>
      <c r="K296" s="365">
        <v>88197.794484285245</v>
      </c>
      <c r="L296" s="365">
        <v>135448.69362082132</v>
      </c>
      <c r="M296" s="365">
        <v>155356.94829585636</v>
      </c>
      <c r="N296" s="364">
        <v>112454.55700679398</v>
      </c>
      <c r="O296" s="372"/>
      <c r="P296" s="373" t="s">
        <v>154</v>
      </c>
      <c r="Q296" s="140"/>
      <c r="R296" s="140"/>
    </row>
    <row r="297" spans="1:18" s="345" customFormat="1" ht="36.75" customHeight="1">
      <c r="A297" s="344"/>
      <c r="B297" s="344"/>
      <c r="C297" s="368" t="s">
        <v>155</v>
      </c>
      <c r="D297" s="369"/>
      <c r="E297" s="363">
        <v>68048.919519309682</v>
      </c>
      <c r="F297" s="363">
        <v>78557.265718206094</v>
      </c>
      <c r="G297" s="374">
        <v>83147.460872596916</v>
      </c>
      <c r="H297" s="374">
        <v>85534.219246975714</v>
      </c>
      <c r="I297" s="375">
        <v>84285.344401269627</v>
      </c>
      <c r="J297" s="363">
        <v>68048.919519309682</v>
      </c>
      <c r="K297" s="365">
        <v>76988.430254183419</v>
      </c>
      <c r="L297" s="376">
        <v>81392.659703689336</v>
      </c>
      <c r="M297" s="376">
        <v>84806.545405940982</v>
      </c>
      <c r="N297" s="375">
        <v>85333.067607119912</v>
      </c>
      <c r="O297" s="372"/>
      <c r="P297" s="373" t="s">
        <v>156</v>
      </c>
      <c r="Q297" s="140"/>
      <c r="R297" s="140"/>
    </row>
    <row r="298" spans="1:18" s="345" customFormat="1" ht="36.75" customHeight="1">
      <c r="A298" s="377"/>
      <c r="B298" s="377"/>
      <c r="C298" s="368" t="s">
        <v>157</v>
      </c>
      <c r="D298" s="369"/>
      <c r="E298" s="363">
        <v>83481.639861951524</v>
      </c>
      <c r="F298" s="363">
        <v>68321.925780040096</v>
      </c>
      <c r="G298" s="363">
        <v>60594.887259144482</v>
      </c>
      <c r="H298" s="363">
        <v>70032.862250350241</v>
      </c>
      <c r="I298" s="364">
        <v>72363.766164189437</v>
      </c>
      <c r="J298" s="363">
        <v>83481.639861951524</v>
      </c>
      <c r="K298" s="365">
        <v>71236.508091463344</v>
      </c>
      <c r="L298" s="365">
        <v>62349.902271231913</v>
      </c>
      <c r="M298" s="365">
        <v>67640.396047073868</v>
      </c>
      <c r="N298" s="364">
        <v>65901.227921793616</v>
      </c>
      <c r="O298" s="372"/>
      <c r="P298" s="373" t="s">
        <v>158</v>
      </c>
      <c r="Q298" s="140"/>
      <c r="R298" s="140"/>
    </row>
    <row r="299" spans="1:18" s="345" customFormat="1" ht="36.75" customHeight="1">
      <c r="A299" s="377"/>
      <c r="B299" s="377"/>
      <c r="C299" s="368" t="s">
        <v>159</v>
      </c>
      <c r="D299" s="369"/>
      <c r="E299" s="363">
        <v>39224.806401278198</v>
      </c>
      <c r="F299" s="363">
        <v>48493.441360772937</v>
      </c>
      <c r="G299" s="363">
        <v>56901.623601523534</v>
      </c>
      <c r="H299" s="363">
        <v>57189.212592300995</v>
      </c>
      <c r="I299" s="364">
        <v>61565.504171534296</v>
      </c>
      <c r="J299" s="363">
        <v>39224.806401278198</v>
      </c>
      <c r="K299" s="365">
        <v>46560.417875425141</v>
      </c>
      <c r="L299" s="365">
        <v>51766.504395525757</v>
      </c>
      <c r="M299" s="365">
        <v>51973.575857420517</v>
      </c>
      <c r="N299" s="364">
        <v>54404.027630816774</v>
      </c>
      <c r="O299" s="372"/>
      <c r="P299" s="373" t="s">
        <v>160</v>
      </c>
      <c r="Q299" s="140"/>
      <c r="R299" s="140"/>
    </row>
    <row r="300" spans="1:18" s="345" customFormat="1" ht="36.75" customHeight="1">
      <c r="A300" s="377"/>
      <c r="B300" s="377"/>
      <c r="C300" s="368" t="s">
        <v>161</v>
      </c>
      <c r="D300" s="369"/>
      <c r="E300" s="363">
        <v>20483.365719872829</v>
      </c>
      <c r="F300" s="363">
        <v>18515.734165342285</v>
      </c>
      <c r="G300" s="374">
        <v>18111.477158747875</v>
      </c>
      <c r="H300" s="374">
        <v>19300.004596658036</v>
      </c>
      <c r="I300" s="375">
        <v>20021.420402395706</v>
      </c>
      <c r="J300" s="363">
        <v>20483.365719872829</v>
      </c>
      <c r="K300" s="365">
        <v>19699.98899769894</v>
      </c>
      <c r="L300" s="376">
        <v>19379.084594367909</v>
      </c>
      <c r="M300" s="376">
        <v>21669.599564849792</v>
      </c>
      <c r="N300" s="375">
        <v>23448.156292989592</v>
      </c>
      <c r="O300" s="372"/>
      <c r="P300" s="373" t="s">
        <v>162</v>
      </c>
      <c r="Q300" s="140"/>
      <c r="R300" s="140"/>
    </row>
    <row r="301" spans="1:18" s="345" customFormat="1" ht="36.75" customHeight="1">
      <c r="A301" s="377"/>
      <c r="B301" s="377"/>
      <c r="C301" s="368" t="s">
        <v>163</v>
      </c>
      <c r="D301" s="369"/>
      <c r="E301" s="363">
        <v>74873.976164580396</v>
      </c>
      <c r="F301" s="363">
        <v>84671.473845465051</v>
      </c>
      <c r="G301" s="363">
        <v>74995.655097080016</v>
      </c>
      <c r="H301" s="363">
        <v>76333.979052165159</v>
      </c>
      <c r="I301" s="364">
        <v>78628.65326895623</v>
      </c>
      <c r="J301" s="363">
        <v>74873.976164580396</v>
      </c>
      <c r="K301" s="365">
        <v>79101.767527055999</v>
      </c>
      <c r="L301" s="365">
        <v>75130.507530107338</v>
      </c>
      <c r="M301" s="365">
        <v>83066.48589581062</v>
      </c>
      <c r="N301" s="364">
        <v>86408.481351504306</v>
      </c>
      <c r="O301" s="372"/>
      <c r="P301" s="373" t="s">
        <v>164</v>
      </c>
      <c r="Q301" s="140"/>
      <c r="R301" s="140"/>
    </row>
    <row r="302" spans="1:18" s="345" customFormat="1" ht="36.75" customHeight="1">
      <c r="A302" s="377"/>
      <c r="B302" s="377"/>
      <c r="C302" s="368" t="s">
        <v>165</v>
      </c>
      <c r="D302" s="369"/>
      <c r="E302" s="363">
        <v>107676.27851987506</v>
      </c>
      <c r="F302" s="363">
        <v>109005.47058996948</v>
      </c>
      <c r="G302" s="363">
        <v>114332.873357915</v>
      </c>
      <c r="H302" s="363">
        <v>118662.41589135022</v>
      </c>
      <c r="I302" s="364">
        <v>124561.50284542692</v>
      </c>
      <c r="J302" s="363">
        <v>107676.27851987506</v>
      </c>
      <c r="K302" s="365">
        <v>107205.62077441884</v>
      </c>
      <c r="L302" s="365">
        <v>106777.39913419826</v>
      </c>
      <c r="M302" s="365">
        <v>106770.45380415198</v>
      </c>
      <c r="N302" s="364">
        <v>109240.01511458342</v>
      </c>
      <c r="O302" s="372"/>
      <c r="P302" s="373" t="s">
        <v>166</v>
      </c>
      <c r="Q302" s="140"/>
      <c r="R302" s="140"/>
    </row>
    <row r="303" spans="1:18" s="345" customFormat="1" ht="36.75" customHeight="1">
      <c r="A303" s="377"/>
      <c r="B303" s="377"/>
      <c r="C303" s="368" t="s">
        <v>167</v>
      </c>
      <c r="D303" s="369"/>
      <c r="E303" s="363">
        <v>22593.661494215743</v>
      </c>
      <c r="F303" s="363">
        <v>26245.20276474363</v>
      </c>
      <c r="G303" s="363">
        <v>22270.297269610903</v>
      </c>
      <c r="H303" s="363">
        <v>24530.938929601834</v>
      </c>
      <c r="I303" s="364">
        <v>42590.452085084289</v>
      </c>
      <c r="J303" s="363">
        <v>22593.661494215743</v>
      </c>
      <c r="K303" s="365">
        <v>25441.235155422444</v>
      </c>
      <c r="L303" s="365">
        <v>20556.600617318643</v>
      </c>
      <c r="M303" s="365">
        <v>22087.824451821823</v>
      </c>
      <c r="N303" s="364">
        <v>37634.800352562786</v>
      </c>
      <c r="O303" s="372"/>
      <c r="P303" s="373" t="s">
        <v>168</v>
      </c>
      <c r="Q303" s="140"/>
      <c r="R303" s="140"/>
    </row>
    <row r="304" spans="1:18" s="381" customFormat="1" ht="36.75" customHeight="1">
      <c r="A304" s="344"/>
      <c r="B304" s="344"/>
      <c r="C304" s="368" t="s">
        <v>169</v>
      </c>
      <c r="D304" s="369"/>
      <c r="E304" s="363">
        <v>242348.54679980947</v>
      </c>
      <c r="F304" s="363">
        <v>207332.30729711556</v>
      </c>
      <c r="G304" s="363">
        <v>191719.83927233395</v>
      </c>
      <c r="H304" s="363">
        <v>265879.11709599965</v>
      </c>
      <c r="I304" s="364">
        <v>289031.3456785364</v>
      </c>
      <c r="J304" s="363">
        <v>242348.54679980947</v>
      </c>
      <c r="K304" s="365">
        <v>200246.1965636375</v>
      </c>
      <c r="L304" s="365">
        <v>179999.82457281905</v>
      </c>
      <c r="M304" s="365">
        <v>244344.23693116981</v>
      </c>
      <c r="N304" s="364">
        <v>258734.22850794208</v>
      </c>
      <c r="O304" s="379"/>
      <c r="P304" s="373" t="s">
        <v>170</v>
      </c>
      <c r="Q304" s="140"/>
      <c r="R304" s="140"/>
    </row>
    <row r="305" spans="1:19" s="381" customFormat="1" ht="36.75" customHeight="1">
      <c r="A305" s="344"/>
      <c r="B305" s="344"/>
      <c r="C305" s="368" t="s">
        <v>171</v>
      </c>
      <c r="D305" s="369"/>
      <c r="E305" s="363">
        <v>147525.81803770689</v>
      </c>
      <c r="F305" s="363">
        <v>150097.97004162206</v>
      </c>
      <c r="G305" s="363">
        <v>151065.19773898926</v>
      </c>
      <c r="H305" s="363">
        <v>149782.61401652664</v>
      </c>
      <c r="I305" s="364">
        <v>159133.21386029199</v>
      </c>
      <c r="J305" s="363">
        <v>147525.81803770689</v>
      </c>
      <c r="K305" s="365">
        <v>144953.17702294615</v>
      </c>
      <c r="L305" s="365">
        <v>142689.70954548859</v>
      </c>
      <c r="M305" s="365">
        <v>137189.57070913323</v>
      </c>
      <c r="N305" s="364">
        <v>141981.97746016574</v>
      </c>
      <c r="O305" s="379"/>
      <c r="P305" s="373" t="s">
        <v>172</v>
      </c>
      <c r="Q305" s="140"/>
      <c r="R305" s="140"/>
    </row>
    <row r="306" spans="1:19" s="381" customFormat="1" ht="36.75" customHeight="1">
      <c r="A306" s="344"/>
      <c r="B306" s="344"/>
      <c r="C306" s="368" t="s">
        <v>173</v>
      </c>
      <c r="D306" s="369"/>
      <c r="E306" s="363">
        <v>57494.956215811835</v>
      </c>
      <c r="F306" s="363">
        <v>52006.39642726614</v>
      </c>
      <c r="G306" s="363">
        <v>57712.264268008308</v>
      </c>
      <c r="H306" s="363">
        <v>59600.704280709455</v>
      </c>
      <c r="I306" s="364">
        <v>66171.723702653428</v>
      </c>
      <c r="J306" s="363">
        <v>57494.956215811835</v>
      </c>
      <c r="K306" s="365">
        <v>50727.776573929346</v>
      </c>
      <c r="L306" s="365">
        <v>56266.945897406382</v>
      </c>
      <c r="M306" s="365">
        <v>57272.92851750987</v>
      </c>
      <c r="N306" s="364">
        <v>62660.344202192602</v>
      </c>
      <c r="O306" s="379"/>
      <c r="P306" s="378" t="s">
        <v>174</v>
      </c>
      <c r="Q306" s="140"/>
      <c r="R306" s="140"/>
    </row>
    <row r="307" spans="1:19" s="381" customFormat="1" ht="36.75" customHeight="1">
      <c r="A307" s="344"/>
      <c r="B307" s="344"/>
      <c r="C307" s="368" t="s">
        <v>132</v>
      </c>
      <c r="D307" s="369"/>
      <c r="E307" s="374">
        <v>39662.495965296512</v>
      </c>
      <c r="F307" s="374">
        <v>43456.508038652573</v>
      </c>
      <c r="G307" s="374">
        <v>72492.107350047852</v>
      </c>
      <c r="H307" s="374">
        <v>66966.124713791112</v>
      </c>
      <c r="I307" s="375">
        <v>72637.172687172002</v>
      </c>
      <c r="J307" s="374">
        <v>39662.495965296512</v>
      </c>
      <c r="K307" s="376">
        <v>41599.243858266243</v>
      </c>
      <c r="L307" s="376">
        <v>67483.873486186843</v>
      </c>
      <c r="M307" s="376">
        <v>61716.128582407197</v>
      </c>
      <c r="N307" s="375">
        <v>63758.612204278506</v>
      </c>
      <c r="O307" s="379"/>
      <c r="P307" s="380" t="s">
        <v>133</v>
      </c>
      <c r="Q307" s="140"/>
      <c r="R307" s="140"/>
      <c r="S307" s="140"/>
    </row>
    <row r="308" spans="1:19" s="381" customFormat="1" ht="36.75" customHeight="1">
      <c r="A308" s="344"/>
      <c r="B308" s="344"/>
      <c r="C308" s="382" t="s">
        <v>175</v>
      </c>
      <c r="D308" s="383"/>
      <c r="E308" s="385">
        <f t="shared" ref="E308:M308" si="13">SUM(E292:E307)</f>
        <v>1760284.3981564248</v>
      </c>
      <c r="F308" s="385">
        <f t="shared" si="13"/>
        <v>1816905.003634949</v>
      </c>
      <c r="G308" s="386">
        <f t="shared" si="13"/>
        <v>2008885.6571474781</v>
      </c>
      <c r="H308" s="386">
        <f t="shared" si="13"/>
        <v>2097836.2251611506</v>
      </c>
      <c r="I308" s="387">
        <f>SUM(I292:I307)</f>
        <v>2270462.8566365633</v>
      </c>
      <c r="J308" s="385">
        <f t="shared" si="13"/>
        <v>1760284.3981564248</v>
      </c>
      <c r="K308" s="385">
        <f t="shared" si="13"/>
        <v>1726433.5769749964</v>
      </c>
      <c r="L308" s="386">
        <f t="shared" si="13"/>
        <v>1847178.9510098188</v>
      </c>
      <c r="M308" s="386">
        <f t="shared" si="13"/>
        <v>2020993.6012214727</v>
      </c>
      <c r="N308" s="387">
        <f>SUM(N292:N307)</f>
        <v>2080883.7324812729</v>
      </c>
      <c r="O308" s="388"/>
      <c r="P308" s="389" t="s">
        <v>176</v>
      </c>
      <c r="Q308" s="140"/>
      <c r="R308" s="140"/>
    </row>
    <row r="309" spans="1:19" s="342" customFormat="1" ht="20.25">
      <c r="A309" s="425" t="s">
        <v>177</v>
      </c>
      <c r="B309" s="425"/>
      <c r="C309" s="425"/>
      <c r="D309" s="425"/>
      <c r="E309" s="425"/>
      <c r="F309" s="425"/>
      <c r="G309" s="425"/>
      <c r="H309" s="425"/>
      <c r="I309" s="425"/>
      <c r="J309" s="414" t="s">
        <v>96</v>
      </c>
      <c r="K309" s="414"/>
      <c r="L309" s="414"/>
      <c r="M309" s="414"/>
      <c r="N309" s="414"/>
      <c r="O309" s="414"/>
      <c r="P309" s="414"/>
      <c r="Q309" s="140"/>
      <c r="R309" s="140"/>
    </row>
    <row r="311" spans="1:19">
      <c r="A311" s="417" t="s">
        <v>185</v>
      </c>
      <c r="B311" s="417"/>
      <c r="C311" s="417"/>
      <c r="D311" s="347"/>
      <c r="E311" s="348"/>
      <c r="F311" s="348"/>
      <c r="H311" s="349" t="s">
        <v>179</v>
      </c>
      <c r="I311" s="349"/>
      <c r="J311" s="348" t="s">
        <v>35</v>
      </c>
      <c r="K311" s="350"/>
      <c r="L311" s="350"/>
      <c r="M311" s="350"/>
      <c r="N311" s="350"/>
      <c r="O311" s="348"/>
      <c r="P311" s="349" t="s">
        <v>144</v>
      </c>
    </row>
    <row r="312" spans="1:19" s="353" customFormat="1" ht="22.5" customHeight="1">
      <c r="A312" s="355"/>
      <c r="B312" s="355"/>
      <c r="C312" s="351"/>
      <c r="D312" s="352"/>
      <c r="E312" s="422" t="s">
        <v>100</v>
      </c>
      <c r="F312" s="423"/>
      <c r="G312" s="423"/>
      <c r="H312" s="423"/>
      <c r="I312" s="424"/>
      <c r="J312" s="422" t="s">
        <v>101</v>
      </c>
      <c r="K312" s="423"/>
      <c r="L312" s="423"/>
      <c r="M312" s="423"/>
      <c r="N312" s="424"/>
      <c r="O312" s="418"/>
      <c r="P312" s="419"/>
      <c r="Q312" s="140"/>
      <c r="R312" s="140"/>
    </row>
    <row r="313" spans="1:19" s="345" customFormat="1" ht="22.5" customHeight="1">
      <c r="A313" s="355"/>
      <c r="B313" s="355"/>
      <c r="C313" s="354"/>
      <c r="D313" s="356"/>
      <c r="E313" s="357">
        <v>2010</v>
      </c>
      <c r="F313" s="357">
        <v>2011</v>
      </c>
      <c r="G313" s="358">
        <v>2012</v>
      </c>
      <c r="H313" s="358">
        <v>2013</v>
      </c>
      <c r="I313" s="359">
        <v>2014</v>
      </c>
      <c r="J313" s="359">
        <v>2010</v>
      </c>
      <c r="K313" s="357">
        <v>2011</v>
      </c>
      <c r="L313" s="358">
        <v>2012</v>
      </c>
      <c r="M313" s="357">
        <v>2013</v>
      </c>
      <c r="N313" s="359">
        <v>2014</v>
      </c>
      <c r="O313" s="420"/>
      <c r="P313" s="421"/>
      <c r="Q313" s="140"/>
      <c r="R313" s="140"/>
    </row>
    <row r="314" spans="1:19" s="381" customFormat="1" ht="36.75" customHeight="1">
      <c r="A314" s="344"/>
      <c r="B314" s="344"/>
      <c r="C314" s="368" t="s">
        <v>145</v>
      </c>
      <c r="D314" s="369"/>
      <c r="E314" s="363">
        <v>218250.50489945782</v>
      </c>
      <c r="F314" s="363">
        <v>193265.44858815754</v>
      </c>
      <c r="G314" s="363">
        <v>194306.20829610006</v>
      </c>
      <c r="H314" s="363">
        <v>195866.18094512809</v>
      </c>
      <c r="I314" s="364">
        <v>233836.15468041305</v>
      </c>
      <c r="J314" s="363">
        <v>218250.50489945782</v>
      </c>
      <c r="K314" s="365">
        <v>174217.67860538937</v>
      </c>
      <c r="L314" s="365">
        <v>170411.00726030959</v>
      </c>
      <c r="M314" s="365">
        <v>180790.12892892314</v>
      </c>
      <c r="N314" s="364">
        <v>234573.97970452567</v>
      </c>
      <c r="O314" s="379"/>
      <c r="P314" s="373" t="s">
        <v>146</v>
      </c>
      <c r="Q314" s="140"/>
      <c r="R314" s="140"/>
    </row>
    <row r="315" spans="1:19" s="345" customFormat="1" ht="36.75" customHeight="1">
      <c r="A315" s="344"/>
      <c r="B315" s="344"/>
      <c r="C315" s="368" t="s">
        <v>147</v>
      </c>
      <c r="D315" s="369"/>
      <c r="E315" s="363">
        <v>2574.3246667168751</v>
      </c>
      <c r="F315" s="363">
        <v>162.18865143594149</v>
      </c>
      <c r="G315" s="370">
        <v>1.1113569545718014E-8</v>
      </c>
      <c r="H315" s="370">
        <v>0</v>
      </c>
      <c r="I315" s="371">
        <v>0</v>
      </c>
      <c r="J315" s="363">
        <v>2574.3246667168751</v>
      </c>
      <c r="K315" s="365">
        <v>157.42446573217083</v>
      </c>
      <c r="L315" s="370">
        <v>1.2701133396768788E-8</v>
      </c>
      <c r="M315" s="370">
        <v>0</v>
      </c>
      <c r="N315" s="371">
        <v>0</v>
      </c>
      <c r="O315" s="372"/>
      <c r="P315" s="373" t="s">
        <v>148</v>
      </c>
      <c r="Q315" s="140"/>
      <c r="R315" s="140"/>
    </row>
    <row r="316" spans="1:19" s="345" customFormat="1" ht="36.75" customHeight="1">
      <c r="A316" s="344"/>
      <c r="B316" s="344"/>
      <c r="C316" s="368" t="s">
        <v>149</v>
      </c>
      <c r="D316" s="369"/>
      <c r="E316" s="363">
        <v>28945.433866376065</v>
      </c>
      <c r="F316" s="363">
        <v>13567.23441739093</v>
      </c>
      <c r="G316" s="363">
        <v>14331.423677499786</v>
      </c>
      <c r="H316" s="363">
        <v>19796.845237309957</v>
      </c>
      <c r="I316" s="364">
        <v>18629.243972387834</v>
      </c>
      <c r="J316" s="363">
        <v>28945.433866376065</v>
      </c>
      <c r="K316" s="365">
        <v>12343.514454193206</v>
      </c>
      <c r="L316" s="365">
        <v>13909.091921294255</v>
      </c>
      <c r="M316" s="365">
        <v>25597.051535199389</v>
      </c>
      <c r="N316" s="364">
        <v>26526.084819478951</v>
      </c>
      <c r="O316" s="372"/>
      <c r="P316" s="373" t="s">
        <v>150</v>
      </c>
      <c r="Q316" s="140"/>
      <c r="R316" s="140"/>
    </row>
    <row r="317" spans="1:19" s="345" customFormat="1" ht="36.75" customHeight="1">
      <c r="A317" s="344"/>
      <c r="B317" s="344"/>
      <c r="C317" s="368" t="s">
        <v>151</v>
      </c>
      <c r="D317" s="369"/>
      <c r="E317" s="363">
        <v>586137.2011613861</v>
      </c>
      <c r="F317" s="363">
        <v>499299.91476664535</v>
      </c>
      <c r="G317" s="363">
        <v>462925.96591933502</v>
      </c>
      <c r="H317" s="363">
        <v>607483.99805612094</v>
      </c>
      <c r="I317" s="364">
        <v>783541.54226095381</v>
      </c>
      <c r="J317" s="363">
        <v>586137.2011613861</v>
      </c>
      <c r="K317" s="365">
        <v>631327.93724892673</v>
      </c>
      <c r="L317" s="365">
        <v>563782.93000012042</v>
      </c>
      <c r="M317" s="365">
        <v>551944.14621288562</v>
      </c>
      <c r="N317" s="364">
        <v>513098.02611209854</v>
      </c>
      <c r="O317" s="372"/>
      <c r="P317" s="373" t="s">
        <v>152</v>
      </c>
      <c r="Q317" s="140"/>
      <c r="R317" s="140"/>
    </row>
    <row r="318" spans="1:19" s="345" customFormat="1" ht="36.75" customHeight="1">
      <c r="A318" s="344"/>
      <c r="B318" s="344"/>
      <c r="C318" s="368" t="s">
        <v>153</v>
      </c>
      <c r="D318" s="369"/>
      <c r="E318" s="363">
        <v>96924.479881467443</v>
      </c>
      <c r="F318" s="363">
        <v>74884.135768061795</v>
      </c>
      <c r="G318" s="363">
        <v>84938.557893799691</v>
      </c>
      <c r="H318" s="363">
        <v>261019.66651610224</v>
      </c>
      <c r="I318" s="364">
        <v>273508.1331832172</v>
      </c>
      <c r="J318" s="363">
        <v>96924.479881467443</v>
      </c>
      <c r="K318" s="365">
        <v>71018.549876645149</v>
      </c>
      <c r="L318" s="365">
        <v>77394.887595478198</v>
      </c>
      <c r="M318" s="365">
        <v>227147.43609408208</v>
      </c>
      <c r="N318" s="364">
        <v>230085.99493309617</v>
      </c>
      <c r="O318" s="372"/>
      <c r="P318" s="373" t="s">
        <v>154</v>
      </c>
      <c r="Q318" s="140"/>
      <c r="R318" s="140"/>
    </row>
    <row r="319" spans="1:19" s="345" customFormat="1" ht="36.75" customHeight="1">
      <c r="A319" s="344"/>
      <c r="B319" s="344"/>
      <c r="C319" s="368" t="s">
        <v>155</v>
      </c>
      <c r="D319" s="369"/>
      <c r="E319" s="363">
        <v>46942.205308708879</v>
      </c>
      <c r="F319" s="363">
        <v>58207.443127215432</v>
      </c>
      <c r="G319" s="374">
        <v>63314.277984468878</v>
      </c>
      <c r="H319" s="374">
        <v>65587.504133189912</v>
      </c>
      <c r="I319" s="375">
        <v>62440.070078487814</v>
      </c>
      <c r="J319" s="363">
        <v>46942.205308708879</v>
      </c>
      <c r="K319" s="365">
        <v>57036.633300564325</v>
      </c>
      <c r="L319" s="376">
        <v>61962.530357231735</v>
      </c>
      <c r="M319" s="376">
        <v>64993.143764133449</v>
      </c>
      <c r="N319" s="375">
        <v>63147.983655804826</v>
      </c>
      <c r="O319" s="372"/>
      <c r="P319" s="373" t="s">
        <v>156</v>
      </c>
      <c r="Q319" s="140"/>
      <c r="R319" s="140"/>
    </row>
    <row r="320" spans="1:19" s="345" customFormat="1" ht="36.75" customHeight="1">
      <c r="A320" s="377"/>
      <c r="B320" s="377"/>
      <c r="C320" s="368" t="s">
        <v>157</v>
      </c>
      <c r="D320" s="369"/>
      <c r="E320" s="363">
        <v>44944.197790475228</v>
      </c>
      <c r="F320" s="363">
        <v>45132.628566732521</v>
      </c>
      <c r="G320" s="363">
        <v>30659.03853357241</v>
      </c>
      <c r="H320" s="363">
        <v>41842.578470975794</v>
      </c>
      <c r="I320" s="364">
        <v>48709.151241645763</v>
      </c>
      <c r="J320" s="363">
        <v>44944.197790475228</v>
      </c>
      <c r="K320" s="365">
        <v>48456.267597568491</v>
      </c>
      <c r="L320" s="365">
        <v>31826.685440335415</v>
      </c>
      <c r="M320" s="365">
        <v>41758.5228158596</v>
      </c>
      <c r="N320" s="364">
        <v>47685.011679809628</v>
      </c>
      <c r="O320" s="372"/>
      <c r="P320" s="373" t="s">
        <v>158</v>
      </c>
      <c r="Q320" s="140"/>
      <c r="R320" s="140"/>
    </row>
    <row r="321" spans="1:19" s="345" customFormat="1" ht="36.75" customHeight="1">
      <c r="A321" s="377"/>
      <c r="B321" s="377"/>
      <c r="C321" s="368" t="s">
        <v>159</v>
      </c>
      <c r="D321" s="369"/>
      <c r="E321" s="363">
        <v>63477.969226262358</v>
      </c>
      <c r="F321" s="363">
        <v>56339.221974425585</v>
      </c>
      <c r="G321" s="363">
        <v>59952.107053955639</v>
      </c>
      <c r="H321" s="363">
        <v>56559.044261154195</v>
      </c>
      <c r="I321" s="364">
        <v>54180.217143006608</v>
      </c>
      <c r="J321" s="363">
        <v>63477.969226262358</v>
      </c>
      <c r="K321" s="365">
        <v>53946.840807453773</v>
      </c>
      <c r="L321" s="365">
        <v>54345.650557449531</v>
      </c>
      <c r="M321" s="365">
        <v>51385.65701105386</v>
      </c>
      <c r="N321" s="364">
        <v>47888.431029248677</v>
      </c>
      <c r="O321" s="372"/>
      <c r="P321" s="373" t="s">
        <v>160</v>
      </c>
      <c r="Q321" s="140"/>
      <c r="R321" s="140"/>
    </row>
    <row r="322" spans="1:19" s="345" customFormat="1" ht="36.75" customHeight="1">
      <c r="A322" s="377"/>
      <c r="B322" s="377"/>
      <c r="C322" s="368" t="s">
        <v>161</v>
      </c>
      <c r="D322" s="369"/>
      <c r="E322" s="363">
        <v>15065.110147812225</v>
      </c>
      <c r="F322" s="363">
        <v>14000.078328371246</v>
      </c>
      <c r="G322" s="374">
        <v>14642.610345506455</v>
      </c>
      <c r="H322" s="374">
        <v>16257.864900618162</v>
      </c>
      <c r="I322" s="375">
        <v>14914.362386013499</v>
      </c>
      <c r="J322" s="363">
        <v>15065.110147812225</v>
      </c>
      <c r="K322" s="365">
        <v>14855.214207366293</v>
      </c>
      <c r="L322" s="376">
        <v>15650.419524038356</v>
      </c>
      <c r="M322" s="376">
        <v>18118.995811311281</v>
      </c>
      <c r="N322" s="375">
        <v>17516.657389229218</v>
      </c>
      <c r="O322" s="372"/>
      <c r="P322" s="373" t="s">
        <v>162</v>
      </c>
      <c r="Q322" s="140"/>
      <c r="R322" s="140"/>
    </row>
    <row r="323" spans="1:19" s="345" customFormat="1" ht="36.75" customHeight="1">
      <c r="A323" s="377"/>
      <c r="B323" s="377"/>
      <c r="C323" s="368" t="s">
        <v>163</v>
      </c>
      <c r="D323" s="369"/>
      <c r="E323" s="363">
        <v>52230.159879114843</v>
      </c>
      <c r="F323" s="363">
        <v>57388.947839422137</v>
      </c>
      <c r="G323" s="363">
        <v>53907.593884904993</v>
      </c>
      <c r="H323" s="363">
        <v>53558.764878883929</v>
      </c>
      <c r="I323" s="364">
        <v>55550.177652160026</v>
      </c>
      <c r="J323" s="363">
        <v>52230.159879114843</v>
      </c>
      <c r="K323" s="365">
        <v>53649.808608500163</v>
      </c>
      <c r="L323" s="365">
        <v>55006.571144540918</v>
      </c>
      <c r="M323" s="365">
        <v>59933.070325178785</v>
      </c>
      <c r="N323" s="364">
        <v>63118.511412951564</v>
      </c>
      <c r="O323" s="372"/>
      <c r="P323" s="373" t="s">
        <v>164</v>
      </c>
      <c r="Q323" s="140"/>
      <c r="R323" s="140"/>
    </row>
    <row r="324" spans="1:19" s="345" customFormat="1" ht="36.75" customHeight="1">
      <c r="A324" s="377"/>
      <c r="B324" s="377"/>
      <c r="C324" s="368" t="s">
        <v>165</v>
      </c>
      <c r="D324" s="369"/>
      <c r="E324" s="363">
        <v>83592.499181892927</v>
      </c>
      <c r="F324" s="363">
        <v>85622.924235726678</v>
      </c>
      <c r="G324" s="363">
        <v>90860.697701415484</v>
      </c>
      <c r="H324" s="363">
        <v>94052.868124560526</v>
      </c>
      <c r="I324" s="364">
        <v>103437.2960382743</v>
      </c>
      <c r="J324" s="363">
        <v>83592.499181892927</v>
      </c>
      <c r="K324" s="365">
        <v>84195.946899584436</v>
      </c>
      <c r="L324" s="365">
        <v>85002.324824970114</v>
      </c>
      <c r="M324" s="365">
        <v>84872.452224072898</v>
      </c>
      <c r="N324" s="364">
        <v>91383.093888542237</v>
      </c>
      <c r="O324" s="372"/>
      <c r="P324" s="373" t="s">
        <v>166</v>
      </c>
      <c r="Q324" s="140"/>
      <c r="R324" s="140"/>
    </row>
    <row r="325" spans="1:19" s="345" customFormat="1" ht="36.75" customHeight="1">
      <c r="A325" s="377"/>
      <c r="B325" s="377"/>
      <c r="C325" s="368" t="s">
        <v>167</v>
      </c>
      <c r="D325" s="369"/>
      <c r="E325" s="363">
        <v>57910.824801693321</v>
      </c>
      <c r="F325" s="363">
        <v>69758.691144660668</v>
      </c>
      <c r="G325" s="363">
        <v>72490.684917908569</v>
      </c>
      <c r="H325" s="363">
        <v>71680.741138463374</v>
      </c>
      <c r="I325" s="364">
        <v>68547.765621009952</v>
      </c>
      <c r="J325" s="363">
        <v>57910.824801693321</v>
      </c>
      <c r="K325" s="365">
        <v>67459.151678149487</v>
      </c>
      <c r="L325" s="365">
        <v>67276.520188076887</v>
      </c>
      <c r="M325" s="365">
        <v>65179.34355718804</v>
      </c>
      <c r="N325" s="364">
        <v>61088.810377803988</v>
      </c>
      <c r="O325" s="372"/>
      <c r="P325" s="373" t="s">
        <v>168</v>
      </c>
      <c r="Q325" s="140"/>
      <c r="R325" s="140"/>
    </row>
    <row r="326" spans="1:19" s="381" customFormat="1" ht="36.75" customHeight="1">
      <c r="A326" s="344"/>
      <c r="B326" s="344"/>
      <c r="C326" s="368" t="s">
        <v>169</v>
      </c>
      <c r="D326" s="369"/>
      <c r="E326" s="363">
        <v>165720.29349356942</v>
      </c>
      <c r="F326" s="363">
        <v>178892.32215625062</v>
      </c>
      <c r="G326" s="363">
        <v>137614.46573346778</v>
      </c>
      <c r="H326" s="363">
        <v>207329.86210980176</v>
      </c>
      <c r="I326" s="364">
        <v>225812.24669298902</v>
      </c>
      <c r="J326" s="363">
        <v>165720.29349356942</v>
      </c>
      <c r="K326" s="365">
        <v>172819.32421065995</v>
      </c>
      <c r="L326" s="365">
        <v>129218.06038764471</v>
      </c>
      <c r="M326" s="365">
        <v>190617.03956937068</v>
      </c>
      <c r="N326" s="364">
        <v>202235.95145265033</v>
      </c>
      <c r="O326" s="379"/>
      <c r="P326" s="373" t="s">
        <v>170</v>
      </c>
      <c r="Q326" s="140"/>
      <c r="R326" s="140"/>
    </row>
    <row r="327" spans="1:19" s="381" customFormat="1" ht="36.75" customHeight="1">
      <c r="A327" s="344"/>
      <c r="B327" s="344"/>
      <c r="C327" s="368" t="s">
        <v>171</v>
      </c>
      <c r="D327" s="369"/>
      <c r="E327" s="363">
        <v>82956.853469758717</v>
      </c>
      <c r="F327" s="363">
        <v>85792.712869831827</v>
      </c>
      <c r="G327" s="363">
        <v>87712.111054272813</v>
      </c>
      <c r="H327" s="363">
        <v>91799.510506457023</v>
      </c>
      <c r="I327" s="364">
        <v>97986.787664537755</v>
      </c>
      <c r="J327" s="363">
        <v>82956.853469758717</v>
      </c>
      <c r="K327" s="365">
        <v>82466.116748980305</v>
      </c>
      <c r="L327" s="365">
        <v>82151.208737060355</v>
      </c>
      <c r="M327" s="365">
        <v>83015.407061082995</v>
      </c>
      <c r="N327" s="364">
        <v>85822.585197734981</v>
      </c>
      <c r="O327" s="379"/>
      <c r="P327" s="373" t="s">
        <v>172</v>
      </c>
      <c r="Q327" s="140"/>
      <c r="R327" s="140"/>
    </row>
    <row r="328" spans="1:19" s="381" customFormat="1" ht="36.75" customHeight="1">
      <c r="A328" s="344"/>
      <c r="B328" s="344"/>
      <c r="C328" s="368" t="s">
        <v>173</v>
      </c>
      <c r="D328" s="369"/>
      <c r="E328" s="363">
        <v>36731.584883548428</v>
      </c>
      <c r="F328" s="363">
        <v>38600.809689784277</v>
      </c>
      <c r="G328" s="363">
        <v>39282.746548199044</v>
      </c>
      <c r="H328" s="363">
        <v>44528.71580449996</v>
      </c>
      <c r="I328" s="364">
        <v>40214.83395290123</v>
      </c>
      <c r="J328" s="363">
        <v>36731.584883548428</v>
      </c>
      <c r="K328" s="365">
        <v>37651.122167498666</v>
      </c>
      <c r="L328" s="365">
        <v>38290.11869271558</v>
      </c>
      <c r="M328" s="365">
        <v>42703.453929630981</v>
      </c>
      <c r="N328" s="364">
        <v>38038.346161543974</v>
      </c>
      <c r="O328" s="379"/>
      <c r="P328" s="378" t="s">
        <v>174</v>
      </c>
      <c r="Q328" s="140"/>
      <c r="R328" s="140"/>
    </row>
    <row r="329" spans="1:19" s="381" customFormat="1" ht="36.75" customHeight="1">
      <c r="A329" s="344"/>
      <c r="B329" s="344"/>
      <c r="C329" s="368" t="s">
        <v>132</v>
      </c>
      <c r="D329" s="369"/>
      <c r="E329" s="374">
        <v>31020.717074047407</v>
      </c>
      <c r="F329" s="374">
        <v>33242.095337284583</v>
      </c>
      <c r="G329" s="374">
        <v>33165.307263400638</v>
      </c>
      <c r="H329" s="374">
        <v>46061.771158749543</v>
      </c>
      <c r="I329" s="375">
        <v>48863.952543102772</v>
      </c>
      <c r="J329" s="374">
        <v>31020.717074047407</v>
      </c>
      <c r="K329" s="376">
        <v>31829.747796981661</v>
      </c>
      <c r="L329" s="376">
        <v>30989.410225596883</v>
      </c>
      <c r="M329" s="376">
        <v>42395.168556390046</v>
      </c>
      <c r="N329" s="375">
        <v>43459.832583169191</v>
      </c>
      <c r="O329" s="379"/>
      <c r="P329" s="380" t="s">
        <v>133</v>
      </c>
      <c r="Q329" s="140"/>
      <c r="R329" s="140"/>
      <c r="S329" s="140"/>
    </row>
    <row r="330" spans="1:19" s="381" customFormat="1" ht="36.75" customHeight="1">
      <c r="A330" s="344"/>
      <c r="B330" s="344"/>
      <c r="C330" s="382" t="s">
        <v>175</v>
      </c>
      <c r="D330" s="383"/>
      <c r="E330" s="385">
        <f t="shared" ref="E330:M330" si="14">SUM(E314:E329)</f>
        <v>1613424.3597322879</v>
      </c>
      <c r="F330" s="385">
        <f t="shared" si="14"/>
        <v>1504156.797461397</v>
      </c>
      <c r="G330" s="386">
        <f t="shared" si="14"/>
        <v>1440103.7968078186</v>
      </c>
      <c r="H330" s="386">
        <f t="shared" si="14"/>
        <v>1873425.9162420151</v>
      </c>
      <c r="I330" s="387">
        <f>SUM(I314:I329)</f>
        <v>2130171.9351111003</v>
      </c>
      <c r="J330" s="385">
        <f t="shared" si="14"/>
        <v>1613424.3597322879</v>
      </c>
      <c r="K330" s="385">
        <f t="shared" si="14"/>
        <v>1593431.2786741939</v>
      </c>
      <c r="L330" s="386">
        <f t="shared" si="14"/>
        <v>1477217.4168568759</v>
      </c>
      <c r="M330" s="386">
        <f t="shared" si="14"/>
        <v>1730451.017396363</v>
      </c>
      <c r="N330" s="387">
        <f>SUM(N314:N329)</f>
        <v>1765669.3003976878</v>
      </c>
      <c r="O330" s="388"/>
      <c r="P330" s="389" t="s">
        <v>176</v>
      </c>
      <c r="Q330" s="140"/>
      <c r="R330" s="140"/>
    </row>
    <row r="331" spans="1:19" s="342" customFormat="1" ht="20.25">
      <c r="A331" s="425" t="s">
        <v>177</v>
      </c>
      <c r="B331" s="425"/>
      <c r="C331" s="425"/>
      <c r="D331" s="425"/>
      <c r="E331" s="425"/>
      <c r="F331" s="425"/>
      <c r="G331" s="425"/>
      <c r="H331" s="425"/>
      <c r="I331" s="425"/>
      <c r="J331" s="414" t="s">
        <v>96</v>
      </c>
      <c r="K331" s="414"/>
      <c r="L331" s="414"/>
      <c r="M331" s="414"/>
      <c r="N331" s="414"/>
      <c r="O331" s="414"/>
      <c r="P331" s="414"/>
      <c r="Q331" s="140"/>
      <c r="R331" s="140"/>
    </row>
    <row r="333" spans="1:19">
      <c r="A333" s="417" t="s">
        <v>186</v>
      </c>
      <c r="B333" s="417"/>
      <c r="C333" s="417"/>
      <c r="D333" s="347"/>
      <c r="E333" s="348"/>
      <c r="F333" s="348"/>
      <c r="H333" s="349" t="s">
        <v>179</v>
      </c>
      <c r="I333" s="349"/>
      <c r="J333" s="348" t="s">
        <v>187</v>
      </c>
      <c r="K333" s="350"/>
      <c r="L333" s="350"/>
      <c r="M333" s="350"/>
      <c r="N333" s="350"/>
      <c r="O333" s="348"/>
      <c r="P333" s="349" t="s">
        <v>188</v>
      </c>
    </row>
    <row r="334" spans="1:19" s="353" customFormat="1" ht="22.5" customHeight="1">
      <c r="A334" s="355"/>
      <c r="B334" s="355"/>
      <c r="C334" s="351"/>
      <c r="D334" s="352"/>
      <c r="E334" s="422" t="s">
        <v>100</v>
      </c>
      <c r="F334" s="423"/>
      <c r="G334" s="423"/>
      <c r="H334" s="423"/>
      <c r="I334" s="424"/>
      <c r="J334" s="422" t="s">
        <v>101</v>
      </c>
      <c r="K334" s="423"/>
      <c r="L334" s="423"/>
      <c r="M334" s="423"/>
      <c r="N334" s="424"/>
      <c r="O334" s="418"/>
      <c r="P334" s="419"/>
      <c r="Q334" s="140"/>
      <c r="R334" s="140"/>
    </row>
    <row r="335" spans="1:19" s="345" customFormat="1" ht="22.5" customHeight="1">
      <c r="A335" s="355"/>
      <c r="B335" s="355"/>
      <c r="C335" s="354"/>
      <c r="D335" s="356"/>
      <c r="E335" s="357">
        <v>2010</v>
      </c>
      <c r="F335" s="357">
        <v>2011</v>
      </c>
      <c r="G335" s="358">
        <v>2012</v>
      </c>
      <c r="H335" s="358">
        <v>2013</v>
      </c>
      <c r="I335" s="359">
        <v>2014</v>
      </c>
      <c r="J335" s="359">
        <v>2010</v>
      </c>
      <c r="K335" s="357">
        <v>2011</v>
      </c>
      <c r="L335" s="358">
        <v>2012</v>
      </c>
      <c r="M335" s="357">
        <v>2013</v>
      </c>
      <c r="N335" s="359">
        <v>2014</v>
      </c>
      <c r="O335" s="420"/>
      <c r="P335" s="421"/>
      <c r="Q335" s="140"/>
      <c r="R335" s="140"/>
    </row>
    <row r="336" spans="1:19" s="381" customFormat="1" ht="36.75" customHeight="1">
      <c r="A336" s="344"/>
      <c r="B336" s="344"/>
      <c r="C336" s="368" t="s">
        <v>189</v>
      </c>
      <c r="D336" s="369"/>
      <c r="E336" s="363">
        <v>139441.96255522629</v>
      </c>
      <c r="F336" s="363">
        <v>129982.88054684157</v>
      </c>
      <c r="G336" s="397">
        <v>0</v>
      </c>
      <c r="H336" s="397">
        <v>0</v>
      </c>
      <c r="I336" s="398">
        <v>0</v>
      </c>
      <c r="J336" s="363">
        <v>139441.96255522629</v>
      </c>
      <c r="K336" s="365">
        <v>118592.08968728645</v>
      </c>
      <c r="L336" s="397">
        <v>0</v>
      </c>
      <c r="M336" s="397">
        <v>0</v>
      </c>
      <c r="N336" s="398">
        <v>0</v>
      </c>
      <c r="O336" s="379"/>
      <c r="P336" s="373" t="s">
        <v>190</v>
      </c>
      <c r="Q336" s="140"/>
      <c r="R336" s="140"/>
    </row>
    <row r="337" spans="1:19" s="345" customFormat="1" ht="36.75" customHeight="1">
      <c r="A337" s="344"/>
      <c r="B337" s="344"/>
      <c r="C337" s="368" t="s">
        <v>191</v>
      </c>
      <c r="D337" s="369"/>
      <c r="E337" s="363">
        <v>409.5951514336333</v>
      </c>
      <c r="F337" s="363">
        <v>1.3211099999867092E-6</v>
      </c>
      <c r="G337" s="399">
        <v>0</v>
      </c>
      <c r="H337" s="399">
        <v>0</v>
      </c>
      <c r="I337" s="400">
        <v>0</v>
      </c>
      <c r="J337" s="363">
        <v>409.5951514336333</v>
      </c>
      <c r="K337" s="365">
        <v>1.282259999987106E-6</v>
      </c>
      <c r="L337" s="399">
        <v>0</v>
      </c>
      <c r="M337" s="399">
        <v>0</v>
      </c>
      <c r="N337" s="400">
        <v>0</v>
      </c>
      <c r="O337" s="372"/>
      <c r="P337" s="373" t="s">
        <v>192</v>
      </c>
      <c r="Q337" s="140"/>
      <c r="R337" s="140"/>
    </row>
    <row r="338" spans="1:19" s="345" customFormat="1" ht="36.75" customHeight="1">
      <c r="A338" s="344"/>
      <c r="B338" s="344"/>
      <c r="C338" s="368" t="s">
        <v>193</v>
      </c>
      <c r="D338" s="369"/>
      <c r="E338" s="363">
        <v>915119.60865872714</v>
      </c>
      <c r="F338" s="363">
        <v>1070856.945940967</v>
      </c>
      <c r="G338" s="397">
        <v>0</v>
      </c>
      <c r="H338" s="397">
        <v>0</v>
      </c>
      <c r="I338" s="398">
        <v>0</v>
      </c>
      <c r="J338" s="363">
        <v>915119.60865872714</v>
      </c>
      <c r="K338" s="365">
        <v>989185.64298709983</v>
      </c>
      <c r="L338" s="397">
        <v>0</v>
      </c>
      <c r="M338" s="397">
        <v>0</v>
      </c>
      <c r="N338" s="398">
        <v>0</v>
      </c>
      <c r="O338" s="372"/>
      <c r="P338" s="373" t="s">
        <v>194</v>
      </c>
      <c r="Q338" s="140"/>
      <c r="R338" s="140"/>
    </row>
    <row r="339" spans="1:19" s="345" customFormat="1" ht="36.75" customHeight="1">
      <c r="A339" s="344"/>
      <c r="B339" s="344"/>
      <c r="C339" s="368" t="s">
        <v>195</v>
      </c>
      <c r="D339" s="369"/>
      <c r="E339" s="363">
        <v>30897.884823522916</v>
      </c>
      <c r="F339" s="363">
        <v>37454.748819062341</v>
      </c>
      <c r="G339" s="397">
        <v>0</v>
      </c>
      <c r="H339" s="397">
        <v>0</v>
      </c>
      <c r="I339" s="398">
        <v>0</v>
      </c>
      <c r="J339" s="363">
        <v>30897.884823522916</v>
      </c>
      <c r="K339" s="365">
        <v>43203.04538578866</v>
      </c>
      <c r="L339" s="397">
        <v>0</v>
      </c>
      <c r="M339" s="397">
        <v>0</v>
      </c>
      <c r="N339" s="398">
        <v>0</v>
      </c>
      <c r="O339" s="372"/>
      <c r="P339" s="373" t="s">
        <v>196</v>
      </c>
      <c r="Q339" s="140"/>
      <c r="R339" s="140"/>
    </row>
    <row r="340" spans="1:19" s="345" customFormat="1" ht="36.75" customHeight="1">
      <c r="A340" s="344"/>
      <c r="B340" s="344"/>
      <c r="C340" s="368" t="s">
        <v>197</v>
      </c>
      <c r="D340" s="369"/>
      <c r="E340" s="363">
        <v>378758.13934991066</v>
      </c>
      <c r="F340" s="363">
        <v>668094.51359896397</v>
      </c>
      <c r="G340" s="397">
        <v>0</v>
      </c>
      <c r="H340" s="397">
        <v>0</v>
      </c>
      <c r="I340" s="398">
        <v>0</v>
      </c>
      <c r="J340" s="363">
        <v>378758.13934991066</v>
      </c>
      <c r="K340" s="365">
        <v>633843.47383279481</v>
      </c>
      <c r="L340" s="397">
        <v>0</v>
      </c>
      <c r="M340" s="397">
        <v>0</v>
      </c>
      <c r="N340" s="398">
        <v>0</v>
      </c>
      <c r="O340" s="372"/>
      <c r="P340" s="373" t="s">
        <v>198</v>
      </c>
      <c r="Q340" s="140"/>
      <c r="R340" s="140"/>
    </row>
    <row r="341" spans="1:19" s="345" customFormat="1" ht="36.75" customHeight="1">
      <c r="A341" s="344"/>
      <c r="B341" s="344"/>
      <c r="C341" s="368" t="s">
        <v>199</v>
      </c>
      <c r="D341" s="369"/>
      <c r="E341" s="363">
        <v>84567.29184341646</v>
      </c>
      <c r="F341" s="363">
        <v>93119.398452787369</v>
      </c>
      <c r="G341" s="401">
        <v>0</v>
      </c>
      <c r="H341" s="401">
        <v>0</v>
      </c>
      <c r="I341" s="402">
        <v>0</v>
      </c>
      <c r="J341" s="363">
        <v>84567.29184341646</v>
      </c>
      <c r="K341" s="365">
        <v>91272.342582283076</v>
      </c>
      <c r="L341" s="401">
        <v>0</v>
      </c>
      <c r="M341" s="401">
        <v>0</v>
      </c>
      <c r="N341" s="402">
        <v>0</v>
      </c>
      <c r="O341" s="372"/>
      <c r="P341" s="373" t="s">
        <v>200</v>
      </c>
      <c r="Q341" s="140"/>
      <c r="R341" s="140"/>
    </row>
    <row r="342" spans="1:19" s="345" customFormat="1" ht="36.75" customHeight="1">
      <c r="A342" s="377"/>
      <c r="B342" s="377"/>
      <c r="C342" s="368" t="s">
        <v>201</v>
      </c>
      <c r="D342" s="369"/>
      <c r="E342" s="363">
        <v>65787.235442974998</v>
      </c>
      <c r="F342" s="363">
        <v>53955.612636066755</v>
      </c>
      <c r="G342" s="397">
        <v>0</v>
      </c>
      <c r="H342" s="397">
        <v>0</v>
      </c>
      <c r="I342" s="398">
        <v>0</v>
      </c>
      <c r="J342" s="363">
        <v>65787.235442974998</v>
      </c>
      <c r="K342" s="365">
        <v>55490.372049042431</v>
      </c>
      <c r="L342" s="397">
        <v>0</v>
      </c>
      <c r="M342" s="397">
        <v>0</v>
      </c>
      <c r="N342" s="398">
        <v>0</v>
      </c>
      <c r="O342" s="372"/>
      <c r="P342" s="373" t="s">
        <v>202</v>
      </c>
      <c r="Q342" s="140"/>
      <c r="R342" s="140"/>
    </row>
    <row r="343" spans="1:19" s="345" customFormat="1" ht="36.75" customHeight="1">
      <c r="A343" s="377"/>
      <c r="B343" s="377"/>
      <c r="C343" s="368" t="s">
        <v>203</v>
      </c>
      <c r="D343" s="369"/>
      <c r="E343" s="363">
        <v>27842.745523711546</v>
      </c>
      <c r="F343" s="363">
        <v>39515.078909858363</v>
      </c>
      <c r="G343" s="397">
        <v>0</v>
      </c>
      <c r="H343" s="397">
        <v>0</v>
      </c>
      <c r="I343" s="398">
        <v>0</v>
      </c>
      <c r="J343" s="363">
        <v>27842.745523711546</v>
      </c>
      <c r="K343" s="365">
        <v>38314.882174235849</v>
      </c>
      <c r="L343" s="397">
        <v>0</v>
      </c>
      <c r="M343" s="397">
        <v>0</v>
      </c>
      <c r="N343" s="398">
        <v>0</v>
      </c>
      <c r="O343" s="372"/>
      <c r="P343" s="373" t="s">
        <v>204</v>
      </c>
      <c r="Q343" s="140"/>
      <c r="R343" s="140"/>
    </row>
    <row r="344" spans="1:19" s="345" customFormat="1" ht="36.75" customHeight="1">
      <c r="A344" s="377"/>
      <c r="B344" s="377"/>
      <c r="C344" s="368" t="s">
        <v>205</v>
      </c>
      <c r="D344" s="369"/>
      <c r="E344" s="363">
        <v>19846.401958520553</v>
      </c>
      <c r="F344" s="363">
        <v>18712.726671670833</v>
      </c>
      <c r="G344" s="401">
        <v>0</v>
      </c>
      <c r="H344" s="401">
        <v>0</v>
      </c>
      <c r="I344" s="402">
        <v>0</v>
      </c>
      <c r="J344" s="363">
        <v>19846.401958520553</v>
      </c>
      <c r="K344" s="365">
        <v>19870.671350911336</v>
      </c>
      <c r="L344" s="401">
        <v>0</v>
      </c>
      <c r="M344" s="401">
        <v>0</v>
      </c>
      <c r="N344" s="402">
        <v>0</v>
      </c>
      <c r="O344" s="372"/>
      <c r="P344" s="373" t="s">
        <v>206</v>
      </c>
      <c r="Q344" s="140"/>
      <c r="R344" s="140"/>
      <c r="S344" s="140"/>
    </row>
    <row r="345" spans="1:19" s="345" customFormat="1" ht="36.75" customHeight="1">
      <c r="A345" s="377"/>
      <c r="B345" s="377"/>
      <c r="C345" s="368" t="s">
        <v>207</v>
      </c>
      <c r="D345" s="369"/>
      <c r="E345" s="363">
        <v>76846.418506088536</v>
      </c>
      <c r="F345" s="363">
        <v>82881.893276405244</v>
      </c>
      <c r="G345" s="397">
        <v>0</v>
      </c>
      <c r="H345" s="397">
        <v>0</v>
      </c>
      <c r="I345" s="398">
        <v>0</v>
      </c>
      <c r="J345" s="363">
        <v>76846.418506088536</v>
      </c>
      <c r="K345" s="365">
        <v>77484.999614028813</v>
      </c>
      <c r="L345" s="397">
        <v>0</v>
      </c>
      <c r="M345" s="397">
        <v>0</v>
      </c>
      <c r="N345" s="398">
        <v>0</v>
      </c>
      <c r="O345" s="372"/>
      <c r="P345" s="373" t="s">
        <v>208</v>
      </c>
      <c r="Q345" s="140"/>
      <c r="R345" s="140"/>
    </row>
    <row r="346" spans="1:19" s="345" customFormat="1" ht="36.75" customHeight="1">
      <c r="A346" s="377"/>
      <c r="B346" s="377"/>
      <c r="C346" s="368" t="s">
        <v>209</v>
      </c>
      <c r="D346" s="369"/>
      <c r="E346" s="363">
        <v>122749.5198535761</v>
      </c>
      <c r="F346" s="363">
        <v>129944.0732169472</v>
      </c>
      <c r="G346" s="397">
        <v>0</v>
      </c>
      <c r="H346" s="397">
        <v>0</v>
      </c>
      <c r="I346" s="398">
        <v>0</v>
      </c>
      <c r="J346" s="363">
        <v>122749.5198535761</v>
      </c>
      <c r="K346" s="365">
        <v>128369.96643023448</v>
      </c>
      <c r="L346" s="397">
        <v>0</v>
      </c>
      <c r="M346" s="397">
        <v>0</v>
      </c>
      <c r="N346" s="398">
        <v>0</v>
      </c>
      <c r="O346" s="372"/>
      <c r="P346" s="373" t="s">
        <v>210</v>
      </c>
      <c r="Q346" s="140"/>
      <c r="R346" s="140"/>
    </row>
    <row r="347" spans="1:19" s="345" customFormat="1" ht="36.75" customHeight="1">
      <c r="A347" s="377"/>
      <c r="B347" s="377"/>
      <c r="C347" s="368" t="s">
        <v>211</v>
      </c>
      <c r="D347" s="369"/>
      <c r="E347" s="363">
        <v>16669.007476804709</v>
      </c>
      <c r="F347" s="363">
        <v>35294.416061421412</v>
      </c>
      <c r="G347" s="397">
        <v>0</v>
      </c>
      <c r="H347" s="397">
        <v>0</v>
      </c>
      <c r="I347" s="398">
        <v>0</v>
      </c>
      <c r="J347" s="363">
        <v>16669.007476804709</v>
      </c>
      <c r="K347" s="365">
        <v>34191.507981037808</v>
      </c>
      <c r="L347" s="397">
        <v>0</v>
      </c>
      <c r="M347" s="397">
        <v>0</v>
      </c>
      <c r="N347" s="398">
        <v>0</v>
      </c>
      <c r="O347" s="372"/>
      <c r="P347" s="373" t="s">
        <v>212</v>
      </c>
      <c r="Q347" s="140"/>
      <c r="R347" s="140"/>
    </row>
    <row r="348" spans="1:19" s="381" customFormat="1" ht="36.75" customHeight="1">
      <c r="A348" s="344"/>
      <c r="B348" s="344"/>
      <c r="C348" s="368" t="s">
        <v>213</v>
      </c>
      <c r="D348" s="369"/>
      <c r="E348" s="363">
        <v>222153.69463759029</v>
      </c>
      <c r="F348" s="363">
        <v>223287.52884071972</v>
      </c>
      <c r="G348" s="397">
        <v>0</v>
      </c>
      <c r="H348" s="397">
        <v>0</v>
      </c>
      <c r="I348" s="398">
        <v>0</v>
      </c>
      <c r="J348" s="363">
        <v>222153.69463759029</v>
      </c>
      <c r="K348" s="365">
        <v>215446.50369861309</v>
      </c>
      <c r="L348" s="397">
        <v>0</v>
      </c>
      <c r="M348" s="397">
        <v>0</v>
      </c>
      <c r="N348" s="398">
        <v>0</v>
      </c>
      <c r="O348" s="379"/>
      <c r="P348" s="373" t="s">
        <v>214</v>
      </c>
      <c r="Q348" s="140"/>
      <c r="R348" s="140"/>
    </row>
    <row r="349" spans="1:19" s="381" customFormat="1" ht="36.75" customHeight="1">
      <c r="A349" s="344"/>
      <c r="B349" s="344"/>
      <c r="C349" s="368" t="s">
        <v>215</v>
      </c>
      <c r="D349" s="369"/>
      <c r="E349" s="363">
        <v>97086.535358013003</v>
      </c>
      <c r="F349" s="363">
        <v>110979.63665622982</v>
      </c>
      <c r="G349" s="397">
        <v>0</v>
      </c>
      <c r="H349" s="397">
        <v>0</v>
      </c>
      <c r="I349" s="398">
        <v>0</v>
      </c>
      <c r="J349" s="363">
        <v>97086.535358013003</v>
      </c>
      <c r="K349" s="365">
        <v>106247.43151179</v>
      </c>
      <c r="L349" s="397">
        <v>0</v>
      </c>
      <c r="M349" s="397">
        <v>0</v>
      </c>
      <c r="N349" s="398">
        <v>0</v>
      </c>
      <c r="O349" s="379"/>
      <c r="P349" s="373" t="s">
        <v>216</v>
      </c>
      <c r="Q349" s="140"/>
      <c r="R349" s="140"/>
    </row>
    <row r="350" spans="1:19" s="381" customFormat="1" ht="36.75" customHeight="1">
      <c r="A350" s="344"/>
      <c r="B350" s="344"/>
      <c r="C350" s="368" t="s">
        <v>217</v>
      </c>
      <c r="D350" s="369"/>
      <c r="E350" s="363">
        <v>49667.701404444822</v>
      </c>
      <c r="F350" s="363">
        <v>51210.544032231373</v>
      </c>
      <c r="G350" s="397">
        <v>0</v>
      </c>
      <c r="H350" s="397">
        <v>0</v>
      </c>
      <c r="I350" s="398">
        <v>0</v>
      </c>
      <c r="J350" s="363">
        <v>49667.701404444822</v>
      </c>
      <c r="K350" s="365">
        <v>49963.831729538637</v>
      </c>
      <c r="L350" s="397">
        <v>0</v>
      </c>
      <c r="M350" s="397">
        <v>0</v>
      </c>
      <c r="N350" s="398">
        <v>0</v>
      </c>
      <c r="O350" s="379"/>
      <c r="P350" s="378" t="s">
        <v>218</v>
      </c>
      <c r="Q350" s="140"/>
      <c r="R350" s="140"/>
    </row>
    <row r="351" spans="1:19" s="381" customFormat="1" ht="36.75" customHeight="1">
      <c r="A351" s="344"/>
      <c r="B351" s="344"/>
      <c r="C351" s="368" t="s">
        <v>132</v>
      </c>
      <c r="D351" s="369"/>
      <c r="E351" s="374">
        <v>65673.184554778447</v>
      </c>
      <c r="F351" s="374">
        <v>65623.131451645808</v>
      </c>
      <c r="G351" s="401">
        <v>0</v>
      </c>
      <c r="H351" s="401">
        <v>0</v>
      </c>
      <c r="I351" s="402">
        <v>0</v>
      </c>
      <c r="J351" s="374">
        <v>65673.184554778447</v>
      </c>
      <c r="K351" s="376">
        <v>60878.122508962959</v>
      </c>
      <c r="L351" s="401">
        <v>0</v>
      </c>
      <c r="M351" s="401">
        <v>0</v>
      </c>
      <c r="N351" s="402">
        <v>0</v>
      </c>
      <c r="O351" s="379"/>
      <c r="P351" s="380" t="s">
        <v>133</v>
      </c>
      <c r="Q351" s="140"/>
      <c r="R351" s="140"/>
      <c r="S351" s="140"/>
    </row>
    <row r="352" spans="1:19" s="381" customFormat="1" ht="36.75" customHeight="1">
      <c r="A352" s="344"/>
      <c r="B352" s="344"/>
      <c r="C352" s="382" t="s">
        <v>219</v>
      </c>
      <c r="D352" s="383"/>
      <c r="E352" s="385">
        <f t="shared" ref="E352:K352" si="15">SUM(E336:E351)</f>
        <v>2313516.9270987404</v>
      </c>
      <c r="F352" s="385">
        <f t="shared" si="15"/>
        <v>2810913.1291131396</v>
      </c>
      <c r="G352" s="403">
        <v>0</v>
      </c>
      <c r="H352" s="403">
        <v>0</v>
      </c>
      <c r="I352" s="404">
        <f>SUM(I336:I351)</f>
        <v>0</v>
      </c>
      <c r="J352" s="385">
        <f t="shared" si="15"/>
        <v>2313516.9270987404</v>
      </c>
      <c r="K352" s="385">
        <f t="shared" si="15"/>
        <v>2662354.8835249301</v>
      </c>
      <c r="L352" s="403">
        <v>0</v>
      </c>
      <c r="M352" s="403">
        <v>0</v>
      </c>
      <c r="N352" s="404">
        <f>SUM(N336:N351)</f>
        <v>0</v>
      </c>
      <c r="O352" s="388"/>
      <c r="P352" s="389" t="s">
        <v>220</v>
      </c>
      <c r="Q352" s="140"/>
      <c r="R352" s="140"/>
    </row>
  </sheetData>
  <mergeCells count="96">
    <mergeCell ref="J331:P331"/>
    <mergeCell ref="A333:C333"/>
    <mergeCell ref="O334:P335"/>
    <mergeCell ref="E334:I334"/>
    <mergeCell ref="J334:N334"/>
    <mergeCell ref="A331:I331"/>
    <mergeCell ref="J309:P309"/>
    <mergeCell ref="A311:C311"/>
    <mergeCell ref="O312:P313"/>
    <mergeCell ref="E312:I312"/>
    <mergeCell ref="J312:N312"/>
    <mergeCell ref="A309:I309"/>
    <mergeCell ref="J287:P287"/>
    <mergeCell ref="A289:C289"/>
    <mergeCell ref="O290:P291"/>
    <mergeCell ref="E290:I290"/>
    <mergeCell ref="J290:N290"/>
    <mergeCell ref="A287:I287"/>
    <mergeCell ref="J265:P265"/>
    <mergeCell ref="A267:C267"/>
    <mergeCell ref="O268:P269"/>
    <mergeCell ref="E268:I268"/>
    <mergeCell ref="J268:N268"/>
    <mergeCell ref="A265:I265"/>
    <mergeCell ref="J243:P243"/>
    <mergeCell ref="A245:C245"/>
    <mergeCell ref="O246:P247"/>
    <mergeCell ref="E246:I246"/>
    <mergeCell ref="J246:N246"/>
    <mergeCell ref="A243:I243"/>
    <mergeCell ref="J221:P221"/>
    <mergeCell ref="A223:C223"/>
    <mergeCell ref="O224:P225"/>
    <mergeCell ref="E224:I224"/>
    <mergeCell ref="J224:N224"/>
    <mergeCell ref="A221:I221"/>
    <mergeCell ref="J199:P199"/>
    <mergeCell ref="A201:C201"/>
    <mergeCell ref="O202:P203"/>
    <mergeCell ref="E202:I202"/>
    <mergeCell ref="J202:N202"/>
    <mergeCell ref="A199:I199"/>
    <mergeCell ref="J177:P177"/>
    <mergeCell ref="A179:C179"/>
    <mergeCell ref="O180:P181"/>
    <mergeCell ref="E180:I180"/>
    <mergeCell ref="J180:N180"/>
    <mergeCell ref="A177:I177"/>
    <mergeCell ref="J155:P155"/>
    <mergeCell ref="A157:C157"/>
    <mergeCell ref="O158:P159"/>
    <mergeCell ref="E158:I158"/>
    <mergeCell ref="J158:N158"/>
    <mergeCell ref="A155:I155"/>
    <mergeCell ref="J133:P133"/>
    <mergeCell ref="A135:C135"/>
    <mergeCell ref="O136:P137"/>
    <mergeCell ref="E136:I136"/>
    <mergeCell ref="J136:N136"/>
    <mergeCell ref="A133:I133"/>
    <mergeCell ref="J111:P111"/>
    <mergeCell ref="A113:C113"/>
    <mergeCell ref="O114:P115"/>
    <mergeCell ref="E114:I114"/>
    <mergeCell ref="J114:N114"/>
    <mergeCell ref="A111:I111"/>
    <mergeCell ref="J89:P89"/>
    <mergeCell ref="A91:C91"/>
    <mergeCell ref="O92:P93"/>
    <mergeCell ref="E92:I92"/>
    <mergeCell ref="J92:N92"/>
    <mergeCell ref="A89:I89"/>
    <mergeCell ref="J67:P67"/>
    <mergeCell ref="A69:C69"/>
    <mergeCell ref="O70:P71"/>
    <mergeCell ref="E70:I70"/>
    <mergeCell ref="J70:N70"/>
    <mergeCell ref="A67:I67"/>
    <mergeCell ref="J45:P45"/>
    <mergeCell ref="A47:C47"/>
    <mergeCell ref="O48:P49"/>
    <mergeCell ref="E48:I48"/>
    <mergeCell ref="J48:N48"/>
    <mergeCell ref="A45:I45"/>
    <mergeCell ref="J23:P23"/>
    <mergeCell ref="A25:C25"/>
    <mergeCell ref="O26:P27"/>
    <mergeCell ref="E26:I26"/>
    <mergeCell ref="J26:N26"/>
    <mergeCell ref="A23:I23"/>
    <mergeCell ref="J1:P1"/>
    <mergeCell ref="A3:C3"/>
    <mergeCell ref="O4:P5"/>
    <mergeCell ref="E4:I4"/>
    <mergeCell ref="J4:N4"/>
    <mergeCell ref="A1:I1"/>
  </mergeCells>
  <phoneticPr fontId="25" type="noConversion"/>
  <pageMargins left="0.6692913385826772" right="0.70866141732283472" top="0.74803149606299213" bottom="0.74803149606299213" header="0.31496062992125984" footer="0.31496062992125984"/>
  <pageSetup paperSize="9" scale="95" pageOrder="overThenDown" orientation="portrait" r:id="rId1"/>
  <headerFooter alignWithMargins="0">
    <oddFooter>&amp;C&amp;P</oddFooter>
  </headerFooter>
  <rowBreaks count="15" manualBreakCount="15">
    <brk id="22" max="16383" man="1"/>
    <brk id="44" min="1" max="11" man="1"/>
    <brk id="66" min="1" max="11" man="1"/>
    <brk id="88" min="1" max="11" man="1"/>
    <brk id="110" min="1" max="11" man="1"/>
    <brk id="132" min="1" max="11" man="1"/>
    <brk id="154" min="1" max="11" man="1"/>
    <brk id="176" min="1" max="11" man="1"/>
    <brk id="198" min="1" max="11" man="1"/>
    <brk id="220" min="1" max="11" man="1"/>
    <brk id="242" min="1" max="11" man="1"/>
    <brk id="264" min="1" max="11" man="1"/>
    <brk id="286" min="1" max="11" man="1"/>
    <brk id="308" min="1" max="11" man="1"/>
    <brk id="330" min="1" max="11" man="1"/>
  </rowBreaks>
  <colBreaks count="1" manualBreakCount="1">
    <brk id="9" max="3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W352"/>
  <sheetViews>
    <sheetView showGridLines="0" view="pageBreakPreview" topLeftCell="B1" zoomScale="70" zoomScaleNormal="70" zoomScaleSheetLayoutView="70" workbookViewId="0">
      <selection sqref="A1:J2"/>
    </sheetView>
  </sheetViews>
  <sheetFormatPr defaultRowHeight="16.5"/>
  <cols>
    <col min="1" max="1" width="0.109375" style="2" hidden="1" customWidth="1"/>
    <col min="2" max="2" width="0.33203125" style="2" customWidth="1"/>
    <col min="3" max="3" width="0.88671875" style="2" customWidth="1"/>
    <col min="4" max="4" width="21.44140625" style="2" customWidth="1"/>
    <col min="5" max="5" width="0.88671875" style="2" customWidth="1"/>
    <col min="6" max="10" width="11.21875" style="4" customWidth="1"/>
    <col min="11" max="11" width="11.21875" style="2" customWidth="1"/>
    <col min="12" max="15" width="11.21875" style="186" customWidth="1"/>
    <col min="16" max="16" width="0.5546875" style="2" customWidth="1"/>
    <col min="17" max="17" width="21.5546875" style="2" customWidth="1"/>
    <col min="18" max="258" width="8.88671875" style="2"/>
    <col min="259" max="259" width="0" style="2" hidden="1" customWidth="1"/>
    <col min="260" max="260" width="0.33203125" style="2" customWidth="1"/>
    <col min="261" max="261" width="0.88671875" style="2" customWidth="1"/>
    <col min="262" max="262" width="21.44140625" style="2" customWidth="1"/>
    <col min="263" max="263" width="0.88671875" style="2" customWidth="1"/>
    <col min="264" max="271" width="13.44140625" style="2" customWidth="1"/>
    <col min="272" max="272" width="0.5546875" style="2" customWidth="1"/>
    <col min="273" max="273" width="21.5546875" style="2" customWidth="1"/>
    <col min="274" max="514" width="8.88671875" style="2"/>
    <col min="515" max="515" width="0" style="2" hidden="1" customWidth="1"/>
    <col min="516" max="516" width="0.33203125" style="2" customWidth="1"/>
    <col min="517" max="517" width="0.88671875" style="2" customWidth="1"/>
    <col min="518" max="518" width="21.44140625" style="2" customWidth="1"/>
    <col min="519" max="519" width="0.88671875" style="2" customWidth="1"/>
    <col min="520" max="527" width="13.44140625" style="2" customWidth="1"/>
    <col min="528" max="528" width="0.5546875" style="2" customWidth="1"/>
    <col min="529" max="529" width="21.5546875" style="2" customWidth="1"/>
    <col min="530" max="770" width="8.88671875" style="2"/>
    <col min="771" max="771" width="0" style="2" hidden="1" customWidth="1"/>
    <col min="772" max="772" width="0.33203125" style="2" customWidth="1"/>
    <col min="773" max="773" width="0.88671875" style="2" customWidth="1"/>
    <col min="774" max="774" width="21.44140625" style="2" customWidth="1"/>
    <col min="775" max="775" width="0.88671875" style="2" customWidth="1"/>
    <col min="776" max="783" width="13.44140625" style="2" customWidth="1"/>
    <col min="784" max="784" width="0.5546875" style="2" customWidth="1"/>
    <col min="785" max="785" width="21.5546875" style="2" customWidth="1"/>
    <col min="786" max="1026" width="8.88671875" style="2"/>
    <col min="1027" max="1027" width="0" style="2" hidden="1" customWidth="1"/>
    <col min="1028" max="1028" width="0.33203125" style="2" customWidth="1"/>
    <col min="1029" max="1029" width="0.88671875" style="2" customWidth="1"/>
    <col min="1030" max="1030" width="21.44140625" style="2" customWidth="1"/>
    <col min="1031" max="1031" width="0.88671875" style="2" customWidth="1"/>
    <col min="1032" max="1039" width="13.44140625" style="2" customWidth="1"/>
    <col min="1040" max="1040" width="0.5546875" style="2" customWidth="1"/>
    <col min="1041" max="1041" width="21.5546875" style="2" customWidth="1"/>
    <col min="1042" max="1282" width="8.88671875" style="2"/>
    <col min="1283" max="1283" width="0" style="2" hidden="1" customWidth="1"/>
    <col min="1284" max="1284" width="0.33203125" style="2" customWidth="1"/>
    <col min="1285" max="1285" width="0.88671875" style="2" customWidth="1"/>
    <col min="1286" max="1286" width="21.44140625" style="2" customWidth="1"/>
    <col min="1287" max="1287" width="0.88671875" style="2" customWidth="1"/>
    <col min="1288" max="1295" width="13.44140625" style="2" customWidth="1"/>
    <col min="1296" max="1296" width="0.5546875" style="2" customWidth="1"/>
    <col min="1297" max="1297" width="21.5546875" style="2" customWidth="1"/>
    <col min="1298" max="1538" width="8.88671875" style="2"/>
    <col min="1539" max="1539" width="0" style="2" hidden="1" customWidth="1"/>
    <col min="1540" max="1540" width="0.33203125" style="2" customWidth="1"/>
    <col min="1541" max="1541" width="0.88671875" style="2" customWidth="1"/>
    <col min="1542" max="1542" width="21.44140625" style="2" customWidth="1"/>
    <col min="1543" max="1543" width="0.88671875" style="2" customWidth="1"/>
    <col min="1544" max="1551" width="13.44140625" style="2" customWidth="1"/>
    <col min="1552" max="1552" width="0.5546875" style="2" customWidth="1"/>
    <col min="1553" max="1553" width="21.5546875" style="2" customWidth="1"/>
    <col min="1554" max="1794" width="8.88671875" style="2"/>
    <col min="1795" max="1795" width="0" style="2" hidden="1" customWidth="1"/>
    <col min="1796" max="1796" width="0.33203125" style="2" customWidth="1"/>
    <col min="1797" max="1797" width="0.88671875" style="2" customWidth="1"/>
    <col min="1798" max="1798" width="21.44140625" style="2" customWidth="1"/>
    <col min="1799" max="1799" width="0.88671875" style="2" customWidth="1"/>
    <col min="1800" max="1807" width="13.44140625" style="2" customWidth="1"/>
    <col min="1808" max="1808" width="0.5546875" style="2" customWidth="1"/>
    <col min="1809" max="1809" width="21.5546875" style="2" customWidth="1"/>
    <col min="1810" max="2050" width="8.88671875" style="2"/>
    <col min="2051" max="2051" width="0" style="2" hidden="1" customWidth="1"/>
    <col min="2052" max="2052" width="0.33203125" style="2" customWidth="1"/>
    <col min="2053" max="2053" width="0.88671875" style="2" customWidth="1"/>
    <col min="2054" max="2054" width="21.44140625" style="2" customWidth="1"/>
    <col min="2055" max="2055" width="0.88671875" style="2" customWidth="1"/>
    <col min="2056" max="2063" width="13.44140625" style="2" customWidth="1"/>
    <col min="2064" max="2064" width="0.5546875" style="2" customWidth="1"/>
    <col min="2065" max="2065" width="21.5546875" style="2" customWidth="1"/>
    <col min="2066" max="2306" width="8.88671875" style="2"/>
    <col min="2307" max="2307" width="0" style="2" hidden="1" customWidth="1"/>
    <col min="2308" max="2308" width="0.33203125" style="2" customWidth="1"/>
    <col min="2309" max="2309" width="0.88671875" style="2" customWidth="1"/>
    <col min="2310" max="2310" width="21.44140625" style="2" customWidth="1"/>
    <col min="2311" max="2311" width="0.88671875" style="2" customWidth="1"/>
    <col min="2312" max="2319" width="13.44140625" style="2" customWidth="1"/>
    <col min="2320" max="2320" width="0.5546875" style="2" customWidth="1"/>
    <col min="2321" max="2321" width="21.5546875" style="2" customWidth="1"/>
    <col min="2322" max="2562" width="8.88671875" style="2"/>
    <col min="2563" max="2563" width="0" style="2" hidden="1" customWidth="1"/>
    <col min="2564" max="2564" width="0.33203125" style="2" customWidth="1"/>
    <col min="2565" max="2565" width="0.88671875" style="2" customWidth="1"/>
    <col min="2566" max="2566" width="21.44140625" style="2" customWidth="1"/>
    <col min="2567" max="2567" width="0.88671875" style="2" customWidth="1"/>
    <col min="2568" max="2575" width="13.44140625" style="2" customWidth="1"/>
    <col min="2576" max="2576" width="0.5546875" style="2" customWidth="1"/>
    <col min="2577" max="2577" width="21.5546875" style="2" customWidth="1"/>
    <col min="2578" max="2818" width="8.88671875" style="2"/>
    <col min="2819" max="2819" width="0" style="2" hidden="1" customWidth="1"/>
    <col min="2820" max="2820" width="0.33203125" style="2" customWidth="1"/>
    <col min="2821" max="2821" width="0.88671875" style="2" customWidth="1"/>
    <col min="2822" max="2822" width="21.44140625" style="2" customWidth="1"/>
    <col min="2823" max="2823" width="0.88671875" style="2" customWidth="1"/>
    <col min="2824" max="2831" width="13.44140625" style="2" customWidth="1"/>
    <col min="2832" max="2832" width="0.5546875" style="2" customWidth="1"/>
    <col min="2833" max="2833" width="21.5546875" style="2" customWidth="1"/>
    <col min="2834" max="3074" width="8.88671875" style="2"/>
    <col min="3075" max="3075" width="0" style="2" hidden="1" customWidth="1"/>
    <col min="3076" max="3076" width="0.33203125" style="2" customWidth="1"/>
    <col min="3077" max="3077" width="0.88671875" style="2" customWidth="1"/>
    <col min="3078" max="3078" width="21.44140625" style="2" customWidth="1"/>
    <col min="3079" max="3079" width="0.88671875" style="2" customWidth="1"/>
    <col min="3080" max="3087" width="13.44140625" style="2" customWidth="1"/>
    <col min="3088" max="3088" width="0.5546875" style="2" customWidth="1"/>
    <col min="3089" max="3089" width="21.5546875" style="2" customWidth="1"/>
    <col min="3090" max="3330" width="8.88671875" style="2"/>
    <col min="3331" max="3331" width="0" style="2" hidden="1" customWidth="1"/>
    <col min="3332" max="3332" width="0.33203125" style="2" customWidth="1"/>
    <col min="3333" max="3333" width="0.88671875" style="2" customWidth="1"/>
    <col min="3334" max="3334" width="21.44140625" style="2" customWidth="1"/>
    <col min="3335" max="3335" width="0.88671875" style="2" customWidth="1"/>
    <col min="3336" max="3343" width="13.44140625" style="2" customWidth="1"/>
    <col min="3344" max="3344" width="0.5546875" style="2" customWidth="1"/>
    <col min="3345" max="3345" width="21.5546875" style="2" customWidth="1"/>
    <col min="3346" max="3586" width="8.88671875" style="2"/>
    <col min="3587" max="3587" width="0" style="2" hidden="1" customWidth="1"/>
    <col min="3588" max="3588" width="0.33203125" style="2" customWidth="1"/>
    <col min="3589" max="3589" width="0.88671875" style="2" customWidth="1"/>
    <col min="3590" max="3590" width="21.44140625" style="2" customWidth="1"/>
    <col min="3591" max="3591" width="0.88671875" style="2" customWidth="1"/>
    <col min="3592" max="3599" width="13.44140625" style="2" customWidth="1"/>
    <col min="3600" max="3600" width="0.5546875" style="2" customWidth="1"/>
    <col min="3601" max="3601" width="21.5546875" style="2" customWidth="1"/>
    <col min="3602" max="3842" width="8.88671875" style="2"/>
    <col min="3843" max="3843" width="0" style="2" hidden="1" customWidth="1"/>
    <col min="3844" max="3844" width="0.33203125" style="2" customWidth="1"/>
    <col min="3845" max="3845" width="0.88671875" style="2" customWidth="1"/>
    <col min="3846" max="3846" width="21.44140625" style="2" customWidth="1"/>
    <col min="3847" max="3847" width="0.88671875" style="2" customWidth="1"/>
    <col min="3848" max="3855" width="13.44140625" style="2" customWidth="1"/>
    <col min="3856" max="3856" width="0.5546875" style="2" customWidth="1"/>
    <col min="3857" max="3857" width="21.5546875" style="2" customWidth="1"/>
    <col min="3858" max="4098" width="8.88671875" style="2"/>
    <col min="4099" max="4099" width="0" style="2" hidden="1" customWidth="1"/>
    <col min="4100" max="4100" width="0.33203125" style="2" customWidth="1"/>
    <col min="4101" max="4101" width="0.88671875" style="2" customWidth="1"/>
    <col min="4102" max="4102" width="21.44140625" style="2" customWidth="1"/>
    <col min="4103" max="4103" width="0.88671875" style="2" customWidth="1"/>
    <col min="4104" max="4111" width="13.44140625" style="2" customWidth="1"/>
    <col min="4112" max="4112" width="0.5546875" style="2" customWidth="1"/>
    <col min="4113" max="4113" width="21.5546875" style="2" customWidth="1"/>
    <col min="4114" max="4354" width="8.88671875" style="2"/>
    <col min="4355" max="4355" width="0" style="2" hidden="1" customWidth="1"/>
    <col min="4356" max="4356" width="0.33203125" style="2" customWidth="1"/>
    <col min="4357" max="4357" width="0.88671875" style="2" customWidth="1"/>
    <col min="4358" max="4358" width="21.44140625" style="2" customWidth="1"/>
    <col min="4359" max="4359" width="0.88671875" style="2" customWidth="1"/>
    <col min="4360" max="4367" width="13.44140625" style="2" customWidth="1"/>
    <col min="4368" max="4368" width="0.5546875" style="2" customWidth="1"/>
    <col min="4369" max="4369" width="21.5546875" style="2" customWidth="1"/>
    <col min="4370" max="4610" width="8.88671875" style="2"/>
    <col min="4611" max="4611" width="0" style="2" hidden="1" customWidth="1"/>
    <col min="4612" max="4612" width="0.33203125" style="2" customWidth="1"/>
    <col min="4613" max="4613" width="0.88671875" style="2" customWidth="1"/>
    <col min="4614" max="4614" width="21.44140625" style="2" customWidth="1"/>
    <col min="4615" max="4615" width="0.88671875" style="2" customWidth="1"/>
    <col min="4616" max="4623" width="13.44140625" style="2" customWidth="1"/>
    <col min="4624" max="4624" width="0.5546875" style="2" customWidth="1"/>
    <col min="4625" max="4625" width="21.5546875" style="2" customWidth="1"/>
    <col min="4626" max="4866" width="8.88671875" style="2"/>
    <col min="4867" max="4867" width="0" style="2" hidden="1" customWidth="1"/>
    <col min="4868" max="4868" width="0.33203125" style="2" customWidth="1"/>
    <col min="4869" max="4869" width="0.88671875" style="2" customWidth="1"/>
    <col min="4870" max="4870" width="21.44140625" style="2" customWidth="1"/>
    <col min="4871" max="4871" width="0.88671875" style="2" customWidth="1"/>
    <col min="4872" max="4879" width="13.44140625" style="2" customWidth="1"/>
    <col min="4880" max="4880" width="0.5546875" style="2" customWidth="1"/>
    <col min="4881" max="4881" width="21.5546875" style="2" customWidth="1"/>
    <col min="4882" max="5122" width="8.88671875" style="2"/>
    <col min="5123" max="5123" width="0" style="2" hidden="1" customWidth="1"/>
    <col min="5124" max="5124" width="0.33203125" style="2" customWidth="1"/>
    <col min="5125" max="5125" width="0.88671875" style="2" customWidth="1"/>
    <col min="5126" max="5126" width="21.44140625" style="2" customWidth="1"/>
    <col min="5127" max="5127" width="0.88671875" style="2" customWidth="1"/>
    <col min="5128" max="5135" width="13.44140625" style="2" customWidth="1"/>
    <col min="5136" max="5136" width="0.5546875" style="2" customWidth="1"/>
    <col min="5137" max="5137" width="21.5546875" style="2" customWidth="1"/>
    <col min="5138" max="5378" width="8.88671875" style="2"/>
    <col min="5379" max="5379" width="0" style="2" hidden="1" customWidth="1"/>
    <col min="5380" max="5380" width="0.33203125" style="2" customWidth="1"/>
    <col min="5381" max="5381" width="0.88671875" style="2" customWidth="1"/>
    <col min="5382" max="5382" width="21.44140625" style="2" customWidth="1"/>
    <col min="5383" max="5383" width="0.88671875" style="2" customWidth="1"/>
    <col min="5384" max="5391" width="13.44140625" style="2" customWidth="1"/>
    <col min="5392" max="5392" width="0.5546875" style="2" customWidth="1"/>
    <col min="5393" max="5393" width="21.5546875" style="2" customWidth="1"/>
    <col min="5394" max="5634" width="8.88671875" style="2"/>
    <col min="5635" max="5635" width="0" style="2" hidden="1" customWidth="1"/>
    <col min="5636" max="5636" width="0.33203125" style="2" customWidth="1"/>
    <col min="5637" max="5637" width="0.88671875" style="2" customWidth="1"/>
    <col min="5638" max="5638" width="21.44140625" style="2" customWidth="1"/>
    <col min="5639" max="5639" width="0.88671875" style="2" customWidth="1"/>
    <col min="5640" max="5647" width="13.44140625" style="2" customWidth="1"/>
    <col min="5648" max="5648" width="0.5546875" style="2" customWidth="1"/>
    <col min="5649" max="5649" width="21.5546875" style="2" customWidth="1"/>
    <col min="5650" max="5890" width="8.88671875" style="2"/>
    <col min="5891" max="5891" width="0" style="2" hidden="1" customWidth="1"/>
    <col min="5892" max="5892" width="0.33203125" style="2" customWidth="1"/>
    <col min="5893" max="5893" width="0.88671875" style="2" customWidth="1"/>
    <col min="5894" max="5894" width="21.44140625" style="2" customWidth="1"/>
    <col min="5895" max="5895" width="0.88671875" style="2" customWidth="1"/>
    <col min="5896" max="5903" width="13.44140625" style="2" customWidth="1"/>
    <col min="5904" max="5904" width="0.5546875" style="2" customWidth="1"/>
    <col min="5905" max="5905" width="21.5546875" style="2" customWidth="1"/>
    <col min="5906" max="6146" width="8.88671875" style="2"/>
    <col min="6147" max="6147" width="0" style="2" hidden="1" customWidth="1"/>
    <col min="6148" max="6148" width="0.33203125" style="2" customWidth="1"/>
    <col min="6149" max="6149" width="0.88671875" style="2" customWidth="1"/>
    <col min="6150" max="6150" width="21.44140625" style="2" customWidth="1"/>
    <col min="6151" max="6151" width="0.88671875" style="2" customWidth="1"/>
    <col min="6152" max="6159" width="13.44140625" style="2" customWidth="1"/>
    <col min="6160" max="6160" width="0.5546875" style="2" customWidth="1"/>
    <col min="6161" max="6161" width="21.5546875" style="2" customWidth="1"/>
    <col min="6162" max="6402" width="8.88671875" style="2"/>
    <col min="6403" max="6403" width="0" style="2" hidden="1" customWidth="1"/>
    <col min="6404" max="6404" width="0.33203125" style="2" customWidth="1"/>
    <col min="6405" max="6405" width="0.88671875" style="2" customWidth="1"/>
    <col min="6406" max="6406" width="21.44140625" style="2" customWidth="1"/>
    <col min="6407" max="6407" width="0.88671875" style="2" customWidth="1"/>
    <col min="6408" max="6415" width="13.44140625" style="2" customWidth="1"/>
    <col min="6416" max="6416" width="0.5546875" style="2" customWidth="1"/>
    <col min="6417" max="6417" width="21.5546875" style="2" customWidth="1"/>
    <col min="6418" max="6658" width="8.88671875" style="2"/>
    <col min="6659" max="6659" width="0" style="2" hidden="1" customWidth="1"/>
    <col min="6660" max="6660" width="0.33203125" style="2" customWidth="1"/>
    <col min="6661" max="6661" width="0.88671875" style="2" customWidth="1"/>
    <col min="6662" max="6662" width="21.44140625" style="2" customWidth="1"/>
    <col min="6663" max="6663" width="0.88671875" style="2" customWidth="1"/>
    <col min="6664" max="6671" width="13.44140625" style="2" customWidth="1"/>
    <col min="6672" max="6672" width="0.5546875" style="2" customWidth="1"/>
    <col min="6673" max="6673" width="21.5546875" style="2" customWidth="1"/>
    <col min="6674" max="6914" width="8.88671875" style="2"/>
    <col min="6915" max="6915" width="0" style="2" hidden="1" customWidth="1"/>
    <col min="6916" max="6916" width="0.33203125" style="2" customWidth="1"/>
    <col min="6917" max="6917" width="0.88671875" style="2" customWidth="1"/>
    <col min="6918" max="6918" width="21.44140625" style="2" customWidth="1"/>
    <col min="6919" max="6919" width="0.88671875" style="2" customWidth="1"/>
    <col min="6920" max="6927" width="13.44140625" style="2" customWidth="1"/>
    <col min="6928" max="6928" width="0.5546875" style="2" customWidth="1"/>
    <col min="6929" max="6929" width="21.5546875" style="2" customWidth="1"/>
    <col min="6930" max="7170" width="8.88671875" style="2"/>
    <col min="7171" max="7171" width="0" style="2" hidden="1" customWidth="1"/>
    <col min="7172" max="7172" width="0.33203125" style="2" customWidth="1"/>
    <col min="7173" max="7173" width="0.88671875" style="2" customWidth="1"/>
    <col min="7174" max="7174" width="21.44140625" style="2" customWidth="1"/>
    <col min="7175" max="7175" width="0.88671875" style="2" customWidth="1"/>
    <col min="7176" max="7183" width="13.44140625" style="2" customWidth="1"/>
    <col min="7184" max="7184" width="0.5546875" style="2" customWidth="1"/>
    <col min="7185" max="7185" width="21.5546875" style="2" customWidth="1"/>
    <col min="7186" max="7426" width="8.88671875" style="2"/>
    <col min="7427" max="7427" width="0" style="2" hidden="1" customWidth="1"/>
    <col min="7428" max="7428" width="0.33203125" style="2" customWidth="1"/>
    <col min="7429" max="7429" width="0.88671875" style="2" customWidth="1"/>
    <col min="7430" max="7430" width="21.44140625" style="2" customWidth="1"/>
    <col min="7431" max="7431" width="0.88671875" style="2" customWidth="1"/>
    <col min="7432" max="7439" width="13.44140625" style="2" customWidth="1"/>
    <col min="7440" max="7440" width="0.5546875" style="2" customWidth="1"/>
    <col min="7441" max="7441" width="21.5546875" style="2" customWidth="1"/>
    <col min="7442" max="7682" width="8.88671875" style="2"/>
    <col min="7683" max="7683" width="0" style="2" hidden="1" customWidth="1"/>
    <col min="7684" max="7684" width="0.33203125" style="2" customWidth="1"/>
    <col min="7685" max="7685" width="0.88671875" style="2" customWidth="1"/>
    <col min="7686" max="7686" width="21.44140625" style="2" customWidth="1"/>
    <col min="7687" max="7687" width="0.88671875" style="2" customWidth="1"/>
    <col min="7688" max="7695" width="13.44140625" style="2" customWidth="1"/>
    <col min="7696" max="7696" width="0.5546875" style="2" customWidth="1"/>
    <col min="7697" max="7697" width="21.5546875" style="2" customWidth="1"/>
    <col min="7698" max="7938" width="8.88671875" style="2"/>
    <col min="7939" max="7939" width="0" style="2" hidden="1" customWidth="1"/>
    <col min="7940" max="7940" width="0.33203125" style="2" customWidth="1"/>
    <col min="7941" max="7941" width="0.88671875" style="2" customWidth="1"/>
    <col min="7942" max="7942" width="21.44140625" style="2" customWidth="1"/>
    <col min="7943" max="7943" width="0.88671875" style="2" customWidth="1"/>
    <col min="7944" max="7951" width="13.44140625" style="2" customWidth="1"/>
    <col min="7952" max="7952" width="0.5546875" style="2" customWidth="1"/>
    <col min="7953" max="7953" width="21.5546875" style="2" customWidth="1"/>
    <col min="7954" max="8194" width="8.88671875" style="2"/>
    <col min="8195" max="8195" width="0" style="2" hidden="1" customWidth="1"/>
    <col min="8196" max="8196" width="0.33203125" style="2" customWidth="1"/>
    <col min="8197" max="8197" width="0.88671875" style="2" customWidth="1"/>
    <col min="8198" max="8198" width="21.44140625" style="2" customWidth="1"/>
    <col min="8199" max="8199" width="0.88671875" style="2" customWidth="1"/>
    <col min="8200" max="8207" width="13.44140625" style="2" customWidth="1"/>
    <col min="8208" max="8208" width="0.5546875" style="2" customWidth="1"/>
    <col min="8209" max="8209" width="21.5546875" style="2" customWidth="1"/>
    <col min="8210" max="8450" width="8.88671875" style="2"/>
    <col min="8451" max="8451" width="0" style="2" hidden="1" customWidth="1"/>
    <col min="8452" max="8452" width="0.33203125" style="2" customWidth="1"/>
    <col min="8453" max="8453" width="0.88671875" style="2" customWidth="1"/>
    <col min="8454" max="8454" width="21.44140625" style="2" customWidth="1"/>
    <col min="8455" max="8455" width="0.88671875" style="2" customWidth="1"/>
    <col min="8456" max="8463" width="13.44140625" style="2" customWidth="1"/>
    <col min="8464" max="8464" width="0.5546875" style="2" customWidth="1"/>
    <col min="8465" max="8465" width="21.5546875" style="2" customWidth="1"/>
    <col min="8466" max="8706" width="8.88671875" style="2"/>
    <col min="8707" max="8707" width="0" style="2" hidden="1" customWidth="1"/>
    <col min="8708" max="8708" width="0.33203125" style="2" customWidth="1"/>
    <col min="8709" max="8709" width="0.88671875" style="2" customWidth="1"/>
    <col min="8710" max="8710" width="21.44140625" style="2" customWidth="1"/>
    <col min="8711" max="8711" width="0.88671875" style="2" customWidth="1"/>
    <col min="8712" max="8719" width="13.44140625" style="2" customWidth="1"/>
    <col min="8720" max="8720" width="0.5546875" style="2" customWidth="1"/>
    <col min="8721" max="8721" width="21.5546875" style="2" customWidth="1"/>
    <col min="8722" max="8962" width="8.88671875" style="2"/>
    <col min="8963" max="8963" width="0" style="2" hidden="1" customWidth="1"/>
    <col min="8964" max="8964" width="0.33203125" style="2" customWidth="1"/>
    <col min="8965" max="8965" width="0.88671875" style="2" customWidth="1"/>
    <col min="8966" max="8966" width="21.44140625" style="2" customWidth="1"/>
    <col min="8967" max="8967" width="0.88671875" style="2" customWidth="1"/>
    <col min="8968" max="8975" width="13.44140625" style="2" customWidth="1"/>
    <col min="8976" max="8976" width="0.5546875" style="2" customWidth="1"/>
    <col min="8977" max="8977" width="21.5546875" style="2" customWidth="1"/>
    <col min="8978" max="9218" width="8.88671875" style="2"/>
    <col min="9219" max="9219" width="0" style="2" hidden="1" customWidth="1"/>
    <col min="9220" max="9220" width="0.33203125" style="2" customWidth="1"/>
    <col min="9221" max="9221" width="0.88671875" style="2" customWidth="1"/>
    <col min="9222" max="9222" width="21.44140625" style="2" customWidth="1"/>
    <col min="9223" max="9223" width="0.88671875" style="2" customWidth="1"/>
    <col min="9224" max="9231" width="13.44140625" style="2" customWidth="1"/>
    <col min="9232" max="9232" width="0.5546875" style="2" customWidth="1"/>
    <col min="9233" max="9233" width="21.5546875" style="2" customWidth="1"/>
    <col min="9234" max="9474" width="8.88671875" style="2"/>
    <col min="9475" max="9475" width="0" style="2" hidden="1" customWidth="1"/>
    <col min="9476" max="9476" width="0.33203125" style="2" customWidth="1"/>
    <col min="9477" max="9477" width="0.88671875" style="2" customWidth="1"/>
    <col min="9478" max="9478" width="21.44140625" style="2" customWidth="1"/>
    <col min="9479" max="9479" width="0.88671875" style="2" customWidth="1"/>
    <col min="9480" max="9487" width="13.44140625" style="2" customWidth="1"/>
    <col min="9488" max="9488" width="0.5546875" style="2" customWidth="1"/>
    <col min="9489" max="9489" width="21.5546875" style="2" customWidth="1"/>
    <col min="9490" max="9730" width="8.88671875" style="2"/>
    <col min="9731" max="9731" width="0" style="2" hidden="1" customWidth="1"/>
    <col min="9732" max="9732" width="0.33203125" style="2" customWidth="1"/>
    <col min="9733" max="9733" width="0.88671875" style="2" customWidth="1"/>
    <col min="9734" max="9734" width="21.44140625" style="2" customWidth="1"/>
    <col min="9735" max="9735" width="0.88671875" style="2" customWidth="1"/>
    <col min="9736" max="9743" width="13.44140625" style="2" customWidth="1"/>
    <col min="9744" max="9744" width="0.5546875" style="2" customWidth="1"/>
    <col min="9745" max="9745" width="21.5546875" style="2" customWidth="1"/>
    <col min="9746" max="9986" width="8.88671875" style="2"/>
    <col min="9987" max="9987" width="0" style="2" hidden="1" customWidth="1"/>
    <col min="9988" max="9988" width="0.33203125" style="2" customWidth="1"/>
    <col min="9989" max="9989" width="0.88671875" style="2" customWidth="1"/>
    <col min="9990" max="9990" width="21.44140625" style="2" customWidth="1"/>
    <col min="9991" max="9991" width="0.88671875" style="2" customWidth="1"/>
    <col min="9992" max="9999" width="13.44140625" style="2" customWidth="1"/>
    <col min="10000" max="10000" width="0.5546875" style="2" customWidth="1"/>
    <col min="10001" max="10001" width="21.5546875" style="2" customWidth="1"/>
    <col min="10002" max="10242" width="8.88671875" style="2"/>
    <col min="10243" max="10243" width="0" style="2" hidden="1" customWidth="1"/>
    <col min="10244" max="10244" width="0.33203125" style="2" customWidth="1"/>
    <col min="10245" max="10245" width="0.88671875" style="2" customWidth="1"/>
    <col min="10246" max="10246" width="21.44140625" style="2" customWidth="1"/>
    <col min="10247" max="10247" width="0.88671875" style="2" customWidth="1"/>
    <col min="10248" max="10255" width="13.44140625" style="2" customWidth="1"/>
    <col min="10256" max="10256" width="0.5546875" style="2" customWidth="1"/>
    <col min="10257" max="10257" width="21.5546875" style="2" customWidth="1"/>
    <col min="10258" max="10498" width="8.88671875" style="2"/>
    <col min="10499" max="10499" width="0" style="2" hidden="1" customWidth="1"/>
    <col min="10500" max="10500" width="0.33203125" style="2" customWidth="1"/>
    <col min="10501" max="10501" width="0.88671875" style="2" customWidth="1"/>
    <col min="10502" max="10502" width="21.44140625" style="2" customWidth="1"/>
    <col min="10503" max="10503" width="0.88671875" style="2" customWidth="1"/>
    <col min="10504" max="10511" width="13.44140625" style="2" customWidth="1"/>
    <col min="10512" max="10512" width="0.5546875" style="2" customWidth="1"/>
    <col min="10513" max="10513" width="21.5546875" style="2" customWidth="1"/>
    <col min="10514" max="10754" width="8.88671875" style="2"/>
    <col min="10755" max="10755" width="0" style="2" hidden="1" customWidth="1"/>
    <col min="10756" max="10756" width="0.33203125" style="2" customWidth="1"/>
    <col min="10757" max="10757" width="0.88671875" style="2" customWidth="1"/>
    <col min="10758" max="10758" width="21.44140625" style="2" customWidth="1"/>
    <col min="10759" max="10759" width="0.88671875" style="2" customWidth="1"/>
    <col min="10760" max="10767" width="13.44140625" style="2" customWidth="1"/>
    <col min="10768" max="10768" width="0.5546875" style="2" customWidth="1"/>
    <col min="10769" max="10769" width="21.5546875" style="2" customWidth="1"/>
    <col min="10770" max="11010" width="8.88671875" style="2"/>
    <col min="11011" max="11011" width="0" style="2" hidden="1" customWidth="1"/>
    <col min="11012" max="11012" width="0.33203125" style="2" customWidth="1"/>
    <col min="11013" max="11013" width="0.88671875" style="2" customWidth="1"/>
    <col min="11014" max="11014" width="21.44140625" style="2" customWidth="1"/>
    <col min="11015" max="11015" width="0.88671875" style="2" customWidth="1"/>
    <col min="11016" max="11023" width="13.44140625" style="2" customWidth="1"/>
    <col min="11024" max="11024" width="0.5546875" style="2" customWidth="1"/>
    <col min="11025" max="11025" width="21.5546875" style="2" customWidth="1"/>
    <col min="11026" max="11266" width="8.88671875" style="2"/>
    <col min="11267" max="11267" width="0" style="2" hidden="1" customWidth="1"/>
    <col min="11268" max="11268" width="0.33203125" style="2" customWidth="1"/>
    <col min="11269" max="11269" width="0.88671875" style="2" customWidth="1"/>
    <col min="11270" max="11270" width="21.44140625" style="2" customWidth="1"/>
    <col min="11271" max="11271" width="0.88671875" style="2" customWidth="1"/>
    <col min="11272" max="11279" width="13.44140625" style="2" customWidth="1"/>
    <col min="11280" max="11280" width="0.5546875" style="2" customWidth="1"/>
    <col min="11281" max="11281" width="21.5546875" style="2" customWidth="1"/>
    <col min="11282" max="11522" width="8.88671875" style="2"/>
    <col min="11523" max="11523" width="0" style="2" hidden="1" customWidth="1"/>
    <col min="11524" max="11524" width="0.33203125" style="2" customWidth="1"/>
    <col min="11525" max="11525" width="0.88671875" style="2" customWidth="1"/>
    <col min="11526" max="11526" width="21.44140625" style="2" customWidth="1"/>
    <col min="11527" max="11527" width="0.88671875" style="2" customWidth="1"/>
    <col min="11528" max="11535" width="13.44140625" style="2" customWidth="1"/>
    <col min="11536" max="11536" width="0.5546875" style="2" customWidth="1"/>
    <col min="11537" max="11537" width="21.5546875" style="2" customWidth="1"/>
    <col min="11538" max="11778" width="8.88671875" style="2"/>
    <col min="11779" max="11779" width="0" style="2" hidden="1" customWidth="1"/>
    <col min="11780" max="11780" width="0.33203125" style="2" customWidth="1"/>
    <col min="11781" max="11781" width="0.88671875" style="2" customWidth="1"/>
    <col min="11782" max="11782" width="21.44140625" style="2" customWidth="1"/>
    <col min="11783" max="11783" width="0.88671875" style="2" customWidth="1"/>
    <col min="11784" max="11791" width="13.44140625" style="2" customWidth="1"/>
    <col min="11792" max="11792" width="0.5546875" style="2" customWidth="1"/>
    <col min="11793" max="11793" width="21.5546875" style="2" customWidth="1"/>
    <col min="11794" max="12034" width="8.88671875" style="2"/>
    <col min="12035" max="12035" width="0" style="2" hidden="1" customWidth="1"/>
    <col min="12036" max="12036" width="0.33203125" style="2" customWidth="1"/>
    <col min="12037" max="12037" width="0.88671875" style="2" customWidth="1"/>
    <col min="12038" max="12038" width="21.44140625" style="2" customWidth="1"/>
    <col min="12039" max="12039" width="0.88671875" style="2" customWidth="1"/>
    <col min="12040" max="12047" width="13.44140625" style="2" customWidth="1"/>
    <col min="12048" max="12048" width="0.5546875" style="2" customWidth="1"/>
    <col min="12049" max="12049" width="21.5546875" style="2" customWidth="1"/>
    <col min="12050" max="12290" width="8.88671875" style="2"/>
    <col min="12291" max="12291" width="0" style="2" hidden="1" customWidth="1"/>
    <col min="12292" max="12292" width="0.33203125" style="2" customWidth="1"/>
    <col min="12293" max="12293" width="0.88671875" style="2" customWidth="1"/>
    <col min="12294" max="12294" width="21.44140625" style="2" customWidth="1"/>
    <col min="12295" max="12295" width="0.88671875" style="2" customWidth="1"/>
    <col min="12296" max="12303" width="13.44140625" style="2" customWidth="1"/>
    <col min="12304" max="12304" width="0.5546875" style="2" customWidth="1"/>
    <col min="12305" max="12305" width="21.5546875" style="2" customWidth="1"/>
    <col min="12306" max="12546" width="8.88671875" style="2"/>
    <col min="12547" max="12547" width="0" style="2" hidden="1" customWidth="1"/>
    <col min="12548" max="12548" width="0.33203125" style="2" customWidth="1"/>
    <col min="12549" max="12549" width="0.88671875" style="2" customWidth="1"/>
    <col min="12550" max="12550" width="21.44140625" style="2" customWidth="1"/>
    <col min="12551" max="12551" width="0.88671875" style="2" customWidth="1"/>
    <col min="12552" max="12559" width="13.44140625" style="2" customWidth="1"/>
    <col min="12560" max="12560" width="0.5546875" style="2" customWidth="1"/>
    <col min="12561" max="12561" width="21.5546875" style="2" customWidth="1"/>
    <col min="12562" max="12802" width="8.88671875" style="2"/>
    <col min="12803" max="12803" width="0" style="2" hidden="1" customWidth="1"/>
    <col min="12804" max="12804" width="0.33203125" style="2" customWidth="1"/>
    <col min="12805" max="12805" width="0.88671875" style="2" customWidth="1"/>
    <col min="12806" max="12806" width="21.44140625" style="2" customWidth="1"/>
    <col min="12807" max="12807" width="0.88671875" style="2" customWidth="1"/>
    <col min="12808" max="12815" width="13.44140625" style="2" customWidth="1"/>
    <col min="12816" max="12816" width="0.5546875" style="2" customWidth="1"/>
    <col min="12817" max="12817" width="21.5546875" style="2" customWidth="1"/>
    <col min="12818" max="13058" width="8.88671875" style="2"/>
    <col min="13059" max="13059" width="0" style="2" hidden="1" customWidth="1"/>
    <col min="13060" max="13060" width="0.33203125" style="2" customWidth="1"/>
    <col min="13061" max="13061" width="0.88671875" style="2" customWidth="1"/>
    <col min="13062" max="13062" width="21.44140625" style="2" customWidth="1"/>
    <col min="13063" max="13063" width="0.88671875" style="2" customWidth="1"/>
    <col min="13064" max="13071" width="13.44140625" style="2" customWidth="1"/>
    <col min="13072" max="13072" width="0.5546875" style="2" customWidth="1"/>
    <col min="13073" max="13073" width="21.5546875" style="2" customWidth="1"/>
    <col min="13074" max="13314" width="8.88671875" style="2"/>
    <col min="13315" max="13315" width="0" style="2" hidden="1" customWidth="1"/>
    <col min="13316" max="13316" width="0.33203125" style="2" customWidth="1"/>
    <col min="13317" max="13317" width="0.88671875" style="2" customWidth="1"/>
    <col min="13318" max="13318" width="21.44140625" style="2" customWidth="1"/>
    <col min="13319" max="13319" width="0.88671875" style="2" customWidth="1"/>
    <col min="13320" max="13327" width="13.44140625" style="2" customWidth="1"/>
    <col min="13328" max="13328" width="0.5546875" style="2" customWidth="1"/>
    <col min="13329" max="13329" width="21.5546875" style="2" customWidth="1"/>
    <col min="13330" max="13570" width="8.88671875" style="2"/>
    <col min="13571" max="13571" width="0" style="2" hidden="1" customWidth="1"/>
    <col min="13572" max="13572" width="0.33203125" style="2" customWidth="1"/>
    <col min="13573" max="13573" width="0.88671875" style="2" customWidth="1"/>
    <col min="13574" max="13574" width="21.44140625" style="2" customWidth="1"/>
    <col min="13575" max="13575" width="0.88671875" style="2" customWidth="1"/>
    <col min="13576" max="13583" width="13.44140625" style="2" customWidth="1"/>
    <col min="13584" max="13584" width="0.5546875" style="2" customWidth="1"/>
    <col min="13585" max="13585" width="21.5546875" style="2" customWidth="1"/>
    <col min="13586" max="13826" width="8.88671875" style="2"/>
    <col min="13827" max="13827" width="0" style="2" hidden="1" customWidth="1"/>
    <col min="13828" max="13828" width="0.33203125" style="2" customWidth="1"/>
    <col min="13829" max="13829" width="0.88671875" style="2" customWidth="1"/>
    <col min="13830" max="13830" width="21.44140625" style="2" customWidth="1"/>
    <col min="13831" max="13831" width="0.88671875" style="2" customWidth="1"/>
    <col min="13832" max="13839" width="13.44140625" style="2" customWidth="1"/>
    <col min="13840" max="13840" width="0.5546875" style="2" customWidth="1"/>
    <col min="13841" max="13841" width="21.5546875" style="2" customWidth="1"/>
    <col min="13842" max="14082" width="8.88671875" style="2"/>
    <col min="14083" max="14083" width="0" style="2" hidden="1" customWidth="1"/>
    <col min="14084" max="14084" width="0.33203125" style="2" customWidth="1"/>
    <col min="14085" max="14085" width="0.88671875" style="2" customWidth="1"/>
    <col min="14086" max="14086" width="21.44140625" style="2" customWidth="1"/>
    <col min="14087" max="14087" width="0.88671875" style="2" customWidth="1"/>
    <col min="14088" max="14095" width="13.44140625" style="2" customWidth="1"/>
    <col min="14096" max="14096" width="0.5546875" style="2" customWidth="1"/>
    <col min="14097" max="14097" width="21.5546875" style="2" customWidth="1"/>
    <col min="14098" max="14338" width="8.88671875" style="2"/>
    <col min="14339" max="14339" width="0" style="2" hidden="1" customWidth="1"/>
    <col min="14340" max="14340" width="0.33203125" style="2" customWidth="1"/>
    <col min="14341" max="14341" width="0.88671875" style="2" customWidth="1"/>
    <col min="14342" max="14342" width="21.44140625" style="2" customWidth="1"/>
    <col min="14343" max="14343" width="0.88671875" style="2" customWidth="1"/>
    <col min="14344" max="14351" width="13.44140625" style="2" customWidth="1"/>
    <col min="14352" max="14352" width="0.5546875" style="2" customWidth="1"/>
    <col min="14353" max="14353" width="21.5546875" style="2" customWidth="1"/>
    <col min="14354" max="14594" width="8.88671875" style="2"/>
    <col min="14595" max="14595" width="0" style="2" hidden="1" customWidth="1"/>
    <col min="14596" max="14596" width="0.33203125" style="2" customWidth="1"/>
    <col min="14597" max="14597" width="0.88671875" style="2" customWidth="1"/>
    <col min="14598" max="14598" width="21.44140625" style="2" customWidth="1"/>
    <col min="14599" max="14599" width="0.88671875" style="2" customWidth="1"/>
    <col min="14600" max="14607" width="13.44140625" style="2" customWidth="1"/>
    <col min="14608" max="14608" width="0.5546875" style="2" customWidth="1"/>
    <col min="14609" max="14609" width="21.5546875" style="2" customWidth="1"/>
    <col min="14610" max="14850" width="8.88671875" style="2"/>
    <col min="14851" max="14851" width="0" style="2" hidden="1" customWidth="1"/>
    <col min="14852" max="14852" width="0.33203125" style="2" customWidth="1"/>
    <col min="14853" max="14853" width="0.88671875" style="2" customWidth="1"/>
    <col min="14854" max="14854" width="21.44140625" style="2" customWidth="1"/>
    <col min="14855" max="14855" width="0.88671875" style="2" customWidth="1"/>
    <col min="14856" max="14863" width="13.44140625" style="2" customWidth="1"/>
    <col min="14864" max="14864" width="0.5546875" style="2" customWidth="1"/>
    <col min="14865" max="14865" width="21.5546875" style="2" customWidth="1"/>
    <col min="14866" max="15106" width="8.88671875" style="2"/>
    <col min="15107" max="15107" width="0" style="2" hidden="1" customWidth="1"/>
    <col min="15108" max="15108" width="0.33203125" style="2" customWidth="1"/>
    <col min="15109" max="15109" width="0.88671875" style="2" customWidth="1"/>
    <col min="15110" max="15110" width="21.44140625" style="2" customWidth="1"/>
    <col min="15111" max="15111" width="0.88671875" style="2" customWidth="1"/>
    <col min="15112" max="15119" width="13.44140625" style="2" customWidth="1"/>
    <col min="15120" max="15120" width="0.5546875" style="2" customWidth="1"/>
    <col min="15121" max="15121" width="21.5546875" style="2" customWidth="1"/>
    <col min="15122" max="15362" width="8.88671875" style="2"/>
    <col min="15363" max="15363" width="0" style="2" hidden="1" customWidth="1"/>
    <col min="15364" max="15364" width="0.33203125" style="2" customWidth="1"/>
    <col min="15365" max="15365" width="0.88671875" style="2" customWidth="1"/>
    <col min="15366" max="15366" width="21.44140625" style="2" customWidth="1"/>
    <col min="15367" max="15367" width="0.88671875" style="2" customWidth="1"/>
    <col min="15368" max="15375" width="13.44140625" style="2" customWidth="1"/>
    <col min="15376" max="15376" width="0.5546875" style="2" customWidth="1"/>
    <col min="15377" max="15377" width="21.5546875" style="2" customWidth="1"/>
    <col min="15378" max="15618" width="8.88671875" style="2"/>
    <col min="15619" max="15619" width="0" style="2" hidden="1" customWidth="1"/>
    <col min="15620" max="15620" width="0.33203125" style="2" customWidth="1"/>
    <col min="15621" max="15621" width="0.88671875" style="2" customWidth="1"/>
    <col min="15622" max="15622" width="21.44140625" style="2" customWidth="1"/>
    <col min="15623" max="15623" width="0.88671875" style="2" customWidth="1"/>
    <col min="15624" max="15631" width="13.44140625" style="2" customWidth="1"/>
    <col min="15632" max="15632" width="0.5546875" style="2" customWidth="1"/>
    <col min="15633" max="15633" width="21.5546875" style="2" customWidth="1"/>
    <col min="15634" max="15874" width="8.88671875" style="2"/>
    <col min="15875" max="15875" width="0" style="2" hidden="1" customWidth="1"/>
    <col min="15876" max="15876" width="0.33203125" style="2" customWidth="1"/>
    <col min="15877" max="15877" width="0.88671875" style="2" customWidth="1"/>
    <col min="15878" max="15878" width="21.44140625" style="2" customWidth="1"/>
    <col min="15879" max="15879" width="0.88671875" style="2" customWidth="1"/>
    <col min="15880" max="15887" width="13.44140625" style="2" customWidth="1"/>
    <col min="15888" max="15888" width="0.5546875" style="2" customWidth="1"/>
    <col min="15889" max="15889" width="21.5546875" style="2" customWidth="1"/>
    <col min="15890" max="16130" width="8.88671875" style="2"/>
    <col min="16131" max="16131" width="0" style="2" hidden="1" customWidth="1"/>
    <col min="16132" max="16132" width="0.33203125" style="2" customWidth="1"/>
    <col min="16133" max="16133" width="0.88671875" style="2" customWidth="1"/>
    <col min="16134" max="16134" width="21.44140625" style="2" customWidth="1"/>
    <col min="16135" max="16135" width="0.88671875" style="2" customWidth="1"/>
    <col min="16136" max="16143" width="13.44140625" style="2" customWidth="1"/>
    <col min="16144" max="16144" width="0.5546875" style="2" customWidth="1"/>
    <col min="16145" max="16145" width="21.5546875" style="2" customWidth="1"/>
    <col min="16146" max="16384" width="8.88671875" style="2"/>
  </cols>
  <sheetData>
    <row r="1" spans="1:23" s="1" customFormat="1" ht="22.5" customHeight="1">
      <c r="A1" s="445" t="s">
        <v>238</v>
      </c>
      <c r="B1" s="445"/>
      <c r="C1" s="445"/>
      <c r="D1" s="445"/>
      <c r="E1" s="445"/>
      <c r="F1" s="445"/>
      <c r="G1" s="445"/>
      <c r="H1" s="445"/>
      <c r="I1" s="445"/>
      <c r="J1" s="445"/>
      <c r="K1" s="409" t="s">
        <v>222</v>
      </c>
      <c r="L1" s="409"/>
      <c r="M1" s="409"/>
      <c r="N1" s="409"/>
      <c r="O1" s="409"/>
      <c r="P1" s="409"/>
      <c r="Q1" s="409"/>
    </row>
    <row r="2" spans="1:23" ht="22.5" customHeight="1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10" t="s">
        <v>223</v>
      </c>
      <c r="L2" s="410"/>
      <c r="M2" s="410"/>
      <c r="N2" s="410"/>
      <c r="O2" s="410"/>
      <c r="P2" s="410"/>
      <c r="Q2" s="410"/>
    </row>
    <row r="3" spans="1:23">
      <c r="A3" s="428" t="s">
        <v>97</v>
      </c>
      <c r="B3" s="428"/>
      <c r="C3" s="428"/>
      <c r="D3" s="428"/>
      <c r="E3" s="141"/>
      <c r="F3" s="143"/>
      <c r="G3" s="143"/>
      <c r="I3" s="143" t="s">
        <v>224</v>
      </c>
      <c r="J3" s="143"/>
      <c r="K3" s="142" t="s">
        <v>7</v>
      </c>
      <c r="L3" s="171"/>
      <c r="M3" s="171"/>
      <c r="N3" s="171"/>
      <c r="O3" s="171"/>
      <c r="P3" s="142"/>
      <c r="Q3" s="143" t="s">
        <v>225</v>
      </c>
    </row>
    <row r="4" spans="1:23" s="146" customFormat="1" ht="23.25" customHeight="1">
      <c r="A4" s="144"/>
      <c r="B4" s="145"/>
      <c r="C4" s="429"/>
      <c r="D4" s="430"/>
      <c r="E4" s="430"/>
      <c r="F4" s="439" t="s">
        <v>100</v>
      </c>
      <c r="G4" s="440"/>
      <c r="H4" s="440"/>
      <c r="I4" s="440"/>
      <c r="J4" s="441"/>
      <c r="K4" s="439" t="s">
        <v>101</v>
      </c>
      <c r="L4" s="440"/>
      <c r="M4" s="440"/>
      <c r="N4" s="440"/>
      <c r="O4" s="441"/>
      <c r="P4" s="442"/>
      <c r="Q4" s="436"/>
    </row>
    <row r="5" spans="1:23" s="18" customFormat="1" ht="23.25" customHeight="1">
      <c r="A5" s="172"/>
      <c r="B5" s="173"/>
      <c r="C5" s="432"/>
      <c r="D5" s="433"/>
      <c r="E5" s="433"/>
      <c r="F5" s="147">
        <v>2010</v>
      </c>
      <c r="G5" s="147">
        <v>2011</v>
      </c>
      <c r="H5" s="187">
        <v>2012</v>
      </c>
      <c r="I5" s="147">
        <v>2013</v>
      </c>
      <c r="J5" s="188">
        <v>2014</v>
      </c>
      <c r="K5" s="147">
        <v>2010</v>
      </c>
      <c r="L5" s="147">
        <v>2011</v>
      </c>
      <c r="M5" s="187">
        <v>2012</v>
      </c>
      <c r="N5" s="147">
        <v>2013</v>
      </c>
      <c r="O5" s="188">
        <v>2014</v>
      </c>
      <c r="P5" s="443"/>
      <c r="Q5" s="438"/>
    </row>
    <row r="6" spans="1:23" s="156" customFormat="1" ht="36.75" customHeight="1">
      <c r="A6" s="148"/>
      <c r="B6" s="11"/>
      <c r="C6" s="148"/>
      <c r="D6" s="174" t="s">
        <v>102</v>
      </c>
      <c r="E6" s="192"/>
      <c r="F6" s="175">
        <f>'표4-1'!E6/'표4-1'!$E$22*100</f>
        <v>1.94461397349985</v>
      </c>
      <c r="G6" s="176">
        <f>'표4-1'!F6/'표4-1'!$F$22*100</f>
        <v>1.5981053896615887</v>
      </c>
      <c r="H6" s="176">
        <f>'표4-1'!G6/'표4-1'!$G$22*100</f>
        <v>1.5086235368228089</v>
      </c>
      <c r="I6" s="176">
        <f>'표4-1'!H6/'표4-1'!$H$22*100</f>
        <v>1.1913011006989123</v>
      </c>
      <c r="J6" s="195">
        <f>'표4-1'!I6/'표4-1'!$I$22*100</f>
        <v>1.4198362967110383</v>
      </c>
      <c r="K6" s="198">
        <v>0</v>
      </c>
      <c r="L6" s="177">
        <f>('표4-1'!K6-'표4-1'!J6)/'표4-1'!J6*100</f>
        <v>-16.955015983177358</v>
      </c>
      <c r="M6" s="177">
        <f>('표4-1'!L6-'표4-1'!K6)/'표4-1'!K6*100</f>
        <v>-1.4007154987647361</v>
      </c>
      <c r="N6" s="177">
        <f>('표4-1'!M6-'표4-1'!L6)/'표4-1'!L6*100</f>
        <v>-13.359808743191829</v>
      </c>
      <c r="O6" s="199">
        <f>('표4-1'!N6-'표4-1'!M6)/'표4-1'!M6*100</f>
        <v>6.619386554328309</v>
      </c>
      <c r="P6" s="196"/>
      <c r="Q6" s="178" t="s">
        <v>103</v>
      </c>
    </row>
    <row r="7" spans="1:23" s="18" customFormat="1" ht="36.75" customHeight="1">
      <c r="A7" s="148"/>
      <c r="B7" s="11"/>
      <c r="C7" s="148"/>
      <c r="D7" s="174" t="s">
        <v>104</v>
      </c>
      <c r="E7" s="192"/>
      <c r="F7" s="175">
        <f>'표4-1'!E7/'표4-1'!$E$22*100</f>
        <v>1.9749330866338007E-2</v>
      </c>
      <c r="G7" s="176">
        <f>'표4-1'!F7/'표4-1'!$F$22*100</f>
        <v>8.7060821735354867E-3</v>
      </c>
      <c r="H7" s="176">
        <f>'표4-1'!G7/'표4-1'!$G$22*100</f>
        <v>9.8002108134589601E-3</v>
      </c>
      <c r="I7" s="176">
        <f>'표4-1'!H7/'표4-1'!$H$22*100</f>
        <v>3.256432417184725E-2</v>
      </c>
      <c r="J7" s="195">
        <f>'표4-1'!I7/'표4-1'!$I$22*100</f>
        <v>5.6815163654949784E-2</v>
      </c>
      <c r="K7" s="198">
        <v>0</v>
      </c>
      <c r="L7" s="177">
        <f>('표4-1'!K7-'표4-1'!J7)/'표4-1'!J7*100</f>
        <v>-52.964254251691031</v>
      </c>
      <c r="M7" s="177">
        <f>('표4-1'!L7-'표4-1'!K7)/'표4-1'!K7*100</f>
        <v>14.335264424670596</v>
      </c>
      <c r="N7" s="177">
        <f>('표4-1'!M7-'표4-1'!L7)/'표4-1'!L7*100</f>
        <v>261.35714274637132</v>
      </c>
      <c r="O7" s="199">
        <f>('표4-1'!N7-'표4-1'!M7)/'표4-1'!M7*100</f>
        <v>65.047531951825633</v>
      </c>
      <c r="P7" s="197"/>
      <c r="Q7" s="178" t="s">
        <v>105</v>
      </c>
    </row>
    <row r="8" spans="1:23" s="18" customFormat="1" ht="36.75" customHeight="1">
      <c r="A8" s="148"/>
      <c r="B8" s="11"/>
      <c r="C8" s="148"/>
      <c r="D8" s="174" t="s">
        <v>106</v>
      </c>
      <c r="E8" s="192"/>
      <c r="F8" s="175">
        <f>'표4-1'!E8/'표4-1'!$E$22*100</f>
        <v>55.175832979969684</v>
      </c>
      <c r="G8" s="176">
        <f>'표4-1'!F8/'표4-1'!$F$22*100</f>
        <v>58.914978781824779</v>
      </c>
      <c r="H8" s="176">
        <f>'표4-1'!G8/'표4-1'!$G$22*100</f>
        <v>60.201196288537282</v>
      </c>
      <c r="I8" s="176">
        <f>'표4-1'!H8/'표4-1'!$H$22*100</f>
        <v>59.621518172610713</v>
      </c>
      <c r="J8" s="195">
        <f>'표4-1'!I8/'표4-1'!$I$22*100</f>
        <v>58.140002391907075</v>
      </c>
      <c r="K8" s="198">
        <v>0</v>
      </c>
      <c r="L8" s="177">
        <f>('표4-1'!K8-'표4-1'!J8)/'표4-1'!J8*100</f>
        <v>15.11445583326492</v>
      </c>
      <c r="M8" s="177">
        <f>('표4-1'!L8-'표4-1'!K8)/'표4-1'!K8*100</f>
        <v>0.6770810229858597</v>
      </c>
      <c r="N8" s="177">
        <f>('표4-1'!M8-'표4-1'!L8)/'표4-1'!L8*100</f>
        <v>10.402900254305798</v>
      </c>
      <c r="O8" s="199">
        <f>('표4-1'!N8-'표4-1'!M8)/'표4-1'!M8*100</f>
        <v>-7.2586492248014212</v>
      </c>
      <c r="P8" s="197"/>
      <c r="Q8" s="178" t="s">
        <v>107</v>
      </c>
    </row>
    <row r="9" spans="1:23" s="18" customFormat="1" ht="36.75" customHeight="1">
      <c r="A9" s="148"/>
      <c r="B9" s="11"/>
      <c r="C9" s="148"/>
      <c r="D9" s="174" t="s">
        <v>108</v>
      </c>
      <c r="E9" s="192"/>
      <c r="F9" s="175">
        <f>'표4-1'!E9/'표4-1'!$E$22*100</f>
        <v>0.96929303768722463</v>
      </c>
      <c r="G9" s="176">
        <f>'표4-1'!F9/'표4-1'!$F$22*100</f>
        <v>0.82264986440619381</v>
      </c>
      <c r="H9" s="176">
        <f>'표4-1'!G9/'표4-1'!$G$22*100</f>
        <v>0.74625014445915627</v>
      </c>
      <c r="I9" s="176">
        <f>'표4-1'!H9/'표4-1'!$H$22*100</f>
        <v>0.86742761710265626</v>
      </c>
      <c r="J9" s="195">
        <f>'표4-1'!I9/'표4-1'!$I$22*100</f>
        <v>1.1105208927130616</v>
      </c>
      <c r="K9" s="198">
        <v>0</v>
      </c>
      <c r="L9" s="177">
        <f>('표4-1'!K9-'표4-1'!J9)/'표4-1'!J9*100</f>
        <v>8.6033735555733788</v>
      </c>
      <c r="M9" s="177">
        <f>('표4-1'!L9-'표4-1'!K9)/'표4-1'!K9*100</f>
        <v>-9.1832779263923801</v>
      </c>
      <c r="N9" s="177">
        <f>('표4-1'!M9-'표4-1'!L9)/'표4-1'!L9*100</f>
        <v>0.76239382942243028</v>
      </c>
      <c r="O9" s="199">
        <f>('표4-1'!N9-'표4-1'!M9)/'표4-1'!M9*100</f>
        <v>0.61954312955296931</v>
      </c>
      <c r="P9" s="197"/>
      <c r="Q9" s="178" t="s">
        <v>109</v>
      </c>
    </row>
    <row r="10" spans="1:23" s="18" customFormat="1" ht="36.75" customHeight="1">
      <c r="A10" s="148"/>
      <c r="B10" s="11"/>
      <c r="C10" s="148"/>
      <c r="D10" s="174" t="s">
        <v>110</v>
      </c>
      <c r="E10" s="192"/>
      <c r="F10" s="175">
        <f>'표4-1'!E10/'표4-1'!$E$22*100</f>
        <v>3.5972399536472413</v>
      </c>
      <c r="G10" s="176">
        <f>'표4-1'!F10/'표4-1'!$F$22*100</f>
        <v>2.4312152142709542</v>
      </c>
      <c r="H10" s="176">
        <f>'표4-1'!G10/'표4-1'!$G$22*100</f>
        <v>3.0989190652119607</v>
      </c>
      <c r="I10" s="176">
        <f>'표4-1'!H10/'표4-1'!$H$22*100</f>
        <v>3.3408511899422622</v>
      </c>
      <c r="J10" s="195">
        <f>'표4-1'!I10/'표4-1'!$I$22*100</f>
        <v>3.3712023801493887</v>
      </c>
      <c r="K10" s="198">
        <v>0</v>
      </c>
      <c r="L10" s="177">
        <f>('표4-1'!K10-'표4-1'!J10)/'표4-1'!J10*100</f>
        <v>-29.492169418902265</v>
      </c>
      <c r="M10" s="177">
        <f>('표4-1'!L10-'표4-1'!K10)/'표4-1'!K10*100</f>
        <v>25.522063416750672</v>
      </c>
      <c r="N10" s="177">
        <f>('표4-1'!M10-'표4-1'!L10)/'표4-1'!L10*100</f>
        <v>10.016208894995396</v>
      </c>
      <c r="O10" s="199">
        <f>('표4-1'!N10-'표4-1'!M10)/'표4-1'!M10*100</f>
        <v>-2.5360271600357143</v>
      </c>
      <c r="P10" s="197"/>
      <c r="Q10" s="178" t="s">
        <v>111</v>
      </c>
    </row>
    <row r="11" spans="1:23" s="18" customFormat="1" ht="36.75" customHeight="1">
      <c r="A11" s="148"/>
      <c r="B11" s="11"/>
      <c r="C11" s="148"/>
      <c r="D11" s="174" t="s">
        <v>112</v>
      </c>
      <c r="E11" s="192"/>
      <c r="F11" s="175">
        <f>'표4-1'!E11/'표4-1'!$E$22*100</f>
        <v>4.7010191324500026</v>
      </c>
      <c r="G11" s="176">
        <f>'표4-1'!F11/'표4-1'!$F$22*100</f>
        <v>4.2886467012156402</v>
      </c>
      <c r="H11" s="176">
        <f>'표4-1'!G11/'표4-1'!$G$22*100</f>
        <v>4.5218790360220424</v>
      </c>
      <c r="I11" s="176">
        <f>'표4-1'!H11/'표4-1'!$H$22*100</f>
        <v>4.3753821086988189</v>
      </c>
      <c r="J11" s="195">
        <f>'표4-1'!I11/'표4-1'!$I$22*100</f>
        <v>4.4519002776008767</v>
      </c>
      <c r="K11" s="198">
        <v>0</v>
      </c>
      <c r="L11" s="177">
        <f>('표4-1'!K11-'표4-1'!J11)/'표4-1'!J11*100</f>
        <v>-1.7059592685541449</v>
      </c>
      <c r="M11" s="177">
        <f>('표4-1'!L11-'표4-1'!K11)/'표4-1'!K11*100</f>
        <v>7.9748437512465244</v>
      </c>
      <c r="N11" s="177">
        <f>('표4-1'!M11-'표4-1'!L11)/'표4-1'!L11*100</f>
        <v>4.955799238746323</v>
      </c>
      <c r="O11" s="199">
        <f>('표4-1'!N11-'표4-1'!M11)/'표4-1'!M11*100</f>
        <v>4.6490805558912669</v>
      </c>
      <c r="P11" s="197"/>
      <c r="Q11" s="178" t="s">
        <v>113</v>
      </c>
    </row>
    <row r="12" spans="1:23" s="18" customFormat="1" ht="36.75" customHeight="1">
      <c r="A12" s="152"/>
      <c r="B12" s="153"/>
      <c r="C12" s="152"/>
      <c r="D12" s="174" t="s">
        <v>114</v>
      </c>
      <c r="E12" s="192"/>
      <c r="F12" s="175">
        <f>'표4-1'!E12/'표4-1'!$E$22*100</f>
        <v>3.6127057872688733</v>
      </c>
      <c r="G12" s="176">
        <f>'표4-1'!F12/'표4-1'!$F$22*100</f>
        <v>2.8972208344497341</v>
      </c>
      <c r="H12" s="176">
        <f>'표4-1'!G12/'표4-1'!$G$22*100</f>
        <v>2.7270011165069179</v>
      </c>
      <c r="I12" s="176">
        <f>'표4-1'!H12/'표4-1'!$H$22*100</f>
        <v>2.6966103410979421</v>
      </c>
      <c r="J12" s="195">
        <f>'표4-1'!I12/'표4-1'!$I$22*100</f>
        <v>2.8712124930035134</v>
      </c>
      <c r="K12" s="198">
        <v>0</v>
      </c>
      <c r="L12" s="177">
        <f>('표4-1'!K12-'표4-1'!J12)/'표4-1'!J12*100</f>
        <v>-9.4887222779104849</v>
      </c>
      <c r="M12" s="177">
        <f>('표4-1'!L12-'표4-1'!K12)/'표4-1'!K12*100</f>
        <v>-6.0432057834450204</v>
      </c>
      <c r="N12" s="177">
        <f>('표4-1'!M12-'표4-1'!L12)/'표4-1'!L12*100</f>
        <v>1.5890343531142075</v>
      </c>
      <c r="O12" s="199">
        <f>('표4-1'!N12-'표4-1'!M12)/'표4-1'!M12*100</f>
        <v>3.4877454034042437</v>
      </c>
      <c r="P12" s="197"/>
      <c r="Q12" s="178" t="s">
        <v>115</v>
      </c>
    </row>
    <row r="13" spans="1:23" s="18" customFormat="1" ht="36.75" customHeight="1">
      <c r="A13" s="152"/>
      <c r="B13" s="153"/>
      <c r="C13" s="152"/>
      <c r="D13" s="174" t="s">
        <v>116</v>
      </c>
      <c r="E13" s="192"/>
      <c r="F13" s="175">
        <f>'표4-1'!E13/'표4-1'!$E$22*100</f>
        <v>1.9016263224137959</v>
      </c>
      <c r="G13" s="176">
        <f>'표4-1'!F13/'표4-1'!$F$22*100</f>
        <v>1.7666433920959661</v>
      </c>
      <c r="H13" s="176">
        <f>'표4-1'!G13/'표4-1'!$G$22*100</f>
        <v>1.9429636483189114</v>
      </c>
      <c r="I13" s="176">
        <f>'표4-1'!H13/'표4-1'!$H$22*100</f>
        <v>1.9233992209487942</v>
      </c>
      <c r="J13" s="195">
        <f>'표4-1'!I13/'표4-1'!$I$22*100</f>
        <v>2.0569906040296089</v>
      </c>
      <c r="K13" s="198">
        <v>0</v>
      </c>
      <c r="L13" s="177">
        <f>('표4-1'!K13-'표4-1'!J13)/'표4-1'!J13*100</f>
        <v>-1.1787827281546455</v>
      </c>
      <c r="M13" s="177">
        <f>('표4-1'!L13-'표4-1'!K13)/'표4-1'!K13*100</f>
        <v>10.066735564453726</v>
      </c>
      <c r="N13" s="177">
        <f>('표4-1'!M13-'표4-1'!L13)/'표4-1'!L13*100</f>
        <v>2.1986340165813001</v>
      </c>
      <c r="O13" s="199">
        <f>('표4-1'!N13-'표4-1'!M13)/'표4-1'!M13*100</f>
        <v>4.1356259173658581</v>
      </c>
      <c r="P13" s="197"/>
      <c r="Q13" s="178" t="s">
        <v>117</v>
      </c>
    </row>
    <row r="14" spans="1:23" s="18" customFormat="1" ht="36.75" customHeight="1">
      <c r="A14" s="152"/>
      <c r="B14" s="153"/>
      <c r="C14" s="152"/>
      <c r="D14" s="174" t="s">
        <v>118</v>
      </c>
      <c r="E14" s="192"/>
      <c r="F14" s="175">
        <f>'표4-1'!E14/'표4-1'!$E$22*100</f>
        <v>0.83268236478653657</v>
      </c>
      <c r="G14" s="176">
        <f>'표4-1'!F14/'표4-1'!$F$22*100</f>
        <v>0.73240924393049944</v>
      </c>
      <c r="H14" s="176">
        <f>'표4-1'!G14/'표4-1'!$G$22*100</f>
        <v>0.59611847267809626</v>
      </c>
      <c r="I14" s="176">
        <f>'표4-1'!H14/'표4-1'!$H$22*100</f>
        <v>0.65361530366139953</v>
      </c>
      <c r="J14" s="195">
        <f>'표4-1'!I14/'표4-1'!$I$22*100</f>
        <v>0.71175374893327503</v>
      </c>
      <c r="K14" s="198">
        <v>0</v>
      </c>
      <c r="L14" s="177">
        <f>('표4-1'!K14-'표4-1'!J14)/'표4-1'!J14*100</f>
        <v>2.0509191177657105</v>
      </c>
      <c r="M14" s="177">
        <f>('표4-1'!L14-'표4-1'!K14)/'표4-1'!K14*100</f>
        <v>-16.623534725378065</v>
      </c>
      <c r="N14" s="177">
        <f>('표4-1'!M14-'표4-1'!L14)/'표4-1'!L14*100</f>
        <v>22.96318392876816</v>
      </c>
      <c r="O14" s="199">
        <f>('표4-1'!N14-'표4-1'!M14)/'표4-1'!M14*100</f>
        <v>11.626525233940372</v>
      </c>
      <c r="P14" s="197"/>
      <c r="Q14" s="178" t="s">
        <v>119</v>
      </c>
      <c r="W14" s="179"/>
    </row>
    <row r="15" spans="1:23" s="18" customFormat="1" ht="36.75" customHeight="1">
      <c r="A15" s="152"/>
      <c r="B15" s="153"/>
      <c r="C15" s="152"/>
      <c r="D15" s="174" t="s">
        <v>120</v>
      </c>
      <c r="E15" s="192"/>
      <c r="F15" s="175">
        <f>'표4-1'!E15/'표4-1'!$E$22*100</f>
        <v>2.7672925058667448</v>
      </c>
      <c r="G15" s="176">
        <f>'표4-1'!F15/'표4-1'!$F$22*100</f>
        <v>2.971239175507657</v>
      </c>
      <c r="H15" s="176">
        <f>'표4-1'!G15/'표4-1'!$G$22*100</f>
        <v>2.7617819989776344</v>
      </c>
      <c r="I15" s="176">
        <f>'표4-1'!H15/'표4-1'!$H$22*100</f>
        <v>2.6146176880935799</v>
      </c>
      <c r="J15" s="195">
        <f>'표4-1'!I15/'표4-1'!$I$22*100</f>
        <v>2.6294474194232009</v>
      </c>
      <c r="K15" s="198">
        <v>0</v>
      </c>
      <c r="L15" s="177">
        <f>('표4-1'!K15-'표4-1'!J15)/'표4-1'!J15*100</f>
        <v>10.325127677542262</v>
      </c>
      <c r="M15" s="177">
        <f>('표4-1'!L15-'표4-1'!K15)/'표4-1'!K15*100</f>
        <v>1.1622123122835029</v>
      </c>
      <c r="N15" s="177">
        <f>('표4-1'!M15-'표4-1'!L15)/'표4-1'!L15*100</f>
        <v>9.9928997344053059</v>
      </c>
      <c r="O15" s="199">
        <f>('표4-1'!N15-'표4-1'!M15)/'표4-1'!M15*100</f>
        <v>2.044830037036431</v>
      </c>
      <c r="P15" s="197"/>
      <c r="Q15" s="178" t="s">
        <v>121</v>
      </c>
    </row>
    <row r="16" spans="1:23" s="18" customFormat="1" ht="36.75" customHeight="1">
      <c r="A16" s="152"/>
      <c r="B16" s="153"/>
      <c r="C16" s="152"/>
      <c r="D16" s="174" t="s">
        <v>122</v>
      </c>
      <c r="E16" s="192"/>
      <c r="F16" s="175">
        <f>'표4-1'!E16/'표4-1'!$E$22*100</f>
        <v>4.5117172398668712</v>
      </c>
      <c r="G16" s="176">
        <f>'표4-1'!F16/'표4-1'!$F$22*100</f>
        <v>4.1566368996179488</v>
      </c>
      <c r="H16" s="176">
        <f>'표4-1'!G16/'표4-1'!$G$22*100</f>
        <v>4.2775883097353349</v>
      </c>
      <c r="I16" s="176">
        <f>'표4-1'!H16/'표4-1'!$H$22*100</f>
        <v>4.0397034041294217</v>
      </c>
      <c r="J16" s="195">
        <f>'표4-1'!I16/'표4-1'!$I$22*100</f>
        <v>4.2637262197214127</v>
      </c>
      <c r="K16" s="198">
        <v>0</v>
      </c>
      <c r="L16" s="177">
        <f>('표4-1'!K16-'표4-1'!J16)/'표4-1'!J16*100</f>
        <v>6.2397148130850108E-2</v>
      </c>
      <c r="M16" s="177">
        <f>('표4-1'!L16-'표4-1'!K16)/'표4-1'!K16*100</f>
        <v>0.85068853938779754</v>
      </c>
      <c r="N16" s="177">
        <f>('표4-1'!M16-'표4-1'!L16)/'표4-1'!L16*100</f>
        <v>-2.4537090885028201</v>
      </c>
      <c r="O16" s="199">
        <f>('표4-1'!N16-'표4-1'!M16)/'표4-1'!M16*100</f>
        <v>3.856339641064007</v>
      </c>
      <c r="P16" s="197"/>
      <c r="Q16" s="178" t="s">
        <v>123</v>
      </c>
    </row>
    <row r="17" spans="1:17" s="18" customFormat="1" ht="36.75" customHeight="1">
      <c r="A17" s="152"/>
      <c r="B17" s="153"/>
      <c r="C17" s="152"/>
      <c r="D17" s="174" t="s">
        <v>124</v>
      </c>
      <c r="E17" s="192"/>
      <c r="F17" s="175">
        <f>'표4-1'!E17/'표4-1'!$E$22*100</f>
        <v>6.6495109865858257</v>
      </c>
      <c r="G17" s="176">
        <f>'표4-1'!F17/'표4-1'!$F$22*100</f>
        <v>6.6081753066142879</v>
      </c>
      <c r="H17" s="176">
        <f>'표4-1'!G17/'표4-1'!$G$22*100</f>
        <v>5.2541254511476625</v>
      </c>
      <c r="I17" s="176">
        <f>'표4-1'!H17/'표4-1'!$H$22*100</f>
        <v>5.45295376938736</v>
      </c>
      <c r="J17" s="195">
        <f>'표4-1'!I17/'표4-1'!$I$22*100</f>
        <v>4.8770207574700297</v>
      </c>
      <c r="K17" s="198">
        <v>0</v>
      </c>
      <c r="L17" s="177">
        <f>('표4-1'!K17-'표4-1'!J17)/'표4-1'!J17*100</f>
        <v>5.7787026942810567</v>
      </c>
      <c r="M17" s="177">
        <f>('표4-1'!L17-'표4-1'!K17)/'표4-1'!K17*100</f>
        <v>-22.100267441173589</v>
      </c>
      <c r="N17" s="177">
        <f>('표4-1'!M17-'표4-1'!L17)/'표4-1'!L17*100</f>
        <v>8.2308440248492936</v>
      </c>
      <c r="O17" s="199">
        <f>('표4-1'!N17-'표4-1'!M17)/'표4-1'!M17*100</f>
        <v>-11.63453774940627</v>
      </c>
      <c r="P17" s="197"/>
      <c r="Q17" s="178" t="s">
        <v>125</v>
      </c>
    </row>
    <row r="18" spans="1:17" s="156" customFormat="1" ht="36.75" customHeight="1">
      <c r="A18" s="148"/>
      <c r="B18" s="11"/>
      <c r="C18" s="148"/>
      <c r="D18" s="174" t="s">
        <v>126</v>
      </c>
      <c r="E18" s="192"/>
      <c r="F18" s="175">
        <f>'표4-1'!E18/'표4-1'!$E$22*100</f>
        <v>3.2954373435786679</v>
      </c>
      <c r="G18" s="176">
        <f>'표4-1'!F18/'표4-1'!$F$22*100</f>
        <v>3.1613519591296644</v>
      </c>
      <c r="H18" s="176">
        <f>'표4-1'!G18/'표4-1'!$G$22*100</f>
        <v>2.7361205062541036</v>
      </c>
      <c r="I18" s="176">
        <f>'표4-1'!H18/'표4-1'!$H$22*100</f>
        <v>3.8380061875570415</v>
      </c>
      <c r="J18" s="195">
        <f>'표4-1'!I18/'표4-1'!$I$22*100</f>
        <v>3.9279535088962008</v>
      </c>
      <c r="K18" s="198">
        <v>0</v>
      </c>
      <c r="L18" s="177">
        <f>('표4-1'!K18-'표4-1'!J18)/'표4-1'!J18*100</f>
        <v>1.7764805722242087</v>
      </c>
      <c r="M18" s="177">
        <f>('표4-1'!L18-'표4-1'!K18)/'표4-1'!K18*100</f>
        <v>-13.839422094968592</v>
      </c>
      <c r="N18" s="177">
        <f>('표4-1'!M18-'표4-1'!L18)/'표4-1'!L18*100</f>
        <v>47.003457755711771</v>
      </c>
      <c r="O18" s="199">
        <f>('표4-1'!N18-'표4-1'!M18)/'표4-1'!M18*100</f>
        <v>0.33945265012412806</v>
      </c>
      <c r="P18" s="196"/>
      <c r="Q18" s="155" t="s">
        <v>127</v>
      </c>
    </row>
    <row r="19" spans="1:17" s="156" customFormat="1" ht="36.75" customHeight="1">
      <c r="A19" s="148"/>
      <c r="B19" s="11"/>
      <c r="C19" s="148"/>
      <c r="D19" s="174" t="s">
        <v>128</v>
      </c>
      <c r="E19" s="192"/>
      <c r="F19" s="175">
        <f>'표4-1'!E19/'표4-1'!$E$22*100</f>
        <v>4.7973378991431845</v>
      </c>
      <c r="G19" s="176">
        <f>'표4-1'!F19/'표4-1'!$F$22*100</f>
        <v>4.5515032042314418</v>
      </c>
      <c r="H19" s="176">
        <f>'표4-1'!G19/'표4-1'!$G$22*100</f>
        <v>4.631849806571112</v>
      </c>
      <c r="I19" s="176">
        <f>'표4-1'!H19/'표4-1'!$H$22*100</f>
        <v>4.4808950570093113</v>
      </c>
      <c r="J19" s="195">
        <f>'표4-1'!I19/'표4-1'!$I$22*100</f>
        <v>4.7619570881313553</v>
      </c>
      <c r="K19" s="198">
        <v>0</v>
      </c>
      <c r="L19" s="177">
        <f>('표4-1'!K19-'표4-1'!J19)/'표4-1'!J19*100</f>
        <v>0.30286976466074822</v>
      </c>
      <c r="M19" s="177">
        <f>('표4-1'!L19-'표4-1'!K19)/'표4-1'!K19*100</f>
        <v>2.1825394490704442</v>
      </c>
      <c r="N19" s="177">
        <f>('표4-1'!M19-'표4-1'!L19)/'표4-1'!L19*100</f>
        <v>-0.46131851810926205</v>
      </c>
      <c r="O19" s="199">
        <f>('표4-1'!N19-'표4-1'!M19)/'표4-1'!M19*100</f>
        <v>3.6790069208409464</v>
      </c>
      <c r="P19" s="196"/>
      <c r="Q19" s="155" t="s">
        <v>129</v>
      </c>
    </row>
    <row r="20" spans="1:17" s="156" customFormat="1" ht="36.75" customHeight="1">
      <c r="A20" s="148"/>
      <c r="B20" s="11"/>
      <c r="C20" s="148"/>
      <c r="D20" s="174" t="s">
        <v>130</v>
      </c>
      <c r="E20" s="192"/>
      <c r="F20" s="175">
        <f>'표4-1'!E20/'표4-1'!$E$22*100</f>
        <v>2.6385154644547031</v>
      </c>
      <c r="G20" s="176">
        <f>'표4-1'!F20/'표4-1'!$F$22*100</f>
        <v>2.6456964633340934</v>
      </c>
      <c r="H20" s="176">
        <f>'표4-1'!G20/'표4-1'!$G$22*100</f>
        <v>2.8422887131422763</v>
      </c>
      <c r="I20" s="176">
        <f>'표4-1'!H20/'표4-1'!$H$22*100</f>
        <v>2.959772829556071</v>
      </c>
      <c r="J20" s="195">
        <f>'표4-1'!I20/'표4-1'!$I$22*100</f>
        <v>3.2667323225495535</v>
      </c>
      <c r="K20" s="198">
        <v>0</v>
      </c>
      <c r="L20" s="177">
        <f>('표4-1'!K20-'표4-1'!J20)/'표4-1'!J20*100</f>
        <v>7.4971169038568179</v>
      </c>
      <c r="M20" s="177">
        <f>('표4-1'!L20-'표4-1'!K20)/'표4-1'!K20*100</f>
        <v>10.304077734848397</v>
      </c>
      <c r="N20" s="177">
        <f>('표4-1'!M20-'표4-1'!L20)/'표4-1'!L20*100</f>
        <v>9.8792416847290632</v>
      </c>
      <c r="O20" s="199">
        <f>('표4-1'!N20-'표4-1'!M20)/'표4-1'!M20*100</f>
        <v>9.8325952151296701</v>
      </c>
      <c r="P20" s="196"/>
      <c r="Q20" s="180" t="s">
        <v>131</v>
      </c>
    </row>
    <row r="21" spans="1:17" s="156" customFormat="1" ht="36.75" customHeight="1">
      <c r="A21" s="148"/>
      <c r="B21" s="11"/>
      <c r="C21" s="148"/>
      <c r="D21" s="174" t="s">
        <v>132</v>
      </c>
      <c r="E21" s="192"/>
      <c r="F21" s="175">
        <f>'표4-1'!E21/'표4-1'!$E$22*100</f>
        <v>2.5854256779144431</v>
      </c>
      <c r="G21" s="176">
        <f>'표4-1'!F21/'표4-1'!$F$22*100</f>
        <v>2.444821487536017</v>
      </c>
      <c r="H21" s="176">
        <f>'표4-1'!G21/'표4-1'!$G$22*100</f>
        <v>2.1434936948012617</v>
      </c>
      <c r="I21" s="176">
        <f>'표4-1'!H21/'표4-1'!$H$22*100</f>
        <v>1.9113816853338759</v>
      </c>
      <c r="J21" s="195">
        <f>'표4-1'!I21/'표4-1'!$I$22*100</f>
        <v>2.0829284351054533</v>
      </c>
      <c r="K21" s="198">
        <v>0</v>
      </c>
      <c r="L21" s="177">
        <f>('표4-1'!K21-'표4-1'!J21)/'표4-1'!J21*100</f>
        <v>-1.4115729183179173</v>
      </c>
      <c r="M21" s="177">
        <f>('표4-1'!L21-'표4-1'!K21)/'표4-1'!K21*100</f>
        <v>-11.714019188319385</v>
      </c>
      <c r="N21" s="177">
        <f>('표4-1'!M21-'표4-1'!L21)/'표4-1'!L21*100</f>
        <v>-5.3454197081549353</v>
      </c>
      <c r="O21" s="199">
        <f>('표4-1'!N21-'표4-1'!M21)/'표4-1'!M21*100</f>
        <v>4.9669082067450754</v>
      </c>
      <c r="P21" s="196"/>
      <c r="Q21" s="180" t="s">
        <v>133</v>
      </c>
    </row>
    <row r="22" spans="1:17" s="156" customFormat="1" ht="36.75" customHeight="1">
      <c r="A22" s="148"/>
      <c r="B22" s="165"/>
      <c r="C22" s="168"/>
      <c r="D22" s="181" t="s">
        <v>134</v>
      </c>
      <c r="E22" s="193"/>
      <c r="F22" s="162">
        <f>SUM(F6:F21)</f>
        <v>99.999999999999986</v>
      </c>
      <c r="G22" s="160">
        <f>SUM(G6:G21)</f>
        <v>100.00000000000001</v>
      </c>
      <c r="H22" s="160">
        <f>SUM(H6:H21)</f>
        <v>100.00000000000003</v>
      </c>
      <c r="I22" s="160">
        <f>SUM(I6:I21)</f>
        <v>100</v>
      </c>
      <c r="J22" s="167">
        <f>SUM(J6:J21)</f>
        <v>99.999999999999986</v>
      </c>
      <c r="K22" s="200">
        <v>0</v>
      </c>
      <c r="L22" s="182">
        <f>('표4-1'!K22-'표4-1'!J22)/'표4-1'!J22*100</f>
        <v>7.5006965668543337</v>
      </c>
      <c r="M22" s="182">
        <f>('표4-1'!L22-'표4-1'!K22)/'표4-1'!K22*100</f>
        <v>-0.62124442877919928</v>
      </c>
      <c r="N22" s="182">
        <f>('표4-1'!M22-'표4-1'!L22)/'표4-1'!L22*100</f>
        <v>8.8642725364830142</v>
      </c>
      <c r="O22" s="201">
        <f>('표4-1'!N22-'표4-1'!M22)/'표4-1'!M22*100</f>
        <v>-3.7496278590527066</v>
      </c>
      <c r="P22" s="161"/>
      <c r="Q22" s="164" t="s">
        <v>135</v>
      </c>
    </row>
    <row r="23" spans="1:17" s="1" customFormat="1" ht="21" customHeight="1">
      <c r="A23" s="444" t="s">
        <v>221</v>
      </c>
      <c r="B23" s="444"/>
      <c r="C23" s="444"/>
      <c r="D23" s="444"/>
      <c r="E23" s="444"/>
      <c r="F23" s="444"/>
      <c r="G23" s="444"/>
      <c r="H23" s="444"/>
      <c r="I23" s="444"/>
      <c r="J23" s="444"/>
      <c r="K23" s="409" t="s">
        <v>222</v>
      </c>
      <c r="L23" s="409"/>
      <c r="M23" s="409"/>
      <c r="N23" s="409"/>
      <c r="O23" s="409"/>
      <c r="P23" s="409"/>
      <c r="Q23" s="409"/>
    </row>
    <row r="24" spans="1:17" ht="20.25" customHeight="1">
      <c r="A24" s="444"/>
      <c r="B24" s="444"/>
      <c r="C24" s="444"/>
      <c r="D24" s="444"/>
      <c r="E24" s="444"/>
      <c r="F24" s="444"/>
      <c r="G24" s="444"/>
      <c r="H24" s="444"/>
      <c r="I24" s="444"/>
      <c r="J24" s="444"/>
      <c r="K24" s="410" t="s">
        <v>223</v>
      </c>
      <c r="L24" s="410"/>
      <c r="M24" s="410"/>
      <c r="N24" s="410"/>
      <c r="O24" s="410"/>
      <c r="P24" s="410"/>
      <c r="Q24" s="410"/>
    </row>
    <row r="25" spans="1:17">
      <c r="A25" s="428" t="s">
        <v>136</v>
      </c>
      <c r="B25" s="428"/>
      <c r="C25" s="428"/>
      <c r="D25" s="428"/>
      <c r="E25" s="141"/>
      <c r="F25" s="143"/>
      <c r="G25" s="143"/>
      <c r="I25" s="143" t="s">
        <v>224</v>
      </c>
      <c r="J25" s="143"/>
      <c r="K25" s="142" t="s">
        <v>9</v>
      </c>
      <c r="L25" s="171"/>
      <c r="M25" s="171"/>
      <c r="N25" s="171"/>
      <c r="O25" s="171"/>
      <c r="P25" s="142"/>
      <c r="Q25" s="143" t="s">
        <v>225</v>
      </c>
    </row>
    <row r="26" spans="1:17" s="146" customFormat="1" ht="23.25" customHeight="1">
      <c r="A26" s="144"/>
      <c r="B26" s="145"/>
      <c r="C26" s="429"/>
      <c r="D26" s="430"/>
      <c r="E26" s="431"/>
      <c r="F26" s="439" t="s">
        <v>237</v>
      </c>
      <c r="G26" s="440"/>
      <c r="H26" s="440"/>
      <c r="I26" s="440"/>
      <c r="J26" s="441"/>
      <c r="K26" s="439" t="s">
        <v>101</v>
      </c>
      <c r="L26" s="440"/>
      <c r="M26" s="440"/>
      <c r="N26" s="440"/>
      <c r="O26" s="441"/>
      <c r="P26" s="435"/>
      <c r="Q26" s="436"/>
    </row>
    <row r="27" spans="1:17" s="18" customFormat="1" ht="23.25" customHeight="1">
      <c r="A27" s="172"/>
      <c r="B27" s="173"/>
      <c r="C27" s="432"/>
      <c r="D27" s="433"/>
      <c r="E27" s="434"/>
      <c r="F27" s="147">
        <v>2010</v>
      </c>
      <c r="G27" s="147">
        <v>2011</v>
      </c>
      <c r="H27" s="187">
        <v>2012</v>
      </c>
      <c r="I27" s="147">
        <v>2013</v>
      </c>
      <c r="J27" s="188">
        <v>2014</v>
      </c>
      <c r="K27" s="147">
        <v>2010</v>
      </c>
      <c r="L27" s="147">
        <v>2011</v>
      </c>
      <c r="M27" s="187">
        <v>2012</v>
      </c>
      <c r="N27" s="147">
        <v>2013</v>
      </c>
      <c r="O27" s="188">
        <v>2014</v>
      </c>
      <c r="P27" s="437"/>
      <c r="Q27" s="438"/>
    </row>
    <row r="28" spans="1:17" s="156" customFormat="1" ht="36.75" customHeight="1">
      <c r="A28" s="148"/>
      <c r="B28" s="11"/>
      <c r="C28" s="148"/>
      <c r="D28" s="174" t="s">
        <v>102</v>
      </c>
      <c r="E28" s="149"/>
      <c r="F28" s="175">
        <f>'표4-1'!E28/'표4-1'!$E$44*100</f>
        <v>8.6314362402048417</v>
      </c>
      <c r="G28" s="176">
        <f>'표4-1'!F28/'표4-1'!$F$44*100</f>
        <v>9.9362012228962175</v>
      </c>
      <c r="H28" s="176">
        <f>'표4-1'!G28/'표4-1'!$G$44*100</f>
        <v>10.636923661080184</v>
      </c>
      <c r="I28" s="176">
        <f>'표4-1'!H28/'표4-1'!H$44*100</f>
        <v>6.9006754885705552</v>
      </c>
      <c r="J28" s="195">
        <f>'표4-1'!I28/'표4-1'!I$44*100</f>
        <v>9.1781605412503069</v>
      </c>
      <c r="K28" s="198">
        <v>0</v>
      </c>
      <c r="L28" s="177">
        <f>('표4-1'!K28-'표4-1'!J28)/'표4-1'!J28*100</f>
        <v>14.466920990624043</v>
      </c>
      <c r="M28" s="177">
        <f>('표4-1'!L28-'표4-1'!K28)/'표4-1'!K28*100</f>
        <v>-4.4376479873770416</v>
      </c>
      <c r="N28" s="177">
        <f>('표4-1'!M28-'표4-1'!L28)/'표4-1'!L28*100</f>
        <v>-24.611446396538593</v>
      </c>
      <c r="O28" s="199">
        <f>('표4-1'!N28-'표4-1'!M28)/'표4-1'!M28*100</f>
        <v>23.911533966584816</v>
      </c>
      <c r="P28" s="154"/>
      <c r="Q28" s="178" t="s">
        <v>103</v>
      </c>
    </row>
    <row r="29" spans="1:17" s="18" customFormat="1" ht="36.75" customHeight="1">
      <c r="A29" s="148"/>
      <c r="B29" s="11"/>
      <c r="C29" s="148"/>
      <c r="D29" s="174" t="s">
        <v>104</v>
      </c>
      <c r="E29" s="149"/>
      <c r="F29" s="175">
        <f>'표4-1'!E29/'표4-1'!$E$44*100</f>
        <v>0.6472541497884583</v>
      </c>
      <c r="G29" s="176">
        <f>'표4-1'!F29/'표4-1'!$F$44*100</f>
        <v>0.2837565388637136</v>
      </c>
      <c r="H29" s="176">
        <f>'표4-1'!G29/'표4-1'!$G$44*100</f>
        <v>4.1546202476561283E-13</v>
      </c>
      <c r="I29" s="176">
        <f>'표4-1'!H29/'표4-1'!H$44*100</f>
        <v>5.4730776616628701E-2</v>
      </c>
      <c r="J29" s="195">
        <f>'표4-1'!I29/'표4-1'!I$44*100</f>
        <v>0.15389980960953767</v>
      </c>
      <c r="K29" s="198">
        <v>0</v>
      </c>
      <c r="L29" s="177">
        <f>('표4-1'!K29-'표4-1'!J29)/'표4-1'!J29*100</f>
        <v>-54.085200366608767</v>
      </c>
      <c r="M29" s="177">
        <f>('표4-1'!L29-'표4-1'!K29)/'표4-1'!K29*100</f>
        <v>-99.999999999844235</v>
      </c>
      <c r="N29" s="177"/>
      <c r="O29" s="199">
        <f>('표4-1'!N29-'표4-1'!M29)/'표4-1'!M29*100</f>
        <v>164.79971565064909</v>
      </c>
      <c r="P29" s="151"/>
      <c r="Q29" s="178" t="s">
        <v>105</v>
      </c>
    </row>
    <row r="30" spans="1:17" s="18" customFormat="1" ht="36.75" customHeight="1">
      <c r="A30" s="148"/>
      <c r="B30" s="11"/>
      <c r="C30" s="148"/>
      <c r="D30" s="174" t="s">
        <v>106</v>
      </c>
      <c r="E30" s="149"/>
      <c r="F30" s="175">
        <f>'표4-1'!E30/'표4-1'!$E$44*100</f>
        <v>19.582682050586179</v>
      </c>
      <c r="G30" s="176">
        <f>'표4-1'!F30/'표4-1'!$F$44*100</f>
        <v>19.811512387675617</v>
      </c>
      <c r="H30" s="176">
        <f>'표4-1'!G30/'표4-1'!$G$44*100</f>
        <v>19.058328915244598</v>
      </c>
      <c r="I30" s="176">
        <f>'표4-1'!H30/'표4-1'!H$44*100</f>
        <v>22.863489575464371</v>
      </c>
      <c r="J30" s="195">
        <f>'표4-1'!I30/'표4-1'!I$44*100</f>
        <v>22.73818778461758</v>
      </c>
      <c r="K30" s="198">
        <v>0</v>
      </c>
      <c r="L30" s="177">
        <f>('표4-1'!K30-'표4-1'!J30)/'표4-1'!J30*100</f>
        <v>3.5320696732945307</v>
      </c>
      <c r="M30" s="177">
        <f>('표4-1'!L30-'표4-1'!K30)/'표4-1'!K30*100</f>
        <v>-12.920538202372706</v>
      </c>
      <c r="N30" s="177">
        <f>('표4-1'!M30-'표4-1'!L30)/'표4-1'!L30*100</f>
        <v>32.081938376726995</v>
      </c>
      <c r="O30" s="199">
        <f>('표4-1'!N30-'표4-1'!M30)/'표4-1'!M30*100</f>
        <v>0.6344815285188552</v>
      </c>
      <c r="P30" s="151"/>
      <c r="Q30" s="178" t="s">
        <v>107</v>
      </c>
    </row>
    <row r="31" spans="1:17" s="18" customFormat="1" ht="36.75" customHeight="1">
      <c r="A31" s="148"/>
      <c r="B31" s="11"/>
      <c r="C31" s="148"/>
      <c r="D31" s="174" t="s">
        <v>108</v>
      </c>
      <c r="E31" s="149"/>
      <c r="F31" s="175">
        <f>'표4-1'!E31/'표4-1'!$E$44*100</f>
        <v>1.2029619656934631</v>
      </c>
      <c r="G31" s="176">
        <f>'표4-1'!F31/'표4-1'!$F$44*100</f>
        <v>1.1059651013838254</v>
      </c>
      <c r="H31" s="176">
        <f>'표4-1'!G31/'표4-1'!$G$44*100</f>
        <v>1.2091807779168902</v>
      </c>
      <c r="I31" s="176">
        <f>'표4-1'!H31/'표4-1'!H$44*100</f>
        <v>0.79112455476061294</v>
      </c>
      <c r="J31" s="195">
        <f>'표4-1'!I31/'표4-1'!I$44*100</f>
        <v>1.0523047452154184</v>
      </c>
      <c r="K31" s="198">
        <v>0</v>
      </c>
      <c r="L31" s="177">
        <f>('표4-1'!K31-'표4-1'!J31)/'표4-1'!J31*100</f>
        <v>10.697370908440023</v>
      </c>
      <c r="M31" s="177">
        <f>('표4-1'!L31-'표4-1'!K31)/'표4-1'!K31*100</f>
        <v>-3.2132273952049402</v>
      </c>
      <c r="N31" s="177">
        <f>('표4-1'!M31-'표4-1'!L31)/'표4-1'!L31*100</f>
        <v>-38.735153544484831</v>
      </c>
      <c r="O31" s="199">
        <f>('표4-1'!N31-'표4-1'!M31)/'표4-1'!M31*100</f>
        <v>2.3933847815635225</v>
      </c>
      <c r="P31" s="151"/>
      <c r="Q31" s="178" t="s">
        <v>109</v>
      </c>
    </row>
    <row r="32" spans="1:17" s="18" customFormat="1" ht="36.75" customHeight="1">
      <c r="A32" s="148"/>
      <c r="B32" s="11"/>
      <c r="C32" s="148"/>
      <c r="D32" s="174" t="s">
        <v>110</v>
      </c>
      <c r="E32" s="149"/>
      <c r="F32" s="175">
        <f>'표4-1'!E32/'표4-1'!$E$44*100</f>
        <v>7.5248957008459936</v>
      </c>
      <c r="G32" s="176">
        <f>'표4-1'!F32/'표4-1'!$F$44*100</f>
        <v>9.9715547122489578</v>
      </c>
      <c r="H32" s="176">
        <f>'표4-1'!G32/'표4-1'!$G$44*100</f>
        <v>7.709065119555496</v>
      </c>
      <c r="I32" s="176">
        <f>'표4-1'!H32/'표4-1'!H$44*100</f>
        <v>5.1654060602150267</v>
      </c>
      <c r="J32" s="195">
        <f>'표4-1'!I32/'표4-1'!I$44*100</f>
        <v>4.1661503411286782</v>
      </c>
      <c r="K32" s="198">
        <v>0</v>
      </c>
      <c r="L32" s="177">
        <f>('표4-1'!K32-'표4-1'!J32)/'표4-1'!J32*100</f>
        <v>35.581795664778113</v>
      </c>
      <c r="M32" s="177">
        <f>('표4-1'!L32-'표4-1'!K32)/'표4-1'!K32*100</f>
        <v>-32.833984086702053</v>
      </c>
      <c r="N32" s="177">
        <f>('표4-1'!M32-'표4-1'!L32)/'표4-1'!L32*100</f>
        <v>-28.985405430440647</v>
      </c>
      <c r="O32" s="199">
        <f>('표4-1'!N32-'표4-1'!M32)/'표4-1'!M32*100</f>
        <v>-22.217146029961448</v>
      </c>
      <c r="P32" s="151"/>
      <c r="Q32" s="178" t="s">
        <v>111</v>
      </c>
    </row>
    <row r="33" spans="1:17" s="18" customFormat="1" ht="36.75" customHeight="1">
      <c r="A33" s="148"/>
      <c r="B33" s="11"/>
      <c r="C33" s="148"/>
      <c r="D33" s="174" t="s">
        <v>112</v>
      </c>
      <c r="E33" s="149"/>
      <c r="F33" s="175">
        <f>'표4-1'!E33/'표4-1'!$E$44*100</f>
        <v>4.1608293220569879</v>
      </c>
      <c r="G33" s="176">
        <f>'표4-1'!F33/'표4-1'!$F$44*100</f>
        <v>3.9340999619618717</v>
      </c>
      <c r="H33" s="176">
        <f>'표4-1'!G33/'표4-1'!$G$44*100</f>
        <v>4.7086970167101034</v>
      </c>
      <c r="I33" s="176">
        <f>'표4-1'!H33/'표4-1'!H$44*100</f>
        <v>4.2606980167562014</v>
      </c>
      <c r="J33" s="195">
        <f>'표4-1'!I33/'표4-1'!I$44*100</f>
        <v>4.1455429862397972</v>
      </c>
      <c r="K33" s="198">
        <v>0</v>
      </c>
      <c r="L33" s="177">
        <f>('표4-1'!K33-'표4-1'!J33)/'표4-1'!J33*100</f>
        <v>-2.8421301748132857E-2</v>
      </c>
      <c r="M33" s="177">
        <f>('표4-1'!L33-'표4-1'!K33)/'표4-1'!K33*100</f>
        <v>8.0123068855014861</v>
      </c>
      <c r="N33" s="177">
        <f>('표4-1'!M33-'표4-1'!L33)/'표4-1'!L33*100</f>
        <v>1.6067321905859089</v>
      </c>
      <c r="O33" s="199">
        <f>('표4-1'!N33-'표4-1'!M33)/'표4-1'!M33*100</f>
        <v>-0.43468808892794758</v>
      </c>
      <c r="P33" s="151"/>
      <c r="Q33" s="178" t="s">
        <v>113</v>
      </c>
    </row>
    <row r="34" spans="1:17" s="18" customFormat="1" ht="36.75" customHeight="1">
      <c r="A34" s="152"/>
      <c r="B34" s="153"/>
      <c r="C34" s="152"/>
      <c r="D34" s="174" t="s">
        <v>114</v>
      </c>
      <c r="E34" s="149"/>
      <c r="F34" s="175">
        <f>'표4-1'!E34/'표4-1'!$E$44*100</f>
        <v>3.9822426573492433</v>
      </c>
      <c r="G34" s="176">
        <f>'표4-1'!F34/'표4-1'!$F$44*100</f>
        <v>3.4893663014914305</v>
      </c>
      <c r="H34" s="176">
        <f>'표4-1'!G34/'표4-1'!$G$44*100</f>
        <v>3.893676939987857</v>
      </c>
      <c r="I34" s="176">
        <f>'표4-1'!H34/'표4-1'!H$44*100</f>
        <v>4.3276414676421089</v>
      </c>
      <c r="J34" s="195">
        <f>'표4-1'!I34/'표4-1'!I$44*100</f>
        <v>4.4108229982098512</v>
      </c>
      <c r="K34" s="198">
        <v>0</v>
      </c>
      <c r="L34" s="177">
        <f>('표4-1'!K34-'표4-1'!J34)/'표4-1'!J34*100</f>
        <v>-2.9167696699904306</v>
      </c>
      <c r="M34" s="177">
        <f>('표4-1'!L34-'표4-1'!K34)/'표4-1'!K34*100</f>
        <v>-2.3003706669542665</v>
      </c>
      <c r="N34" s="177">
        <f>('표4-1'!M34-'표4-1'!L34)/'표4-1'!L34*100</f>
        <v>18.575007643584822</v>
      </c>
      <c r="O34" s="199">
        <f>('표4-1'!N34-'표4-1'!M34)/'표4-1'!M34*100</f>
        <v>-0.80686062788142177</v>
      </c>
      <c r="P34" s="151"/>
      <c r="Q34" s="178" t="s">
        <v>115</v>
      </c>
    </row>
    <row r="35" spans="1:17" s="18" customFormat="1" ht="36.75" customHeight="1">
      <c r="A35" s="152"/>
      <c r="B35" s="153"/>
      <c r="C35" s="152"/>
      <c r="D35" s="174" t="s">
        <v>116</v>
      </c>
      <c r="E35" s="149"/>
      <c r="F35" s="175">
        <f>'표4-1'!E35/'표4-1'!$E$44*100</f>
        <v>2.4443794498735785</v>
      </c>
      <c r="G35" s="176">
        <f>'표4-1'!F35/'표4-1'!$F$44*100</f>
        <v>2.4162207288641389</v>
      </c>
      <c r="H35" s="176">
        <f>'표4-1'!G35/'표4-1'!$G$44*100</f>
        <v>2.7691340571503296</v>
      </c>
      <c r="I35" s="176">
        <f>'표4-1'!H35/'표4-1'!H$44*100</f>
        <v>2.5660400685105209</v>
      </c>
      <c r="J35" s="195">
        <f>'표4-1'!I35/'표4-1'!I$44*100</f>
        <v>2.76988091917607</v>
      </c>
      <c r="K35" s="198">
        <v>0</v>
      </c>
      <c r="L35" s="177">
        <f>('표4-1'!K35-'표4-1'!J35)/'표4-1'!J35*100</f>
        <v>3.2575572913481912</v>
      </c>
      <c r="M35" s="177">
        <f>('표4-1'!L35-'표4-1'!K35)/'표4-1'!K35*100</f>
        <v>1.3887694835574402</v>
      </c>
      <c r="N35" s="177">
        <f>('표4-1'!M35-'표4-1'!L35)/'표4-1'!L35*100</f>
        <v>-1.2484783388970662</v>
      </c>
      <c r="O35" s="199">
        <f>('표4-1'!N35-'표4-1'!M35)/'표4-1'!M35*100</f>
        <v>4.5775799130194841</v>
      </c>
      <c r="P35" s="151"/>
      <c r="Q35" s="178" t="s">
        <v>117</v>
      </c>
    </row>
    <row r="36" spans="1:17" s="18" customFormat="1" ht="36.75" customHeight="1">
      <c r="A36" s="152"/>
      <c r="B36" s="153"/>
      <c r="C36" s="152"/>
      <c r="D36" s="174" t="s">
        <v>118</v>
      </c>
      <c r="E36" s="149"/>
      <c r="F36" s="175">
        <f>'표4-1'!E36/'표4-1'!$E$44*100</f>
        <v>1.3259687139262071</v>
      </c>
      <c r="G36" s="176">
        <f>'표4-1'!F36/'표4-1'!$F$44*100</f>
        <v>1.0920600897716064</v>
      </c>
      <c r="H36" s="176">
        <f>'표4-1'!G36/'표4-1'!$G$44*100</f>
        <v>1.2815683933362754</v>
      </c>
      <c r="I36" s="176">
        <f>'표4-1'!H36/'표4-1'!H$44*100</f>
        <v>1.3494828221098756</v>
      </c>
      <c r="J36" s="195">
        <f>'표4-1'!I36/'표4-1'!I$44*100</f>
        <v>1.2276367032715179</v>
      </c>
      <c r="K36" s="198">
        <v>0</v>
      </c>
      <c r="L36" s="177">
        <f>('표4-1'!K36-'표4-1'!J36)/'표4-1'!J36*100</f>
        <v>-6.5672868274211069</v>
      </c>
      <c r="M36" s="177">
        <f>('표4-1'!L36-'표4-1'!K36)/'표4-1'!K36*100</f>
        <v>5.7840138191737598</v>
      </c>
      <c r="N36" s="177">
        <f>('표4-1'!M36-'표4-1'!L36)/'표4-1'!L36*100</f>
        <v>22.651017800137708</v>
      </c>
      <c r="O36" s="199">
        <f>('표4-1'!N36-'표4-1'!M36)/'표4-1'!M36*100</f>
        <v>-6.7198088428065157</v>
      </c>
      <c r="P36" s="151"/>
      <c r="Q36" s="178" t="s">
        <v>119</v>
      </c>
    </row>
    <row r="37" spans="1:17" s="18" customFormat="1" ht="36.75" customHeight="1">
      <c r="A37" s="152"/>
      <c r="B37" s="153"/>
      <c r="C37" s="152"/>
      <c r="D37" s="174" t="s">
        <v>120</v>
      </c>
      <c r="E37" s="149"/>
      <c r="F37" s="175">
        <f>'표4-1'!E37/'표4-1'!$E$44*100</f>
        <v>4.0222188712898737</v>
      </c>
      <c r="G37" s="176">
        <f>'표4-1'!F37/'표4-1'!$F$44*100</f>
        <v>4.5419624082885015</v>
      </c>
      <c r="H37" s="176">
        <f>'표4-1'!G37/'표4-1'!$G$44*100</f>
        <v>4.622733587088689</v>
      </c>
      <c r="I37" s="176">
        <f>'표4-1'!H37/'표4-1'!H$44*100</f>
        <v>4.0557789544156959</v>
      </c>
      <c r="J37" s="195">
        <f>'표4-1'!I37/'표4-1'!I$44*100</f>
        <v>4.1269235370179347</v>
      </c>
      <c r="K37" s="198">
        <v>0</v>
      </c>
      <c r="L37" s="177">
        <f>('표4-1'!K37-'표4-1'!J37)/'표4-1'!J37*100</f>
        <v>13.829483129142572</v>
      </c>
      <c r="M37" s="177">
        <f>('표4-1'!L37-'표4-1'!K37)/'표4-1'!K37*100</f>
        <v>-2.5085854379669725</v>
      </c>
      <c r="N37" s="177">
        <f>('표4-1'!M37-'표4-1'!L37)/'표4-1'!L37*100</f>
        <v>5.7868592602261835</v>
      </c>
      <c r="O37" s="199">
        <f>('표4-1'!N37-'표4-1'!M37)/'표4-1'!M37*100</f>
        <v>3.0987044955619476</v>
      </c>
      <c r="P37" s="151"/>
      <c r="Q37" s="178" t="s">
        <v>121</v>
      </c>
    </row>
    <row r="38" spans="1:17" s="18" customFormat="1" ht="36.75" customHeight="1">
      <c r="A38" s="152"/>
      <c r="B38" s="153"/>
      <c r="C38" s="152"/>
      <c r="D38" s="174" t="s">
        <v>122</v>
      </c>
      <c r="E38" s="149"/>
      <c r="F38" s="175">
        <f>'표4-1'!E38/'표4-1'!$E$44*100</f>
        <v>5.3455365025357073</v>
      </c>
      <c r="G38" s="176">
        <f>'표4-1'!F38/'표4-1'!$F$44*100</f>
        <v>5.1676895542854862</v>
      </c>
      <c r="H38" s="176">
        <f>'표4-1'!G38/'표4-1'!$G$44*100</f>
        <v>6.6003525729006114</v>
      </c>
      <c r="I38" s="176">
        <f>'표4-1'!H38/'표4-1'!H$44*100</f>
        <v>6.0123658176035457</v>
      </c>
      <c r="J38" s="195">
        <f>'표4-1'!I38/'표4-1'!I$44*100</f>
        <v>6.1802861305289527</v>
      </c>
      <c r="K38" s="198">
        <v>0</v>
      </c>
      <c r="L38" s="177">
        <f>('표4-1'!K38-'표4-1'!J38)/'표4-1'!J38*100</f>
        <v>2.5141320423783706</v>
      </c>
      <c r="M38" s="177">
        <f>('표4-1'!L38-'표4-1'!K38)/'표4-1'!K38*100</f>
        <v>10.15648740577563</v>
      </c>
      <c r="N38" s="177">
        <f>('표4-1'!M38-'표4-1'!L38)/'표4-1'!L38*100</f>
        <v>-2.5995479350602131</v>
      </c>
      <c r="O38" s="199">
        <f>('표4-1'!N38-'표4-1'!M38)/'표4-1'!M38*100</f>
        <v>0.56480031280552034</v>
      </c>
      <c r="P38" s="151"/>
      <c r="Q38" s="178" t="s">
        <v>123</v>
      </c>
    </row>
    <row r="39" spans="1:17" s="18" customFormat="1" ht="36.75" customHeight="1">
      <c r="A39" s="152"/>
      <c r="B39" s="153"/>
      <c r="C39" s="152"/>
      <c r="D39" s="174" t="s">
        <v>124</v>
      </c>
      <c r="E39" s="149"/>
      <c r="F39" s="175">
        <f>'표4-1'!E39/'표4-1'!$E$44*100</f>
        <v>13.27487816638423</v>
      </c>
      <c r="G39" s="176">
        <f>'표4-1'!F39/'표4-1'!$F$44*100</f>
        <v>12.117182169092406</v>
      </c>
      <c r="H39" s="176">
        <f>'표4-1'!G39/'표4-1'!$G$44*100</f>
        <v>10.925126682524501</v>
      </c>
      <c r="I39" s="176">
        <f>'표4-1'!H39/'표4-1'!H$44*100</f>
        <v>11.63133173522847</v>
      </c>
      <c r="J39" s="195">
        <f>'표4-1'!I39/'표4-1'!I$44*100</f>
        <v>7.4340524483958834</v>
      </c>
      <c r="K39" s="198">
        <v>0</v>
      </c>
      <c r="L39" s="177">
        <f>('표4-1'!K39-'표4-1'!J39)/'표4-1'!J39*100</f>
        <v>-4.6875270531894637</v>
      </c>
      <c r="M39" s="177">
        <f>('표4-1'!L39-'표4-1'!K39)/'표4-1'!K39*100</f>
        <v>-22.280122226643439</v>
      </c>
      <c r="N39" s="177">
        <f>('표4-1'!M39-'표4-1'!L39)/'표4-1'!L39*100</f>
        <v>15.207311387902131</v>
      </c>
      <c r="O39" s="199">
        <f>('표4-1'!N39-'표4-1'!M39)/'표4-1'!M39*100</f>
        <v>-37.666086808708457</v>
      </c>
      <c r="P39" s="151"/>
      <c r="Q39" s="178" t="s">
        <v>125</v>
      </c>
    </row>
    <row r="40" spans="1:17" s="156" customFormat="1" ht="36.75" customHeight="1">
      <c r="A40" s="148"/>
      <c r="B40" s="11"/>
      <c r="C40" s="148"/>
      <c r="D40" s="174" t="s">
        <v>126</v>
      </c>
      <c r="E40" s="149"/>
      <c r="F40" s="175">
        <f>'표4-1'!E40/'표4-1'!$E$44*100</f>
        <v>12.841948859531874</v>
      </c>
      <c r="G40" s="176">
        <f>'표4-1'!F40/'표4-1'!$F$44*100</f>
        <v>11.430168049329422</v>
      </c>
      <c r="H40" s="176">
        <f>'표4-1'!G40/'표4-1'!$G$44*100</f>
        <v>10.817198459557382</v>
      </c>
      <c r="I40" s="176">
        <f>'표4-1'!H40/'표4-1'!H$44*100</f>
        <v>14.574881634487827</v>
      </c>
      <c r="J40" s="195">
        <f>'표4-1'!I40/'표4-1'!I$44*100</f>
        <v>16.255038175507242</v>
      </c>
      <c r="K40" s="198">
        <v>0</v>
      </c>
      <c r="L40" s="177">
        <f>('표4-1'!K40-'표4-1'!J40)/'표4-1'!J40*100</f>
        <v>-7.2779601653017902</v>
      </c>
      <c r="M40" s="177">
        <f>('표4-1'!L40-'표4-1'!K40)/'표4-1'!K40*100</f>
        <v>-16.937918542242087</v>
      </c>
      <c r="N40" s="177">
        <f>('표4-1'!M40-'표4-1'!L40)/'표4-1'!L40*100</f>
        <v>46.236785895799606</v>
      </c>
      <c r="O40" s="199">
        <f>('표4-1'!N40-'표4-1'!M40)/'표4-1'!M40*100</f>
        <v>8.9049017033936337</v>
      </c>
      <c r="P40" s="154"/>
      <c r="Q40" s="155" t="s">
        <v>127</v>
      </c>
    </row>
    <row r="41" spans="1:17" s="156" customFormat="1" ht="36.75" customHeight="1">
      <c r="A41" s="148"/>
      <c r="B41" s="11"/>
      <c r="C41" s="148"/>
      <c r="D41" s="174" t="s">
        <v>128</v>
      </c>
      <c r="E41" s="149"/>
      <c r="F41" s="175">
        <f>'표4-1'!E41/'표4-1'!$E$44*100</f>
        <v>7.804041996247439</v>
      </c>
      <c r="G41" s="176">
        <f>'표4-1'!F41/'표4-1'!$F$44*100</f>
        <v>7.4563281533308672</v>
      </c>
      <c r="H41" s="176">
        <f>'표4-1'!G41/'표4-1'!$G$44*100</f>
        <v>8.3078825458846364</v>
      </c>
      <c r="I41" s="176">
        <f>'표4-1'!H41/'표4-1'!H$44*100</f>
        <v>7.8014170470558879</v>
      </c>
      <c r="J41" s="195">
        <f>'표4-1'!I41/'표4-1'!I$44*100</f>
        <v>8.2412462854291508</v>
      </c>
      <c r="K41" s="198">
        <v>0</v>
      </c>
      <c r="L41" s="177">
        <f>('표4-1'!K41-'표4-1'!J41)/'표4-1'!J41*100</f>
        <v>-0.81234103392907975</v>
      </c>
      <c r="M41" s="177">
        <f>('표4-1'!L41-'표4-1'!K41)/'표4-1'!K41*100</f>
        <v>-1.4366735301193769</v>
      </c>
      <c r="N41" s="177">
        <f>('표4-1'!M41-'표4-1'!L41)/'표4-1'!L41*100</f>
        <v>8.0042738930736032E-2</v>
      </c>
      <c r="O41" s="199">
        <f>('표4-1'!N41-'표4-1'!M41)/'표4-1'!M41*100</f>
        <v>2.590110590798973</v>
      </c>
      <c r="P41" s="154"/>
      <c r="Q41" s="155" t="s">
        <v>129</v>
      </c>
    </row>
    <row r="42" spans="1:17" s="156" customFormat="1" ht="36.75" customHeight="1">
      <c r="A42" s="148"/>
      <c r="B42" s="11"/>
      <c r="C42" s="148"/>
      <c r="D42" s="174" t="s">
        <v>130</v>
      </c>
      <c r="E42" s="149"/>
      <c r="F42" s="175">
        <f>'표4-1'!E42/'표4-1'!$E$44*100</f>
        <v>4.1865382371602209</v>
      </c>
      <c r="G42" s="176">
        <f>'표4-1'!F42/'표4-1'!$F$44*100</f>
        <v>4.151420863830702</v>
      </c>
      <c r="H42" s="176">
        <f>'표4-1'!G42/'표4-1'!$G$44*100</f>
        <v>4.3479041257862239</v>
      </c>
      <c r="I42" s="176">
        <f>'표4-1'!H42/'표4-1'!H$44*100</f>
        <v>4.345294443116825</v>
      </c>
      <c r="J42" s="195">
        <f>'표4-1'!I42/'표4-1'!I$44*100</f>
        <v>4.6097019967643051</v>
      </c>
      <c r="K42" s="198">
        <v>0</v>
      </c>
      <c r="L42" s="177">
        <f>('표4-1'!K42-'표4-1'!J42)/'표4-1'!J42*100</f>
        <v>4.3769077830725722</v>
      </c>
      <c r="M42" s="177">
        <f>('표4-1'!L42-'표4-1'!K42)/'표4-1'!K42*100</f>
        <v>-5.4235991435064754</v>
      </c>
      <c r="N42" s="177">
        <f>('표4-1'!M42-'표4-1'!L42)/'표4-1'!L42*100</f>
        <v>9.1129324906450773</v>
      </c>
      <c r="O42" s="199">
        <f>('표4-1'!N42-'표4-1'!M42)/'표4-1'!M42*100</f>
        <v>4.9401985164130666</v>
      </c>
      <c r="P42" s="154"/>
      <c r="Q42" s="180" t="s">
        <v>131</v>
      </c>
    </row>
    <row r="43" spans="1:17" s="156" customFormat="1" ht="36.75" customHeight="1">
      <c r="A43" s="148"/>
      <c r="B43" s="11"/>
      <c r="C43" s="148"/>
      <c r="D43" s="174" t="s">
        <v>132</v>
      </c>
      <c r="E43" s="149"/>
      <c r="F43" s="175">
        <f>'표4-1'!E43/'표4-1'!$E$44*100</f>
        <v>3.0221871165257124</v>
      </c>
      <c r="G43" s="176">
        <f>'표4-1'!F43/'표4-1'!$F$44*100</f>
        <v>3.0945117566852378</v>
      </c>
      <c r="H43" s="176">
        <f>'표4-1'!G43/'표4-1'!$G$44*100</f>
        <v>3.1122271452758015</v>
      </c>
      <c r="I43" s="176">
        <f>'표4-1'!H43/'표4-1'!H$44*100</f>
        <v>3.2996415374458583</v>
      </c>
      <c r="J43" s="195">
        <f>'표4-1'!I43/'표4-1'!I$44*100</f>
        <v>3.3101645976377743</v>
      </c>
      <c r="K43" s="198">
        <v>0</v>
      </c>
      <c r="L43" s="177">
        <f>('표4-1'!K43-'표4-1'!J43)/'표4-1'!J43*100</f>
        <v>5.519461393727461</v>
      </c>
      <c r="M43" s="177">
        <f>('표4-1'!L43-'표4-1'!K43)/'표4-1'!K43*100</f>
        <v>-11.070800728753238</v>
      </c>
      <c r="N43" s="177">
        <f>('표4-1'!M43-'표4-1'!L43)/'표4-1'!L43*100</f>
        <v>16.145604333863204</v>
      </c>
      <c r="O43" s="199">
        <f>('표4-1'!N43-'표4-1'!M43)/'표4-1'!M43*100</f>
        <v>-3.6204809827298408</v>
      </c>
      <c r="P43" s="154"/>
      <c r="Q43" s="180" t="s">
        <v>133</v>
      </c>
    </row>
    <row r="44" spans="1:17" s="156" customFormat="1" ht="36.75" customHeight="1">
      <c r="A44" s="157"/>
      <c r="B44" s="163"/>
      <c r="C44" s="168"/>
      <c r="D44" s="181" t="s">
        <v>134</v>
      </c>
      <c r="E44" s="158"/>
      <c r="F44" s="162">
        <f>SUM(F28:F43)</f>
        <v>100.00000000000001</v>
      </c>
      <c r="G44" s="160">
        <f>SUM(G28:G43)</f>
        <v>100.00000000000001</v>
      </c>
      <c r="H44" s="160">
        <f>SUM(H28:H43)</f>
        <v>99.999999999999986</v>
      </c>
      <c r="I44" s="160">
        <f>SUM(I28:I43)</f>
        <v>100.00000000000003</v>
      </c>
      <c r="J44" s="167">
        <f>SUM(J28:J43)</f>
        <v>100</v>
      </c>
      <c r="K44" s="200">
        <v>0</v>
      </c>
      <c r="L44" s="182">
        <f>('표4-1'!K44-'표4-1'!J44)/'표4-1'!J44*100</f>
        <v>3.6921025635624396</v>
      </c>
      <c r="M44" s="182">
        <f>('표4-1'!L44-'표4-1'!K44)/'표4-1'!K44*100</f>
        <v>-11.082982774064916</v>
      </c>
      <c r="N44" s="182">
        <f>('표4-1'!M44-'표4-1'!L44)/'표4-1'!L44*100</f>
        <v>9.719875539681988</v>
      </c>
      <c r="O44" s="201">
        <f>('표4-1'!N44-'표4-1'!M44)/'표4-1'!M44*100</f>
        <v>-1.6446907582187877</v>
      </c>
      <c r="P44" s="161"/>
      <c r="Q44" s="164" t="s">
        <v>135</v>
      </c>
    </row>
    <row r="45" spans="1:17" s="1" customFormat="1" ht="20.25" customHeight="1">
      <c r="A45" s="445" t="s">
        <v>236</v>
      </c>
      <c r="B45" s="445"/>
      <c r="C45" s="445"/>
      <c r="D45" s="445"/>
      <c r="E45" s="445"/>
      <c r="F45" s="445"/>
      <c r="G45" s="445"/>
      <c r="H45" s="445"/>
      <c r="I45" s="445"/>
      <c r="J45" s="445"/>
      <c r="K45" s="409" t="s">
        <v>222</v>
      </c>
      <c r="L45" s="409"/>
      <c r="M45" s="409"/>
      <c r="N45" s="409"/>
      <c r="O45" s="409"/>
      <c r="P45" s="409"/>
      <c r="Q45" s="409"/>
    </row>
    <row r="46" spans="1:17" ht="17.25" customHeight="1">
      <c r="A46" s="445"/>
      <c r="B46" s="445"/>
      <c r="C46" s="445"/>
      <c r="D46" s="445"/>
      <c r="E46" s="445"/>
      <c r="F46" s="445"/>
      <c r="G46" s="445"/>
      <c r="H46" s="445"/>
      <c r="I46" s="445"/>
      <c r="J46" s="445"/>
      <c r="K46" s="410" t="s">
        <v>223</v>
      </c>
      <c r="L46" s="410"/>
      <c r="M46" s="410"/>
      <c r="N46" s="410"/>
      <c r="O46" s="410"/>
      <c r="P46" s="410"/>
      <c r="Q46" s="410"/>
    </row>
    <row r="47" spans="1:17">
      <c r="A47" s="428" t="s">
        <v>137</v>
      </c>
      <c r="B47" s="428"/>
      <c r="C47" s="428"/>
      <c r="D47" s="428"/>
      <c r="E47" s="141"/>
      <c r="F47" s="143"/>
      <c r="G47" s="143"/>
      <c r="I47" s="143" t="s">
        <v>224</v>
      </c>
      <c r="J47" s="143"/>
      <c r="K47" s="142" t="s">
        <v>11</v>
      </c>
      <c r="L47" s="171"/>
      <c r="M47" s="171"/>
      <c r="N47" s="171"/>
      <c r="O47" s="171"/>
      <c r="P47" s="142"/>
      <c r="Q47" s="143" t="s">
        <v>225</v>
      </c>
    </row>
    <row r="48" spans="1:17" s="146" customFormat="1" ht="23.25" customHeight="1">
      <c r="A48" s="144"/>
      <c r="B48" s="145"/>
      <c r="C48" s="429"/>
      <c r="D48" s="430"/>
      <c r="E48" s="431"/>
      <c r="F48" s="439" t="s">
        <v>237</v>
      </c>
      <c r="G48" s="440"/>
      <c r="H48" s="440"/>
      <c r="I48" s="440"/>
      <c r="J48" s="441"/>
      <c r="K48" s="439" t="s">
        <v>101</v>
      </c>
      <c r="L48" s="440"/>
      <c r="M48" s="440"/>
      <c r="N48" s="440"/>
      <c r="O48" s="441"/>
      <c r="P48" s="435"/>
      <c r="Q48" s="436"/>
    </row>
    <row r="49" spans="1:17" s="18" customFormat="1" ht="23.25" customHeight="1">
      <c r="A49" s="172"/>
      <c r="B49" s="173"/>
      <c r="C49" s="432"/>
      <c r="D49" s="433"/>
      <c r="E49" s="434"/>
      <c r="F49" s="147">
        <v>2010</v>
      </c>
      <c r="G49" s="147">
        <v>2011</v>
      </c>
      <c r="H49" s="187">
        <v>2012</v>
      </c>
      <c r="I49" s="147">
        <v>2013</v>
      </c>
      <c r="J49" s="188">
        <v>2014</v>
      </c>
      <c r="K49" s="147">
        <v>2010</v>
      </c>
      <c r="L49" s="147">
        <v>2011</v>
      </c>
      <c r="M49" s="187">
        <v>2012</v>
      </c>
      <c r="N49" s="147">
        <v>2013</v>
      </c>
      <c r="O49" s="188">
        <v>2014</v>
      </c>
      <c r="P49" s="437"/>
      <c r="Q49" s="438"/>
    </row>
    <row r="50" spans="1:17" s="156" customFormat="1" ht="36.75" customHeight="1">
      <c r="A50" s="148"/>
      <c r="B50" s="11"/>
      <c r="C50" s="148"/>
      <c r="D50" s="174" t="s">
        <v>102</v>
      </c>
      <c r="E50" s="149"/>
      <c r="F50" s="175">
        <f>'표4-1'!E50/'표4-1'!$E$66*100</f>
        <v>8.4413637098995498</v>
      </c>
      <c r="G50" s="176">
        <f>'표4-1'!F50/'표4-1'!$F$66*100</f>
        <v>9.4442526539432592</v>
      </c>
      <c r="H50" s="176">
        <f>'표4-1'!G50/'표4-1'!$G$66*100</f>
        <v>9.007682467893547</v>
      </c>
      <c r="I50" s="176">
        <f>'표4-1'!H50/'표4-1'!$H$66*100</f>
        <v>8.0005504470121469</v>
      </c>
      <c r="J50" s="195">
        <f>'표4-1'!I50/'표4-1'!$I$66*100</f>
        <v>7.6592956180154212</v>
      </c>
      <c r="K50" s="198">
        <v>0</v>
      </c>
      <c r="L50" s="177">
        <f>('표4-1'!K50-'표4-1'!J50)/'표4-1'!J50*100</f>
        <v>-3.0533050639902517</v>
      </c>
      <c r="M50" s="177">
        <f>('표4-1'!L50-'표4-1'!K50)/'표4-1'!K50*100</f>
        <v>-8.1717117240102244</v>
      </c>
      <c r="N50" s="177">
        <f>('표4-1'!M50-'표4-1'!L50)/'표4-1'!L50*100</f>
        <v>17.108932641391988</v>
      </c>
      <c r="O50" s="199">
        <f>('표4-1'!N50-'표4-1'!M50)/'표4-1'!M50*100</f>
        <v>11.76834004456472</v>
      </c>
      <c r="P50" s="154"/>
      <c r="Q50" s="178" t="s">
        <v>103</v>
      </c>
    </row>
    <row r="51" spans="1:17" s="18" customFormat="1" ht="36.75" customHeight="1">
      <c r="A51" s="148"/>
      <c r="B51" s="11"/>
      <c r="C51" s="148"/>
      <c r="D51" s="174" t="s">
        <v>104</v>
      </c>
      <c r="E51" s="149"/>
      <c r="F51" s="175">
        <f>'표4-1'!E51/'표4-1'!$E$66*100</f>
        <v>0.48686579911083949</v>
      </c>
      <c r="G51" s="176">
        <f>'표4-1'!F51/'표4-1'!$F$66*100</f>
        <v>0.51197746770716546</v>
      </c>
      <c r="H51" s="176">
        <f>'표4-1'!G51/'표4-1'!$G$66*100</f>
        <v>0.38363572758728431</v>
      </c>
      <c r="I51" s="176">
        <f>'표4-1'!H51/'표4-1'!$H$66*100</f>
        <v>0.42187168519212837</v>
      </c>
      <c r="J51" s="195">
        <f>'표4-1'!I51/'표4-1'!$I$66*100</f>
        <v>0.57569894860888426</v>
      </c>
      <c r="K51" s="198">
        <v>0</v>
      </c>
      <c r="L51" s="177">
        <f>('표4-1'!K51-'표4-1'!J51)/'표4-1'!J51*100</f>
        <v>-2.2685945636874321</v>
      </c>
      <c r="M51" s="177">
        <f>('표4-1'!L51-'표4-1'!K51)/'표4-1'!K51*100</f>
        <v>-28.249405435475435</v>
      </c>
      <c r="N51" s="177">
        <f>('표4-1'!M51-'표4-1'!L51)/'표4-1'!L51*100</f>
        <v>35.577042155679081</v>
      </c>
      <c r="O51" s="199">
        <f>('표4-1'!N51-'표4-1'!M51)/'표4-1'!M51*100</f>
        <v>61.009956016103658</v>
      </c>
      <c r="P51" s="151"/>
      <c r="Q51" s="178" t="s">
        <v>105</v>
      </c>
    </row>
    <row r="52" spans="1:17" s="18" customFormat="1" ht="36.75" customHeight="1">
      <c r="A52" s="148"/>
      <c r="B52" s="11"/>
      <c r="C52" s="148"/>
      <c r="D52" s="174" t="s">
        <v>106</v>
      </c>
      <c r="E52" s="149"/>
      <c r="F52" s="175">
        <f>'표4-1'!E52/'표4-1'!$E$66*100</f>
        <v>12.388559927103996</v>
      </c>
      <c r="G52" s="176">
        <f>'표4-1'!F52/'표4-1'!$F$66*100</f>
        <v>13.818949819492135</v>
      </c>
      <c r="H52" s="176">
        <f>'표4-1'!G52/'표4-1'!$G$66*100</f>
        <v>14.698908580671768</v>
      </c>
      <c r="I52" s="176">
        <f>'표4-1'!H52/'표4-1'!$H$66*100</f>
        <v>16.552738213969953</v>
      </c>
      <c r="J52" s="195">
        <f>'표4-1'!I52/'표4-1'!$I$66*100</f>
        <v>11.365496811760247</v>
      </c>
      <c r="K52" s="198">
        <v>0</v>
      </c>
      <c r="L52" s="177">
        <f>('표4-1'!K52-'표4-1'!J52)/'표4-1'!J52*100</f>
        <v>-10.062396188533693</v>
      </c>
      <c r="M52" s="177">
        <f>('표4-1'!L52-'표4-1'!K52)/'표4-1'!K52*100</f>
        <v>-0.93033645674627619</v>
      </c>
      <c r="N52" s="177">
        <f>('표4-1'!M52-'표4-1'!L52)/'표4-1'!L52*100</f>
        <v>29.247303206684677</v>
      </c>
      <c r="O52" s="199">
        <f>('표4-1'!N52-'표4-1'!M52)/'표4-1'!M52*100</f>
        <v>-1.2427111028108628</v>
      </c>
      <c r="P52" s="151"/>
      <c r="Q52" s="178" t="s">
        <v>107</v>
      </c>
    </row>
    <row r="53" spans="1:17" s="18" customFormat="1" ht="36.75" customHeight="1">
      <c r="A53" s="148"/>
      <c r="B53" s="11"/>
      <c r="C53" s="148"/>
      <c r="D53" s="174" t="s">
        <v>108</v>
      </c>
      <c r="E53" s="149"/>
      <c r="F53" s="175">
        <f>'표4-1'!E53/'표4-1'!$E$66*100</f>
        <v>30.505704396049065</v>
      </c>
      <c r="G53" s="176">
        <f>'표4-1'!F53/'표4-1'!$F$66*100</f>
        <v>22.091003865178198</v>
      </c>
      <c r="H53" s="176">
        <f>'표4-1'!G53/'표4-1'!$G$66*100</f>
        <v>20.531809379807697</v>
      </c>
      <c r="I53" s="176">
        <f>'표4-1'!H53/'표4-1'!$H$66*100</f>
        <v>22.378978528687</v>
      </c>
      <c r="J53" s="195">
        <f>'표4-1'!I53/'표4-1'!$I$66*100</f>
        <v>26.065949738968857</v>
      </c>
      <c r="K53" s="198">
        <v>0</v>
      </c>
      <c r="L53" s="177">
        <f>('표4-1'!K53-'표4-1'!J53)/'표4-1'!J53*100</f>
        <v>-12.985050878093455</v>
      </c>
      <c r="M53" s="177">
        <f>('표4-1'!L53-'표4-1'!K53)/'표4-1'!K53*100</f>
        <v>-13.46630165835014</v>
      </c>
      <c r="N53" s="177">
        <f>('표4-1'!M53-'표4-1'!L53)/'표4-1'!L53*100</f>
        <v>-0.40564616994306701</v>
      </c>
      <c r="O53" s="199">
        <f>('표4-1'!N53-'표4-1'!M53)/'표4-1'!M53*100</f>
        <v>5.7718691064501675</v>
      </c>
      <c r="P53" s="151"/>
      <c r="Q53" s="178" t="s">
        <v>109</v>
      </c>
    </row>
    <row r="54" spans="1:17" s="18" customFormat="1" ht="36.75" customHeight="1">
      <c r="A54" s="148"/>
      <c r="B54" s="11"/>
      <c r="C54" s="148"/>
      <c r="D54" s="174" t="s">
        <v>110</v>
      </c>
      <c r="E54" s="149"/>
      <c r="F54" s="175">
        <f>'표4-1'!E54/'표4-1'!$E$66*100</f>
        <v>3.4223019702214614</v>
      </c>
      <c r="G54" s="176">
        <f>'표4-1'!F54/'표4-1'!$F$66*100</f>
        <v>5.0314072610453486</v>
      </c>
      <c r="H54" s="176">
        <f>'표4-1'!G54/'표4-1'!$G$66*100</f>
        <v>5.2299505353442663</v>
      </c>
      <c r="I54" s="176">
        <f>'표4-1'!H54/'표4-1'!$H$66*100</f>
        <v>5.8456240345219763</v>
      </c>
      <c r="J54" s="195">
        <f>'표4-1'!I54/'표4-1'!$I$66*100</f>
        <v>14.850303834779332</v>
      </c>
      <c r="K54" s="198">
        <v>0</v>
      </c>
      <c r="L54" s="177">
        <f>('표4-1'!K54-'표4-1'!J54)/'표4-1'!J54*100</f>
        <v>33.512356112551835</v>
      </c>
      <c r="M54" s="177">
        <f>('표4-1'!L54-'표4-1'!K54)/'표4-1'!K54*100</f>
        <v>-3.4669990722019399</v>
      </c>
      <c r="N54" s="177">
        <f>('표4-1'!M54-'표4-1'!L54)/'표4-1'!L54*100</f>
        <v>29.706762304684776</v>
      </c>
      <c r="O54" s="199">
        <f>('표4-1'!N54-'표4-1'!M54)/'표4-1'!M54*100</f>
        <v>208.40217203533879</v>
      </c>
      <c r="P54" s="151"/>
      <c r="Q54" s="178" t="s">
        <v>111</v>
      </c>
    </row>
    <row r="55" spans="1:17" s="18" customFormat="1" ht="36.75" customHeight="1">
      <c r="A55" s="148"/>
      <c r="B55" s="11"/>
      <c r="C55" s="148"/>
      <c r="D55" s="174" t="s">
        <v>112</v>
      </c>
      <c r="E55" s="149"/>
      <c r="F55" s="175">
        <f>'표4-1'!E55/'표4-1'!$E$66*100</f>
        <v>3.8650201897952168</v>
      </c>
      <c r="G55" s="176">
        <f>'표4-1'!F55/'표4-1'!$F$66*100</f>
        <v>4.2716942949573156</v>
      </c>
      <c r="H55" s="176">
        <f>'표4-1'!G55/'표4-1'!$G$66*100</f>
        <v>4.6956667674054238</v>
      </c>
      <c r="I55" s="176">
        <f>'표4-1'!H55/'표4-1'!$H$66*100</f>
        <v>3.9313668803258865</v>
      </c>
      <c r="J55" s="195">
        <f>'표4-1'!I55/'표4-1'!$I$66*100</f>
        <v>2.9945693796530648</v>
      </c>
      <c r="K55" s="198">
        <v>0</v>
      </c>
      <c r="L55" s="177">
        <f>('표4-1'!K55-'표4-1'!J55)/'표4-1'!J55*100</f>
        <v>3.6979364636308625</v>
      </c>
      <c r="M55" s="177">
        <f>('표4-1'!L55-'표4-1'!K55)/'표4-1'!K55*100</f>
        <v>6.1083270074445322</v>
      </c>
      <c r="N55" s="177">
        <f>('표4-1'!M55-'표4-1'!L55)/'표4-1'!L55*100</f>
        <v>2.9162877071032427</v>
      </c>
      <c r="O55" s="199">
        <f>('표4-1'!N55-'표4-1'!M55)/'표4-1'!M55*100</f>
        <v>-2.3368525799151185</v>
      </c>
      <c r="P55" s="151"/>
      <c r="Q55" s="178" t="s">
        <v>113</v>
      </c>
    </row>
    <row r="56" spans="1:17" s="18" customFormat="1" ht="36.75" customHeight="1">
      <c r="A56" s="152"/>
      <c r="B56" s="153"/>
      <c r="C56" s="152"/>
      <c r="D56" s="174" t="s">
        <v>114</v>
      </c>
      <c r="E56" s="149"/>
      <c r="F56" s="175">
        <f>'표4-1'!E56/'표4-1'!$E$66*100</f>
        <v>4.6507601573230435</v>
      </c>
      <c r="G56" s="176">
        <f>'표4-1'!F56/'표4-1'!$F$66*100</f>
        <v>3.6970605491061672</v>
      </c>
      <c r="H56" s="176">
        <f>'표4-1'!G56/'표4-1'!$G$66*100</f>
        <v>4.3551839540894965</v>
      </c>
      <c r="I56" s="176">
        <f>'표4-1'!H56/'표4-1'!$H$66*100</f>
        <v>3.2434779728254521</v>
      </c>
      <c r="J56" s="195">
        <f>'표4-1'!I56/'표4-1'!$I$66*100</f>
        <v>2.3748200664693764</v>
      </c>
      <c r="K56" s="198">
        <v>0</v>
      </c>
      <c r="L56" s="177">
        <f>('표4-1'!K56-'표4-1'!J56)/'표4-1'!J56*100</f>
        <v>-17.442836992452932</v>
      </c>
      <c r="M56" s="177">
        <f>('표4-1'!L56-'표4-1'!K56)/'표4-1'!K56*100</f>
        <v>9.7848054602545069</v>
      </c>
      <c r="N56" s="177">
        <f>('표4-1'!M56-'표4-1'!L56)/'표4-1'!L56*100</f>
        <v>-13.167032890758644</v>
      </c>
      <c r="O56" s="199">
        <f>('표4-1'!N56-'표4-1'!M56)/'표4-1'!M56*100</f>
        <v>-11.883756426224526</v>
      </c>
      <c r="P56" s="151"/>
      <c r="Q56" s="178" t="s">
        <v>115</v>
      </c>
    </row>
    <row r="57" spans="1:17" s="18" customFormat="1" ht="36.75" customHeight="1">
      <c r="A57" s="152"/>
      <c r="B57" s="153"/>
      <c r="C57" s="152"/>
      <c r="D57" s="174" t="s">
        <v>116</v>
      </c>
      <c r="E57" s="149"/>
      <c r="F57" s="175">
        <f>'표4-1'!E57/'표4-1'!$E$66*100</f>
        <v>2.4228846165442399</v>
      </c>
      <c r="G57" s="176">
        <f>'표4-1'!F57/'표4-1'!$F$66*100</f>
        <v>3.2733371482010414</v>
      </c>
      <c r="H57" s="176">
        <f>'표4-1'!G57/'표4-1'!$G$66*100</f>
        <v>3.6084178469169617</v>
      </c>
      <c r="I57" s="176">
        <f>'표4-1'!H57/'표4-1'!$H$66*100</f>
        <v>2.9221082290740972</v>
      </c>
      <c r="J57" s="195">
        <f>'표4-1'!I57/'표4-1'!$I$66*100</f>
        <v>2.3831864322329492</v>
      </c>
      <c r="K57" s="198">
        <v>0</v>
      </c>
      <c r="L57" s="177">
        <f>('표4-1'!K57-'표4-1'!J57)/'표4-1'!J57*100</f>
        <v>24.263213394358075</v>
      </c>
      <c r="M57" s="177">
        <f>('표4-1'!L57-'표4-1'!K57)/'표4-1'!K57*100</f>
        <v>1.7716586231783591</v>
      </c>
      <c r="N57" s="177">
        <f>('표4-1'!M57-'표4-1'!L57)/'표4-1'!L57*100</f>
        <v>-2.5951130394681119</v>
      </c>
      <c r="O57" s="199">
        <f>('표4-1'!N57-'표4-1'!M57)/'표4-1'!M57*100</f>
        <v>-0.51317757682940268</v>
      </c>
      <c r="P57" s="151"/>
      <c r="Q57" s="178" t="s">
        <v>117</v>
      </c>
    </row>
    <row r="58" spans="1:17" s="18" customFormat="1" ht="36.75" customHeight="1">
      <c r="A58" s="152"/>
      <c r="B58" s="153"/>
      <c r="C58" s="152"/>
      <c r="D58" s="174" t="s">
        <v>118</v>
      </c>
      <c r="E58" s="149"/>
      <c r="F58" s="175">
        <f>'표4-1'!E58/'표4-1'!$E$66*100</f>
        <v>1.507348486589617</v>
      </c>
      <c r="G58" s="176">
        <f>'표4-1'!F58/'표4-1'!$F$66*100</f>
        <v>1.5925173777102977</v>
      </c>
      <c r="H58" s="176">
        <f>'표4-1'!G58/'표4-1'!$G$66*100</f>
        <v>1.5509912888119877</v>
      </c>
      <c r="I58" s="176">
        <f>'표4-1'!H58/'표4-1'!$H$66*100</f>
        <v>1.3830755358712372</v>
      </c>
      <c r="J58" s="195">
        <f>'표4-1'!I58/'표4-1'!$I$66*100</f>
        <v>1.1478538310085429</v>
      </c>
      <c r="K58" s="198">
        <v>0</v>
      </c>
      <c r="L58" s="177">
        <f>('표4-1'!K58-'표4-1'!J58)/'표4-1'!J58*100</f>
        <v>3.6888588643686591</v>
      </c>
      <c r="M58" s="177">
        <f>('표4-1'!L58-'표4-1'!K58)/'표4-1'!K58*100</f>
        <v>-5.9967789815744261</v>
      </c>
      <c r="N58" s="177">
        <f>('표4-1'!M58-'표4-1'!L58)/'표4-1'!L58*100</f>
        <v>11.022387055875212</v>
      </c>
      <c r="O58" s="199">
        <f>('표4-1'!N58-'표4-1'!M58)/'표4-1'!M58*100</f>
        <v>4.9416097846506952</v>
      </c>
      <c r="P58" s="151"/>
      <c r="Q58" s="178" t="s">
        <v>119</v>
      </c>
    </row>
    <row r="59" spans="1:17" s="18" customFormat="1" ht="36.75" customHeight="1">
      <c r="A59" s="152"/>
      <c r="B59" s="153"/>
      <c r="C59" s="152"/>
      <c r="D59" s="174" t="s">
        <v>120</v>
      </c>
      <c r="E59" s="149"/>
      <c r="F59" s="175">
        <f>'표4-1'!E59/'표4-1'!$E$66*100</f>
        <v>3.3757459129165599</v>
      </c>
      <c r="G59" s="176">
        <f>'표4-1'!F59/'표4-1'!$F$66*100</f>
        <v>4.13111223692992</v>
      </c>
      <c r="H59" s="176">
        <f>'표4-1'!G59/'표4-1'!$G$66*100</f>
        <v>3.923281700333213</v>
      </c>
      <c r="I59" s="176">
        <f>'표4-1'!H59/'표4-1'!$H$66*100</f>
        <v>3.4633779852203825</v>
      </c>
      <c r="J59" s="195">
        <f>'표4-1'!I59/'표4-1'!$I$66*100</f>
        <v>2.9345622782333685</v>
      </c>
      <c r="K59" s="198">
        <v>0</v>
      </c>
      <c r="L59" s="177">
        <f>('표4-1'!K59-'표4-1'!J59)/'표4-1'!J59*100</f>
        <v>9.4640705030446881</v>
      </c>
      <c r="M59" s="177">
        <f>('표4-1'!L59-'표4-1'!K59)/'표4-1'!K59*100</f>
        <v>-2.4246625616083888</v>
      </c>
      <c r="N59" s="177">
        <f>('표4-1'!M59-'표4-1'!L59)/'표4-1'!L59*100</f>
        <v>15.542341904515988</v>
      </c>
      <c r="O59" s="199">
        <f>('표4-1'!N59-'표4-1'!M59)/'표4-1'!M59*100</f>
        <v>6.774829037475814</v>
      </c>
      <c r="P59" s="151"/>
      <c r="Q59" s="178" t="s">
        <v>121</v>
      </c>
    </row>
    <row r="60" spans="1:17" s="18" customFormat="1" ht="36.75" customHeight="1">
      <c r="A60" s="152"/>
      <c r="B60" s="153"/>
      <c r="C60" s="152"/>
      <c r="D60" s="174" t="s">
        <v>122</v>
      </c>
      <c r="E60" s="149"/>
      <c r="F60" s="175">
        <f>'표4-1'!E60/'표4-1'!$E$66*100</f>
        <v>5.1390655344336338</v>
      </c>
      <c r="G60" s="176">
        <f>'표4-1'!F60/'표4-1'!$F$66*100</f>
        <v>5.6730560312806277</v>
      </c>
      <c r="H60" s="176">
        <f>'표4-1'!G60/'표4-1'!$G$66*100</f>
        <v>6.1566188372087414</v>
      </c>
      <c r="I60" s="176">
        <f>'표4-1'!H60/'표4-1'!$H$66*100</f>
        <v>5.2217177306179838</v>
      </c>
      <c r="J60" s="195">
        <f>'표4-1'!I60/'표4-1'!$I$66*100</f>
        <v>4.3277931102267706</v>
      </c>
      <c r="K60" s="198">
        <v>0</v>
      </c>
      <c r="L60" s="177">
        <f>('표4-1'!K60-'표4-1'!J60)/'표4-1'!J60*100</f>
        <v>3.8437062709524024</v>
      </c>
      <c r="M60" s="177">
        <f>('표4-1'!L60-'표4-1'!K60)/'표4-1'!K60*100</f>
        <v>-0.37605283578499898</v>
      </c>
      <c r="N60" s="177">
        <f>('표4-1'!M60-'표4-1'!L60)/'표4-1'!L60*100</f>
        <v>-0.74367318269184557</v>
      </c>
      <c r="O60" s="199">
        <f>('표4-1'!N60-'표4-1'!M60)/'표4-1'!M60*100</f>
        <v>1.2881416876281755</v>
      </c>
      <c r="P60" s="151"/>
      <c r="Q60" s="178" t="s">
        <v>123</v>
      </c>
    </row>
    <row r="61" spans="1:17" s="18" customFormat="1" ht="36.75" customHeight="1">
      <c r="A61" s="152"/>
      <c r="B61" s="153"/>
      <c r="C61" s="152"/>
      <c r="D61" s="174" t="s">
        <v>124</v>
      </c>
      <c r="E61" s="149"/>
      <c r="F61" s="175">
        <f>'표4-1'!E61/'표4-1'!$E$66*100</f>
        <v>1.8010419075459412</v>
      </c>
      <c r="G61" s="176">
        <f>'표4-1'!F61/'표4-1'!$F$66*100</f>
        <v>1.8437941442853574</v>
      </c>
      <c r="H61" s="176">
        <f>'표4-1'!G61/'표4-1'!$G$66*100</f>
        <v>1.7617913244091645</v>
      </c>
      <c r="I61" s="176">
        <f>'표4-1'!H61/'표4-1'!$H$66*100</f>
        <v>1.8239273957149866</v>
      </c>
      <c r="J61" s="195">
        <f>'표4-1'!I61/'표4-1'!$I$66*100</f>
        <v>1.152865638333757</v>
      </c>
      <c r="K61" s="198">
        <v>0</v>
      </c>
      <c r="L61" s="177">
        <f>('표4-1'!K61-'표4-1'!J61)/'표4-1'!J61*100</f>
        <v>-5.0226195302426548</v>
      </c>
      <c r="M61" s="177">
        <f>('표4-1'!L61-'표4-1'!K61)/'표4-1'!K61*100</f>
        <v>-8.6777140384226037</v>
      </c>
      <c r="N61" s="177">
        <f>('표4-1'!M61-'표4-1'!L61)/'표4-1'!L61*100</f>
        <v>17.977337166325306</v>
      </c>
      <c r="O61" s="199">
        <f>('표4-1'!N61-'표4-1'!M61)/'표4-1'!M61*100</f>
        <v>-22.026124000052842</v>
      </c>
      <c r="P61" s="151"/>
      <c r="Q61" s="178" t="s">
        <v>125</v>
      </c>
    </row>
    <row r="62" spans="1:17" s="156" customFormat="1" ht="36.75" customHeight="1">
      <c r="A62" s="148"/>
      <c r="B62" s="11"/>
      <c r="C62" s="148"/>
      <c r="D62" s="174" t="s">
        <v>126</v>
      </c>
      <c r="E62" s="149"/>
      <c r="F62" s="175">
        <f>'표4-1'!E62/'표4-1'!$E$66*100</f>
        <v>11.278703778361992</v>
      </c>
      <c r="G62" s="176">
        <f>'표4-1'!F62/'표4-1'!$F$66*100</f>
        <v>12.875997994365097</v>
      </c>
      <c r="H62" s="176">
        <f>'표4-1'!G62/'표4-1'!$G$66*100</f>
        <v>11.290022309487147</v>
      </c>
      <c r="I62" s="176">
        <f>'표4-1'!H62/'표4-1'!$H$66*100</f>
        <v>12.983422501239051</v>
      </c>
      <c r="J62" s="195">
        <f>'표4-1'!I62/'표4-1'!$I$66*100</f>
        <v>12.299748068700939</v>
      </c>
      <c r="K62" s="198">
        <v>0</v>
      </c>
      <c r="L62" s="177">
        <f>('표4-1'!K62-'표4-1'!J62)/'표4-1'!J62*100</f>
        <v>5.5039040596569642</v>
      </c>
      <c r="M62" s="177">
        <f>('표4-1'!L62-'표4-1'!K62)/'표4-1'!K62*100</f>
        <v>-17.719525676649909</v>
      </c>
      <c r="N62" s="177">
        <f>('표4-1'!M62-'표4-1'!L62)/'표4-1'!L62*100</f>
        <v>36.572321661307292</v>
      </c>
      <c r="O62" s="199">
        <f>('표4-1'!N62-'표4-1'!M62)/'표4-1'!M62*100</f>
        <v>15.937287571936784</v>
      </c>
      <c r="P62" s="154"/>
      <c r="Q62" s="155" t="s">
        <v>127</v>
      </c>
    </row>
    <row r="63" spans="1:17" s="156" customFormat="1" ht="36.75" customHeight="1">
      <c r="A63" s="148"/>
      <c r="B63" s="11"/>
      <c r="C63" s="148"/>
      <c r="D63" s="174" t="s">
        <v>128</v>
      </c>
      <c r="E63" s="149"/>
      <c r="F63" s="175">
        <f>'표4-1'!E63/'표4-1'!$E$66*100</f>
        <v>5.4101786417997131</v>
      </c>
      <c r="G63" s="176">
        <f>'표4-1'!F63/'표4-1'!$F$66*100</f>
        <v>5.9321999652259656</v>
      </c>
      <c r="H63" s="176">
        <f>'표4-1'!G63/'표4-1'!$G$66*100</f>
        <v>6.3115979447228447</v>
      </c>
      <c r="I63" s="176">
        <f>'표4-1'!H63/'표4-1'!$H$66*100</f>
        <v>5.5551914599211578</v>
      </c>
      <c r="J63" s="195">
        <f>'표4-1'!I63/'표4-1'!$I$66*100</f>
        <v>4.6389855559583335</v>
      </c>
      <c r="K63" s="198">
        <v>0</v>
      </c>
      <c r="L63" s="177">
        <f>('표4-1'!K63-'표4-1'!J63)/'표4-1'!J63*100</f>
        <v>0.71401169287163968</v>
      </c>
      <c r="M63" s="177">
        <f>('표4-1'!L63-'표4-1'!K63)/'표4-1'!K63*100</f>
        <v>0.10186992201842707</v>
      </c>
      <c r="N63" s="177">
        <f>('표4-1'!M63-'표4-1'!L63)/'표4-1'!L63*100</f>
        <v>2.9642244501306818</v>
      </c>
      <c r="O63" s="199">
        <f>('표4-1'!N63-'표4-1'!M63)/'표4-1'!M63*100</f>
        <v>1.548392560220001</v>
      </c>
      <c r="P63" s="154"/>
      <c r="Q63" s="155" t="s">
        <v>129</v>
      </c>
    </row>
    <row r="64" spans="1:17" s="156" customFormat="1" ht="36.75" customHeight="1">
      <c r="A64" s="148"/>
      <c r="B64" s="11"/>
      <c r="C64" s="148"/>
      <c r="D64" s="174" t="s">
        <v>130</v>
      </c>
      <c r="E64" s="149"/>
      <c r="F64" s="175">
        <f>'표4-1'!E64/'표4-1'!$E$66*100</f>
        <v>3.0508447619632322</v>
      </c>
      <c r="G64" s="176">
        <f>'표4-1'!F64/'표4-1'!$F$66*100</f>
        <v>3.2081426562698896</v>
      </c>
      <c r="H64" s="176">
        <f>'표4-1'!G64/'표4-1'!$G$66*100</f>
        <v>3.445799935144136</v>
      </c>
      <c r="I64" s="176">
        <f>'표4-1'!H64/'표4-1'!$H$66*100</f>
        <v>3.400912551943589</v>
      </c>
      <c r="J64" s="195">
        <f>'표4-1'!I64/'표4-1'!$I$66*100</f>
        <v>2.8381267106729129</v>
      </c>
      <c r="K64" s="198">
        <v>0</v>
      </c>
      <c r="L64" s="177">
        <f>('표4-1'!K64-'표4-1'!J64)/'표4-1'!J64*100</f>
        <v>-1.7805283178383855</v>
      </c>
      <c r="M64" s="177">
        <f>('표4-1'!L64-'표4-1'!K64)/'표4-1'!K64*100</f>
        <v>3.6295060271317512</v>
      </c>
      <c r="N64" s="177">
        <f>('표4-1'!M64-'표4-1'!L64)/'표4-1'!L64*100</f>
        <v>18.033198312790784</v>
      </c>
      <c r="O64" s="199">
        <f>('표4-1'!N64-'표4-1'!M64)/'표4-1'!M64*100</f>
        <v>3.3930780098694</v>
      </c>
      <c r="P64" s="154"/>
      <c r="Q64" s="180" t="s">
        <v>131</v>
      </c>
    </row>
    <row r="65" spans="1:17" s="156" customFormat="1" ht="36.75" customHeight="1">
      <c r="A65" s="148"/>
      <c r="B65" s="11"/>
      <c r="C65" s="148"/>
      <c r="D65" s="174" t="s">
        <v>132</v>
      </c>
      <c r="E65" s="149"/>
      <c r="F65" s="175">
        <f>'표4-1'!E65/'표4-1'!$E$66*100</f>
        <v>2.2536102103418822</v>
      </c>
      <c r="G65" s="176">
        <f>'표4-1'!F65/'표4-1'!$F$66*100</f>
        <v>2.6034965343021992</v>
      </c>
      <c r="H65" s="176">
        <f>'표4-1'!G65/'표4-1'!$G$66*100</f>
        <v>3.0486414001663333</v>
      </c>
      <c r="I65" s="176">
        <f>'표4-1'!H65/'표4-1'!$H$66*100</f>
        <v>2.871658847862955</v>
      </c>
      <c r="J65" s="195">
        <f>'표4-1'!I65/'표4-1'!$I$66*100</f>
        <v>2.3907439763772405</v>
      </c>
      <c r="K65" s="198">
        <v>0</v>
      </c>
      <c r="L65" s="177">
        <f>('표4-1'!K65-'표4-1'!J65)/'표4-1'!J65*100</f>
        <v>3.7387172072657715</v>
      </c>
      <c r="M65" s="177">
        <f>('표4-1'!L65-'표4-1'!K65)/'표4-1'!K65*100</f>
        <v>12.501747219825324</v>
      </c>
      <c r="N65" s="177">
        <f>('표4-1'!M65-'표4-1'!L65)/'표4-1'!L65*100</f>
        <v>13.081583047199752</v>
      </c>
      <c r="O65" s="199">
        <f>('표4-1'!N65-'표4-1'!M65)/'표4-1'!M65*100</f>
        <v>-1.0716028057727782</v>
      </c>
      <c r="P65" s="154"/>
      <c r="Q65" s="180" t="s">
        <v>133</v>
      </c>
    </row>
    <row r="66" spans="1:17" s="156" customFormat="1" ht="36.75" customHeight="1">
      <c r="A66" s="157"/>
      <c r="B66" s="183"/>
      <c r="C66" s="184"/>
      <c r="D66" s="181" t="s">
        <v>134</v>
      </c>
      <c r="E66" s="158"/>
      <c r="F66" s="162">
        <f>SUM(F50:F65)</f>
        <v>99.999999999999957</v>
      </c>
      <c r="G66" s="160">
        <f>SUM(G50:G65)</f>
        <v>99.999999999999972</v>
      </c>
      <c r="H66" s="160">
        <f>SUM(H50:H65)</f>
        <v>100</v>
      </c>
      <c r="I66" s="160">
        <f>SUM(I50:I65)</f>
        <v>99.999999999999986</v>
      </c>
      <c r="J66" s="167">
        <f>SUM(J50:J65)</f>
        <v>99.999999999999986</v>
      </c>
      <c r="K66" s="200">
        <v>0</v>
      </c>
      <c r="L66" s="182">
        <f>('표4-1'!K66-'표4-1'!J66)/'표4-1'!J66*100</f>
        <v>-3.2385963149241568</v>
      </c>
      <c r="M66" s="182">
        <f>('표4-1'!L66-'표4-1'!K66)/'표4-1'!K66*100</f>
        <v>-6.2212036655969989</v>
      </c>
      <c r="N66" s="182">
        <f>('표4-1'!M66-'표4-1'!L66)/'표4-1'!L66*100</f>
        <v>12.06979491495782</v>
      </c>
      <c r="O66" s="201">
        <f>('표4-1'!N66-'표4-1'!M66)/'표4-1'!M66*100</f>
        <v>15.897616949873864</v>
      </c>
      <c r="P66" s="161"/>
      <c r="Q66" s="164" t="s">
        <v>135</v>
      </c>
    </row>
    <row r="67" spans="1:17" s="1" customFormat="1" ht="20.25" customHeight="1">
      <c r="A67" s="445" t="s">
        <v>236</v>
      </c>
      <c r="B67" s="445"/>
      <c r="C67" s="445"/>
      <c r="D67" s="445"/>
      <c r="E67" s="445"/>
      <c r="F67" s="445"/>
      <c r="G67" s="445"/>
      <c r="H67" s="445"/>
      <c r="I67" s="445"/>
      <c r="J67" s="445"/>
      <c r="K67" s="409" t="s">
        <v>222</v>
      </c>
      <c r="L67" s="409"/>
      <c r="M67" s="409"/>
      <c r="N67" s="409"/>
      <c r="O67" s="409"/>
      <c r="P67" s="409"/>
      <c r="Q67" s="409"/>
    </row>
    <row r="68" spans="1:17" ht="17.25" customHeight="1">
      <c r="A68" s="445"/>
      <c r="B68" s="445"/>
      <c r="C68" s="445"/>
      <c r="D68" s="445"/>
      <c r="E68" s="445"/>
      <c r="F68" s="445"/>
      <c r="G68" s="445"/>
      <c r="H68" s="445"/>
      <c r="I68" s="445"/>
      <c r="J68" s="445"/>
      <c r="K68" s="410" t="s">
        <v>223</v>
      </c>
      <c r="L68" s="410"/>
      <c r="M68" s="410"/>
      <c r="N68" s="410"/>
      <c r="O68" s="410"/>
      <c r="P68" s="410"/>
      <c r="Q68" s="410"/>
    </row>
    <row r="69" spans="1:17">
      <c r="A69" s="428" t="s">
        <v>138</v>
      </c>
      <c r="B69" s="428"/>
      <c r="C69" s="428"/>
      <c r="D69" s="428"/>
      <c r="E69" s="141"/>
      <c r="F69" s="143"/>
      <c r="G69" s="143"/>
      <c r="I69" s="143" t="s">
        <v>224</v>
      </c>
      <c r="J69" s="143"/>
      <c r="K69" s="142" t="s">
        <v>13</v>
      </c>
      <c r="L69" s="171"/>
      <c r="M69" s="171"/>
      <c r="N69" s="171"/>
      <c r="O69" s="171"/>
      <c r="P69" s="142"/>
      <c r="Q69" s="143" t="s">
        <v>225</v>
      </c>
    </row>
    <row r="70" spans="1:17" s="146" customFormat="1" ht="23.25" customHeight="1">
      <c r="A70" s="144"/>
      <c r="B70" s="145"/>
      <c r="C70" s="429"/>
      <c r="D70" s="430"/>
      <c r="E70" s="431"/>
      <c r="F70" s="439" t="s">
        <v>237</v>
      </c>
      <c r="G70" s="440"/>
      <c r="H70" s="440"/>
      <c r="I70" s="440"/>
      <c r="J70" s="441"/>
      <c r="K70" s="439" t="s">
        <v>101</v>
      </c>
      <c r="L70" s="440"/>
      <c r="M70" s="440"/>
      <c r="N70" s="440"/>
      <c r="O70" s="441"/>
      <c r="P70" s="435"/>
      <c r="Q70" s="436"/>
    </row>
    <row r="71" spans="1:17" s="18" customFormat="1" ht="23.25" customHeight="1">
      <c r="A71" s="172"/>
      <c r="B71" s="173"/>
      <c r="C71" s="432"/>
      <c r="D71" s="433"/>
      <c r="E71" s="434"/>
      <c r="F71" s="147">
        <v>2010</v>
      </c>
      <c r="G71" s="147">
        <v>2011</v>
      </c>
      <c r="H71" s="187">
        <v>2012</v>
      </c>
      <c r="I71" s="147">
        <v>2013</v>
      </c>
      <c r="J71" s="188">
        <v>2014</v>
      </c>
      <c r="K71" s="147">
        <v>2010</v>
      </c>
      <c r="L71" s="147">
        <v>2011</v>
      </c>
      <c r="M71" s="187">
        <v>2012</v>
      </c>
      <c r="N71" s="147">
        <v>2013</v>
      </c>
      <c r="O71" s="188">
        <v>2014</v>
      </c>
      <c r="P71" s="437"/>
      <c r="Q71" s="438"/>
    </row>
    <row r="72" spans="1:17" s="156" customFormat="1" ht="36.75" customHeight="1">
      <c r="A72" s="148"/>
      <c r="B72" s="11"/>
      <c r="C72" s="148"/>
      <c r="D72" s="174" t="s">
        <v>102</v>
      </c>
      <c r="E72" s="149"/>
      <c r="F72" s="175">
        <f>'표4-1'!E72/'표4-1'!$E$88*100</f>
        <v>1.2440994957416478</v>
      </c>
      <c r="G72" s="176">
        <f>'표4-1'!F72/'표4-1'!$F$88*100</f>
        <v>0.89600227464919846</v>
      </c>
      <c r="H72" s="176">
        <f>'표4-1'!G72/'표4-1'!$G$88*100</f>
        <v>0.92704559378454821</v>
      </c>
      <c r="I72" s="176">
        <f>'표4-1'!H72/'표4-1'!$H$88*100</f>
        <v>1.0951303964851953</v>
      </c>
      <c r="J72" s="195">
        <f>'표4-1'!I72/'표4-1'!$I$88*100</f>
        <v>1.2639926047318688</v>
      </c>
      <c r="K72" s="198">
        <v>0</v>
      </c>
      <c r="L72" s="177">
        <f>('표4-1'!K72-'표4-1'!J72)/'표4-1'!J72*100</f>
        <v>-28.938476104115935</v>
      </c>
      <c r="M72" s="177">
        <f>('표4-1'!L72-'표4-1'!K72)/'표4-1'!K72*100</f>
        <v>-0.22447059770180069</v>
      </c>
      <c r="N72" s="177">
        <f>('표4-1'!M72-'표4-1'!L72)/'표4-1'!L72*100</f>
        <v>20.17824720364813</v>
      </c>
      <c r="O72" s="199">
        <f>('표4-1'!N72-'표4-1'!M72)/'표4-1'!M72*100</f>
        <v>6.6154054873753685</v>
      </c>
      <c r="P72" s="154"/>
      <c r="Q72" s="178" t="s">
        <v>103</v>
      </c>
    </row>
    <row r="73" spans="1:17" s="18" customFormat="1" ht="36.75" customHeight="1">
      <c r="A73" s="148"/>
      <c r="B73" s="11"/>
      <c r="C73" s="148"/>
      <c r="D73" s="174" t="s">
        <v>104</v>
      </c>
      <c r="E73" s="149"/>
      <c r="F73" s="175">
        <f>'표4-1'!E73/'표4-1'!$E$88*100</f>
        <v>0.11583423942140415</v>
      </c>
      <c r="G73" s="176">
        <f>'표4-1'!F73/'표4-1'!$F$88*100</f>
        <v>8.8970406143276268E-2</v>
      </c>
      <c r="H73" s="176">
        <f>'표4-1'!G73/'표4-1'!$G$88*100</f>
        <v>5.9487362864479462E-2</v>
      </c>
      <c r="I73" s="176">
        <f>'표4-1'!H73/'표4-1'!$H$88*100</f>
        <v>8.9700751580893495E-2</v>
      </c>
      <c r="J73" s="195">
        <f>'표4-1'!I73/'표4-1'!$I$88*100</f>
        <v>0.10364991988604205</v>
      </c>
      <c r="K73" s="198">
        <v>0</v>
      </c>
      <c r="L73" s="177">
        <f>('표4-1'!K73-'표4-1'!J73)/'표4-1'!J73*100</f>
        <v>-18.829074462674289</v>
      </c>
      <c r="M73" s="177">
        <f>('표4-1'!L73-'표4-1'!K73)/'표4-1'!K73*100</f>
        <v>-34.927407757979971</v>
      </c>
      <c r="N73" s="177">
        <f>('표4-1'!M73-'표4-1'!L73)/'표4-1'!L73*100</f>
        <v>44.775894961865284</v>
      </c>
      <c r="O73" s="199">
        <f>('표4-1'!N73-'표4-1'!M73)/'표4-1'!M73*100</f>
        <v>10.620225071842491</v>
      </c>
      <c r="P73" s="151"/>
      <c r="Q73" s="178" t="s">
        <v>105</v>
      </c>
    </row>
    <row r="74" spans="1:17" s="18" customFormat="1" ht="36.75" customHeight="1">
      <c r="A74" s="148"/>
      <c r="B74" s="11"/>
      <c r="C74" s="148"/>
      <c r="D74" s="174" t="s">
        <v>106</v>
      </c>
      <c r="E74" s="149"/>
      <c r="F74" s="175">
        <f>'표4-1'!E74/'표4-1'!$E$88*100</f>
        <v>81.779136824219492</v>
      </c>
      <c r="G74" s="176">
        <f>'표4-1'!F74/'표4-1'!$F$88*100</f>
        <v>82.637142102381006</v>
      </c>
      <c r="H74" s="176">
        <f>'표4-1'!G74/'표4-1'!$G$88*100</f>
        <v>81.282072932517565</v>
      </c>
      <c r="I74" s="176">
        <f>'표4-1'!H74/'표4-1'!$H$88*100</f>
        <v>80.162942965202731</v>
      </c>
      <c r="J74" s="195">
        <f>'표4-1'!I74/'표4-1'!$I$88*100</f>
        <v>79.283558045364757</v>
      </c>
      <c r="K74" s="198">
        <v>0</v>
      </c>
      <c r="L74" s="177">
        <f>('표4-1'!K74-'표4-1'!J74)/'표4-1'!J74*100</f>
        <v>13.868461073934515</v>
      </c>
      <c r="M74" s="177">
        <f>('표4-1'!L74-'표4-1'!K74)/'표4-1'!K74*100</f>
        <v>-1.8199072833394079</v>
      </c>
      <c r="N74" s="177">
        <f>('표4-1'!M74-'표4-1'!L74)/'표4-1'!L74*100</f>
        <v>1.6638779744636942</v>
      </c>
      <c r="O74" s="199">
        <f>('표4-1'!N74-'표4-1'!M74)/'표4-1'!M74*100</f>
        <v>9.1913982534887673</v>
      </c>
      <c r="P74" s="151"/>
      <c r="Q74" s="178" t="s">
        <v>107</v>
      </c>
    </row>
    <row r="75" spans="1:17" s="18" customFormat="1" ht="36.75" customHeight="1">
      <c r="A75" s="148"/>
      <c r="B75" s="11"/>
      <c r="C75" s="148"/>
      <c r="D75" s="174" t="s">
        <v>108</v>
      </c>
      <c r="E75" s="149"/>
      <c r="F75" s="175">
        <f>'표4-1'!E75/'표4-1'!$E$88*100</f>
        <v>0.90915329468101991</v>
      </c>
      <c r="G75" s="176">
        <f>'표4-1'!F75/'표4-1'!$F$88*100</f>
        <v>0.86844403802130865</v>
      </c>
      <c r="H75" s="176">
        <f>'표4-1'!G75/'표4-1'!$G$88*100</f>
        <v>0.86245589956140556</v>
      </c>
      <c r="I75" s="176">
        <f>'표4-1'!H75/'표4-1'!$H$88*100</f>
        <v>1.1605267296675086</v>
      </c>
      <c r="J75" s="195">
        <f>'표4-1'!I75/'표4-1'!$I$88*100</f>
        <v>1.5998022635096638</v>
      </c>
      <c r="K75" s="198">
        <v>0</v>
      </c>
      <c r="L75" s="177">
        <f>('표4-1'!K75-'표4-1'!J75)/'표4-1'!J75*100</f>
        <v>24.372396391586122</v>
      </c>
      <c r="M75" s="177">
        <f>('표4-1'!L75-'표4-1'!K75)/'표4-1'!K75*100</f>
        <v>-5.0550262599608642</v>
      </c>
      <c r="N75" s="177">
        <f>('표4-1'!M75-'표4-1'!L75)/'표4-1'!L75*100</f>
        <v>-3.2547429409552554E-2</v>
      </c>
      <c r="O75" s="199">
        <f>('표4-1'!N75-'표4-1'!M75)/'표4-1'!M75*100</f>
        <v>6.468584945737053</v>
      </c>
      <c r="P75" s="151"/>
      <c r="Q75" s="178" t="s">
        <v>109</v>
      </c>
    </row>
    <row r="76" spans="1:17" s="18" customFormat="1" ht="36.75" customHeight="1">
      <c r="A76" s="148"/>
      <c r="B76" s="11"/>
      <c r="C76" s="148"/>
      <c r="D76" s="174" t="s">
        <v>110</v>
      </c>
      <c r="E76" s="149"/>
      <c r="F76" s="175">
        <f>'표4-1'!E76/'표4-1'!$E$88*100</f>
        <v>5.2395290129991441</v>
      </c>
      <c r="G76" s="176">
        <f>'표4-1'!F76/'표4-1'!$F$88*100</f>
        <v>4.6123234731363221</v>
      </c>
      <c r="H76" s="176">
        <f>'표4-1'!G76/'표4-1'!$G$88*100</f>
        <v>5.3433461036235297</v>
      </c>
      <c r="I76" s="176">
        <f>'표4-1'!H76/'표4-1'!$H$88*100</f>
        <v>4.0277529106394967</v>
      </c>
      <c r="J76" s="195">
        <f>'표4-1'!I76/'표4-1'!$I$88*100</f>
        <v>3.681299666942746</v>
      </c>
      <c r="K76" s="198">
        <v>0</v>
      </c>
      <c r="L76" s="177">
        <f>('표4-1'!K76-'표4-1'!J76)/'표4-1'!J76*100</f>
        <v>-9.0154191687746721</v>
      </c>
      <c r="M76" s="177">
        <f>('표4-1'!L76-'표4-1'!K76)/'표4-1'!K76*100</f>
        <v>9.2816385964964727</v>
      </c>
      <c r="N76" s="177">
        <f>('표4-1'!M76-'표4-1'!L76)/'표4-1'!L76*100</f>
        <v>-31.980859516713544</v>
      </c>
      <c r="O76" s="199">
        <f>('표4-1'!N76-'표4-1'!M76)/'표4-1'!M76*100</f>
        <v>-10.268548269772978</v>
      </c>
      <c r="P76" s="151"/>
      <c r="Q76" s="178" t="s">
        <v>111</v>
      </c>
    </row>
    <row r="77" spans="1:17" s="18" customFormat="1" ht="36.75" customHeight="1">
      <c r="A77" s="148"/>
      <c r="B77" s="11"/>
      <c r="C77" s="148"/>
      <c r="D77" s="174" t="s">
        <v>112</v>
      </c>
      <c r="E77" s="149"/>
      <c r="F77" s="175">
        <f>'표4-1'!E77/'표4-1'!$E$88*100</f>
        <v>0.94054169421476475</v>
      </c>
      <c r="G77" s="176">
        <f>'표4-1'!F77/'표4-1'!$F$88*100</f>
        <v>1.2111448732903101</v>
      </c>
      <c r="H77" s="176">
        <f>'표4-1'!G77/'표4-1'!$G$88*100</f>
        <v>1.2964405441724094</v>
      </c>
      <c r="I77" s="176">
        <f>'표4-1'!H77/'표4-1'!$H$88*100</f>
        <v>1.4369303055712712</v>
      </c>
      <c r="J77" s="195">
        <f>'표4-1'!I77/'표4-1'!$I$88*100</f>
        <v>1.4623525348155011</v>
      </c>
      <c r="K77" s="198">
        <v>0</v>
      </c>
      <c r="L77" s="177">
        <f>('표4-1'!K77-'표4-1'!J77)/'표4-1'!J77*100</f>
        <v>37.412870735482109</v>
      </c>
      <c r="M77" s="177">
        <f>('표4-1'!L77-'표4-1'!K77)/'표4-1'!K77*100</f>
        <v>5.0281208921637104</v>
      </c>
      <c r="N77" s="177">
        <f>('표4-1'!M77-'표4-1'!L77)/'표4-1'!L77*100</f>
        <v>6.1324588004730742</v>
      </c>
      <c r="O77" s="199">
        <f>('표4-1'!N77-'표4-1'!M77)/'표4-1'!M77*100</f>
        <v>5.9211537673133252</v>
      </c>
      <c r="P77" s="151"/>
      <c r="Q77" s="178" t="s">
        <v>113</v>
      </c>
    </row>
    <row r="78" spans="1:17" s="18" customFormat="1" ht="36.75" customHeight="1">
      <c r="A78" s="152"/>
      <c r="B78" s="153"/>
      <c r="C78" s="152"/>
      <c r="D78" s="174" t="s">
        <v>114</v>
      </c>
      <c r="E78" s="149"/>
      <c r="F78" s="175">
        <f>'표4-1'!E78/'표4-1'!$E$88*100</f>
        <v>1.010508743729686</v>
      </c>
      <c r="G78" s="176">
        <f>'표4-1'!F78/'표4-1'!$F$88*100</f>
        <v>0.84947974542758553</v>
      </c>
      <c r="H78" s="176">
        <f>'표4-1'!G78/'표4-1'!$G$88*100</f>
        <v>0.822688006867351</v>
      </c>
      <c r="I78" s="176">
        <f>'표4-1'!H78/'표4-1'!$H$88*100</f>
        <v>1.0914120671042282</v>
      </c>
      <c r="J78" s="195">
        <f>'표4-1'!I78/'표4-1'!$I$88*100</f>
        <v>1.1749333542202312</v>
      </c>
      <c r="K78" s="198">
        <v>0</v>
      </c>
      <c r="L78" s="177">
        <f>('표4-1'!K78-'표4-1'!J78)/'표4-1'!J78*100</f>
        <v>-5.80280652433966</v>
      </c>
      <c r="M78" s="177">
        <f>('표4-1'!L78-'표4-1'!K78)/'표4-1'!K78*100</f>
        <v>-6.8761714949159378</v>
      </c>
      <c r="N78" s="177">
        <f>('표4-1'!M78-'표4-1'!L78)/'표4-1'!L78*100</f>
        <v>19.471079505612199</v>
      </c>
      <c r="O78" s="199">
        <f>('표4-1'!N78-'표4-1'!M78)/'표4-1'!M78*100</f>
        <v>5.8306680634586101</v>
      </c>
      <c r="P78" s="151"/>
      <c r="Q78" s="178" t="s">
        <v>115</v>
      </c>
    </row>
    <row r="79" spans="1:17" s="18" customFormat="1" ht="36.75" customHeight="1">
      <c r="A79" s="152"/>
      <c r="B79" s="153"/>
      <c r="C79" s="152"/>
      <c r="D79" s="174" t="s">
        <v>116</v>
      </c>
      <c r="E79" s="149"/>
      <c r="F79" s="175">
        <f>'표4-1'!E79/'표4-1'!$E$88*100</f>
        <v>0.60040676577168983</v>
      </c>
      <c r="G79" s="176">
        <f>'표4-1'!F79/'표4-1'!$F$88*100</f>
        <v>0.6509348469649916</v>
      </c>
      <c r="H79" s="176">
        <f>'표4-1'!G79/'표4-1'!$G$88*100</f>
        <v>0.72009969679200725</v>
      </c>
      <c r="I79" s="176">
        <f>'표4-1'!H79/'표4-1'!$H$88*100</f>
        <v>0.79008458238975388</v>
      </c>
      <c r="J79" s="195">
        <f>'표4-1'!I79/'표4-1'!$I$88*100</f>
        <v>0.91445215264014301</v>
      </c>
      <c r="K79" s="198">
        <v>0</v>
      </c>
      <c r="L79" s="177">
        <f>('표4-1'!K79-'표4-1'!J79)/'표4-1'!J79*100</f>
        <v>14.012116500265638</v>
      </c>
      <c r="M79" s="177">
        <f>('표4-1'!L79-'표4-1'!K79)/'표4-1'!K79*100</f>
        <v>5.7746642468920744</v>
      </c>
      <c r="N79" s="177">
        <f>('표4-1'!M79-'표4-1'!L79)/'표4-1'!L79*100</f>
        <v>0.46100314293359235</v>
      </c>
      <c r="O79" s="199">
        <f>('표4-1'!N79-'표4-1'!M79)/'표4-1'!M79*100</f>
        <v>14.118524245569267</v>
      </c>
      <c r="P79" s="151"/>
      <c r="Q79" s="178" t="s">
        <v>117</v>
      </c>
    </row>
    <row r="80" spans="1:17" s="18" customFormat="1" ht="36.75" customHeight="1">
      <c r="A80" s="152"/>
      <c r="B80" s="153"/>
      <c r="C80" s="152"/>
      <c r="D80" s="174" t="s">
        <v>118</v>
      </c>
      <c r="E80" s="149"/>
      <c r="F80" s="175">
        <f>'표4-1'!E80/'표4-1'!$E$88*100</f>
        <v>0.29398090267698851</v>
      </c>
      <c r="G80" s="176">
        <f>'표4-1'!F80/'표4-1'!$F$88*100</f>
        <v>0.26536493830118274</v>
      </c>
      <c r="H80" s="176">
        <f>'표4-1'!G80/'표4-1'!$G$88*100</f>
        <v>0.18508643590331358</v>
      </c>
      <c r="I80" s="176">
        <f>'표4-1'!H80/'표4-1'!$H$88*100</f>
        <v>0.21830744662110296</v>
      </c>
      <c r="J80" s="195">
        <f>'표4-1'!I80/'표4-1'!$I$88*100</f>
        <v>0.23730277705755021</v>
      </c>
      <c r="K80" s="198">
        <v>0</v>
      </c>
      <c r="L80" s="177">
        <f>('표4-1'!K80-'표4-1'!J80)/'표4-1'!J80*100</f>
        <v>4.7355006823815655</v>
      </c>
      <c r="M80" s="177">
        <f>('표4-1'!L80-'표4-1'!K80)/'표4-1'!K80*100</f>
        <v>-31.988094648715069</v>
      </c>
      <c r="N80" s="177">
        <f>('표4-1'!M80-'표4-1'!L80)/'표4-1'!L80*100</f>
        <v>16.681950272735463</v>
      </c>
      <c r="O80" s="199">
        <f>('표4-1'!N80-'표4-1'!M80)/'표4-1'!M80*100</f>
        <v>11.708426413804876</v>
      </c>
      <c r="P80" s="151"/>
      <c r="Q80" s="178" t="s">
        <v>119</v>
      </c>
    </row>
    <row r="81" spans="1:17" s="18" customFormat="1" ht="36.75" customHeight="1">
      <c r="A81" s="152"/>
      <c r="B81" s="153"/>
      <c r="C81" s="152"/>
      <c r="D81" s="174" t="s">
        <v>120</v>
      </c>
      <c r="E81" s="149"/>
      <c r="F81" s="175">
        <f>'표4-1'!E81/'표4-1'!$E$88*100</f>
        <v>0.86696980768048593</v>
      </c>
      <c r="G81" s="176">
        <f>'표4-1'!F81/'표4-1'!$F$88*100</f>
        <v>0.9666938412676318</v>
      </c>
      <c r="H81" s="176">
        <f>'표4-1'!G81/'표4-1'!$G$88*100</f>
        <v>0.86888515924056431</v>
      </c>
      <c r="I81" s="176">
        <f>'표4-1'!H81/'표4-1'!$H$88*100</f>
        <v>0.88397654282271099</v>
      </c>
      <c r="J81" s="195">
        <f>'표4-1'!I81/'표4-1'!$I$88*100</f>
        <v>0.88827071542385039</v>
      </c>
      <c r="K81" s="198">
        <v>0</v>
      </c>
      <c r="L81" s="177">
        <f>('표4-1'!K81-'표4-1'!J81)/'표4-1'!J81*100</f>
        <v>13.46134357942792</v>
      </c>
      <c r="M81" s="177">
        <f>('표4-1'!L81-'표4-1'!K81)/'표4-1'!K81*100</f>
        <v>-4.5788747108084369</v>
      </c>
      <c r="N81" s="177">
        <f>('표4-1'!M81-'표4-1'!L81)/'표4-1'!L81*100</f>
        <v>5.9190365173255435</v>
      </c>
      <c r="O81" s="199">
        <f>('표4-1'!N81-'표4-1'!M81)/'표4-1'!M81*100</f>
        <v>4.2473169032896338</v>
      </c>
      <c r="P81" s="151"/>
      <c r="Q81" s="178" t="s">
        <v>121</v>
      </c>
    </row>
    <row r="82" spans="1:17" s="18" customFormat="1" ht="36.75" customHeight="1">
      <c r="A82" s="152"/>
      <c r="B82" s="153"/>
      <c r="C82" s="152"/>
      <c r="D82" s="174" t="s">
        <v>122</v>
      </c>
      <c r="E82" s="149"/>
      <c r="F82" s="175">
        <f>'표4-1'!E82/'표4-1'!$E$88*100</f>
        <v>1.6755594905812872</v>
      </c>
      <c r="G82" s="176">
        <f>'표4-1'!F82/'표4-1'!$F$88*100</f>
        <v>1.6271628002739866</v>
      </c>
      <c r="H82" s="176">
        <f>'표4-1'!G82/'표4-1'!$G$88*100</f>
        <v>1.7501717609493803</v>
      </c>
      <c r="I82" s="176">
        <f>'표4-1'!H82/'표4-1'!$H$88*100</f>
        <v>1.8745366604045937</v>
      </c>
      <c r="J82" s="195">
        <f>'표4-1'!I82/'표4-1'!$I$88*100</f>
        <v>1.9634444473065493</v>
      </c>
      <c r="K82" s="198">
        <v>0</v>
      </c>
      <c r="L82" s="177">
        <f>('표4-1'!K82-'표4-1'!J82)/'표4-1'!J82*100</f>
        <v>4.1901032260885529</v>
      </c>
      <c r="M82" s="177">
        <f>('표4-1'!L82-'표4-1'!K82)/'표4-1'!K82*100</f>
        <v>0.63813825253264456</v>
      </c>
      <c r="N82" s="177">
        <f>('표4-1'!M82-'표4-1'!L82)/'표4-1'!L82*100</f>
        <v>-2.4729562406023273</v>
      </c>
      <c r="O82" s="199">
        <f>('표4-1'!N82-'표4-1'!M82)/'표4-1'!M82*100</f>
        <v>4.0973238142986004</v>
      </c>
      <c r="P82" s="151"/>
      <c r="Q82" s="178" t="s">
        <v>123</v>
      </c>
    </row>
    <row r="83" spans="1:17" s="18" customFormat="1" ht="36.75" customHeight="1">
      <c r="A83" s="152"/>
      <c r="B83" s="153"/>
      <c r="C83" s="152"/>
      <c r="D83" s="174" t="s">
        <v>124</v>
      </c>
      <c r="E83" s="149"/>
      <c r="F83" s="175">
        <f>'표4-1'!E83/'표4-1'!$E$88*100</f>
        <v>1.0115230801550363</v>
      </c>
      <c r="G83" s="176">
        <f>'표4-1'!F83/'표4-1'!$F$88*100</f>
        <v>0.87526265468780717</v>
      </c>
      <c r="H83" s="176">
        <f>'표4-1'!G83/'표4-1'!$G$88*100</f>
        <v>1.089226749386859</v>
      </c>
      <c r="I83" s="176">
        <f>'표4-1'!H83/'표4-1'!$H$88*100</f>
        <v>1.475097177610976</v>
      </c>
      <c r="J83" s="195">
        <f>'표4-1'!I83/'표4-1'!$I$88*100</f>
        <v>1.274040184896547</v>
      </c>
      <c r="K83" s="198">
        <v>0</v>
      </c>
      <c r="L83" s="177">
        <f>('표4-1'!K83-'표4-1'!J83)/'표4-1'!J83*100</f>
        <v>-8.7899908317902273</v>
      </c>
      <c r="M83" s="177">
        <f>('표4-1'!L83-'표4-1'!K83)/'표4-1'!K83*100</f>
        <v>17.215487742686815</v>
      </c>
      <c r="N83" s="177">
        <f>('표4-1'!M83-'표4-1'!L83)/'표4-1'!L83*100</f>
        <v>24.283537481332704</v>
      </c>
      <c r="O83" s="199">
        <f>('표4-1'!N83-'표4-1'!M83)/'표4-1'!M83*100</f>
        <v>-13.777037516417565</v>
      </c>
      <c r="P83" s="151"/>
      <c r="Q83" s="178" t="s">
        <v>125</v>
      </c>
    </row>
    <row r="84" spans="1:17" s="156" customFormat="1" ht="36.75" customHeight="1">
      <c r="A84" s="148"/>
      <c r="B84" s="11"/>
      <c r="C84" s="148"/>
      <c r="D84" s="174" t="s">
        <v>126</v>
      </c>
      <c r="E84" s="149"/>
      <c r="F84" s="175">
        <f>'표4-1'!E84/'표4-1'!$E$88*100</f>
        <v>1.2869540520305023</v>
      </c>
      <c r="G84" s="176">
        <f>'표4-1'!F84/'표4-1'!$F$88*100</f>
        <v>1.3313142162551073</v>
      </c>
      <c r="H84" s="176">
        <f>'표4-1'!G84/'표4-1'!$G$88*100</f>
        <v>1.1984320832849003</v>
      </c>
      <c r="I84" s="176">
        <f>'표4-1'!H84/'표4-1'!$H$88*100</f>
        <v>1.9005719099863101</v>
      </c>
      <c r="J84" s="195">
        <f>'표4-1'!I84/'표4-1'!$I$88*100</f>
        <v>1.9587974615889725</v>
      </c>
      <c r="K84" s="198">
        <v>0</v>
      </c>
      <c r="L84" s="177">
        <f>('표4-1'!K84-'표4-1'!J84)/'표4-1'!J84*100</f>
        <v>8.6945622850762803</v>
      </c>
      <c r="M84" s="177">
        <f>('표4-1'!L84-'표4-1'!K84)/'표4-1'!K84*100</f>
        <v>-14.141495088115914</v>
      </c>
      <c r="N84" s="177">
        <f>('표4-1'!M84-'표4-1'!L84)/'표4-1'!L84*100</f>
        <v>46.723478375514695</v>
      </c>
      <c r="O84" s="199">
        <f>('표4-1'!N84-'표4-1'!M84)/'표4-1'!M84*100</f>
        <v>2.2650122768175875</v>
      </c>
      <c r="P84" s="154"/>
      <c r="Q84" s="155" t="s">
        <v>127</v>
      </c>
    </row>
    <row r="85" spans="1:17" s="156" customFormat="1" ht="36.75" customHeight="1">
      <c r="A85" s="148"/>
      <c r="B85" s="11"/>
      <c r="C85" s="148"/>
      <c r="D85" s="174" t="s">
        <v>128</v>
      </c>
      <c r="E85" s="149"/>
      <c r="F85" s="175">
        <f>'표4-1'!E85/'표4-1'!$E$88*100</f>
        <v>1.7010359100125396</v>
      </c>
      <c r="G85" s="176">
        <f>'표4-1'!F85/'표4-1'!$F$88*100</f>
        <v>1.7201121085985847</v>
      </c>
      <c r="H85" s="176">
        <f>'표4-1'!G85/'표4-1'!$G$88*100</f>
        <v>1.8303525553745696</v>
      </c>
      <c r="I85" s="176">
        <f>'표4-1'!H85/'표4-1'!$H$88*100</f>
        <v>2.0192595519805887</v>
      </c>
      <c r="J85" s="195">
        <f>'표4-1'!I85/'표4-1'!$I$88*100</f>
        <v>2.2792302678198051</v>
      </c>
      <c r="K85" s="198">
        <v>0</v>
      </c>
      <c r="L85" s="177">
        <f>('표4-1'!K85-'표4-1'!J85)/'표4-1'!J85*100</f>
        <v>5.7603271750837362</v>
      </c>
      <c r="M85" s="177">
        <f>('표4-1'!L85-'표4-1'!K85)/'표4-1'!K85*100</f>
        <v>2.3883659582552399</v>
      </c>
      <c r="N85" s="177">
        <f>('표4-1'!M85-'표4-1'!L85)/'표4-1'!L85*100</f>
        <v>0.217361651308043</v>
      </c>
      <c r="O85" s="199">
        <f>('표4-1'!N85-'표4-1'!M85)/'표4-1'!M85*100</f>
        <v>11.480870912763431</v>
      </c>
      <c r="P85" s="154"/>
      <c r="Q85" s="155" t="s">
        <v>129</v>
      </c>
    </row>
    <row r="86" spans="1:17" s="156" customFormat="1" ht="36.75" customHeight="1">
      <c r="A86" s="148"/>
      <c r="B86" s="11"/>
      <c r="C86" s="148"/>
      <c r="D86" s="174" t="s">
        <v>130</v>
      </c>
      <c r="E86" s="149"/>
      <c r="F86" s="175">
        <f>'표4-1'!E86/'표4-1'!$E$88*100</f>
        <v>0.68020945842400793</v>
      </c>
      <c r="G86" s="176">
        <f>'표4-1'!F86/'표4-1'!$F$88*100</f>
        <v>0.70921304029255838</v>
      </c>
      <c r="H86" s="176">
        <f>'표4-1'!G86/'표4-1'!$G$88*100</f>
        <v>0.81637027161540199</v>
      </c>
      <c r="I86" s="176">
        <f>'표4-1'!H86/'표4-1'!$H$88*100</f>
        <v>0.9868830881538494</v>
      </c>
      <c r="J86" s="195">
        <f>'표4-1'!I86/'표4-1'!$I$88*100</f>
        <v>1.0854004888319309</v>
      </c>
      <c r="K86" s="198">
        <v>0</v>
      </c>
      <c r="L86" s="177">
        <f>('표4-1'!K86-'표4-1'!J86)/'표4-1'!J86*100</f>
        <v>10.756290049000604</v>
      </c>
      <c r="M86" s="177">
        <f>('표4-1'!L86-'표4-1'!K86)/'표4-1'!K86*100</f>
        <v>12.652910506091231</v>
      </c>
      <c r="N86" s="177">
        <f>('표4-1'!M86-'표4-1'!L86)/'표4-1'!L86*100</f>
        <v>12.511087889558139</v>
      </c>
      <c r="O86" s="199">
        <f>('표4-1'!N86-'표4-1'!M86)/'표4-1'!M86*100</f>
        <v>10.465814342950917</v>
      </c>
      <c r="P86" s="154"/>
      <c r="Q86" s="180" t="s">
        <v>131</v>
      </c>
    </row>
    <row r="87" spans="1:17" s="156" customFormat="1" ht="36.75" customHeight="1">
      <c r="A87" s="148"/>
      <c r="B87" s="11"/>
      <c r="C87" s="148"/>
      <c r="D87" s="174" t="s">
        <v>132</v>
      </c>
      <c r="E87" s="149"/>
      <c r="F87" s="175">
        <f>'표4-1'!E87/'표4-1'!$E$88*100</f>
        <v>0.64455722766026868</v>
      </c>
      <c r="G87" s="176">
        <f>'표4-1'!F87/'표4-1'!$F$88*100</f>
        <v>0.69043464030915402</v>
      </c>
      <c r="H87" s="176">
        <f>'표4-1'!G87/'표4-1'!$G$88*100</f>
        <v>0.94783884406170438</v>
      </c>
      <c r="I87" s="176">
        <f>'표4-1'!H87/'표4-1'!$H$88*100</f>
        <v>0.78688691377877418</v>
      </c>
      <c r="J87" s="195">
        <f>'표4-1'!I87/'표4-1'!$I$88*100</f>
        <v>0.82947311496387799</v>
      </c>
      <c r="K87" s="198">
        <v>0</v>
      </c>
      <c r="L87" s="177">
        <f>('표4-1'!K87-'표4-1'!J87)/'표4-1'!J87*100</f>
        <v>10.150243073153145</v>
      </c>
      <c r="M87" s="177">
        <f>('표4-1'!L87-'표4-1'!K87)/'표4-1'!K87*100</f>
        <v>32.686093749457065</v>
      </c>
      <c r="N87" s="177">
        <f>('표4-1'!M87-'표4-1'!L87)/'표4-1'!L87*100</f>
        <v>-22.069867432675178</v>
      </c>
      <c r="O87" s="199">
        <f>('표4-1'!N87-'표4-1'!M87)/'표4-1'!M87*100</f>
        <v>2.8674495063524033</v>
      </c>
      <c r="P87" s="154"/>
      <c r="Q87" s="180" t="s">
        <v>133</v>
      </c>
    </row>
    <row r="88" spans="1:17" s="156" customFormat="1" ht="36.75" customHeight="1">
      <c r="A88" s="157"/>
      <c r="B88" s="163"/>
      <c r="C88" s="168"/>
      <c r="D88" s="181" t="s">
        <v>134</v>
      </c>
      <c r="E88" s="158"/>
      <c r="F88" s="162">
        <f>SUM(F72:F87)</f>
        <v>99.999999999999972</v>
      </c>
      <c r="G88" s="160">
        <f>SUM(G72:G87)</f>
        <v>100.00000000000001</v>
      </c>
      <c r="H88" s="160">
        <f>SUM(H72:H87)</f>
        <v>100</v>
      </c>
      <c r="I88" s="160">
        <f>SUM(I72:I87)</f>
        <v>99.999999999999957</v>
      </c>
      <c r="J88" s="167">
        <f>SUM(J72:J87)</f>
        <v>100.00000000000001</v>
      </c>
      <c r="K88" s="200">
        <v>0</v>
      </c>
      <c r="L88" s="182">
        <f>('표4-1'!K88-'표4-1'!J88)/'표4-1'!J88*100</f>
        <v>11.546658046351773</v>
      </c>
      <c r="M88" s="182">
        <f>('표4-1'!L88-'표4-1'!K88)/'표4-1'!K88*100</f>
        <v>-0.99167738408626005</v>
      </c>
      <c r="N88" s="182">
        <f>('표4-1'!M88-'표4-1'!L88)/'표4-1'!L88*100</f>
        <v>0.98916597619920688</v>
      </c>
      <c r="O88" s="201">
        <f>('표4-1'!N88-'표4-1'!M88)/'표4-1'!M88*100</f>
        <v>7.9857030949063113</v>
      </c>
      <c r="P88" s="161"/>
      <c r="Q88" s="164" t="s">
        <v>135</v>
      </c>
    </row>
    <row r="89" spans="1:17" s="1" customFormat="1" ht="20.25" customHeight="1">
      <c r="A89" s="445" t="s">
        <v>236</v>
      </c>
      <c r="B89" s="445"/>
      <c r="C89" s="445"/>
      <c r="D89" s="445"/>
      <c r="E89" s="445"/>
      <c r="F89" s="445"/>
      <c r="G89" s="445"/>
      <c r="H89" s="445"/>
      <c r="I89" s="445"/>
      <c r="J89" s="445"/>
      <c r="K89" s="409" t="s">
        <v>222</v>
      </c>
      <c r="L89" s="409"/>
      <c r="M89" s="409"/>
      <c r="N89" s="409"/>
      <c r="O89" s="409"/>
      <c r="P89" s="409"/>
      <c r="Q89" s="409"/>
    </row>
    <row r="90" spans="1:17" ht="17.25" customHeight="1">
      <c r="A90" s="445"/>
      <c r="B90" s="445"/>
      <c r="C90" s="445"/>
      <c r="D90" s="445"/>
      <c r="E90" s="445"/>
      <c r="F90" s="445"/>
      <c r="G90" s="445"/>
      <c r="H90" s="445"/>
      <c r="I90" s="445"/>
      <c r="J90" s="445"/>
      <c r="K90" s="410" t="s">
        <v>223</v>
      </c>
      <c r="L90" s="410"/>
      <c r="M90" s="410"/>
      <c r="N90" s="410"/>
      <c r="O90" s="410"/>
      <c r="P90" s="410"/>
      <c r="Q90" s="410"/>
    </row>
    <row r="91" spans="1:17">
      <c r="A91" s="428" t="s">
        <v>139</v>
      </c>
      <c r="B91" s="428"/>
      <c r="C91" s="428"/>
      <c r="D91" s="428"/>
      <c r="E91" s="141"/>
      <c r="F91" s="143"/>
      <c r="G91" s="143"/>
      <c r="I91" s="143" t="s">
        <v>224</v>
      </c>
      <c r="J91" s="143"/>
      <c r="K91" s="142" t="s">
        <v>15</v>
      </c>
      <c r="L91" s="171"/>
      <c r="M91" s="171"/>
      <c r="N91" s="171"/>
      <c r="O91" s="171"/>
      <c r="P91" s="142"/>
      <c r="Q91" s="143" t="s">
        <v>225</v>
      </c>
    </row>
    <row r="92" spans="1:17" s="146" customFormat="1" ht="23.25" customHeight="1">
      <c r="A92" s="144"/>
      <c r="B92" s="145"/>
      <c r="C92" s="429"/>
      <c r="D92" s="430"/>
      <c r="E92" s="431"/>
      <c r="F92" s="439" t="s">
        <v>237</v>
      </c>
      <c r="G92" s="440"/>
      <c r="H92" s="440"/>
      <c r="I92" s="440"/>
      <c r="J92" s="441"/>
      <c r="K92" s="439" t="s">
        <v>101</v>
      </c>
      <c r="L92" s="440"/>
      <c r="M92" s="440"/>
      <c r="N92" s="440"/>
      <c r="O92" s="441"/>
      <c r="P92" s="435"/>
      <c r="Q92" s="436"/>
    </row>
    <row r="93" spans="1:17" s="18" customFormat="1" ht="23.25" customHeight="1">
      <c r="A93" s="172"/>
      <c r="B93" s="173"/>
      <c r="C93" s="432"/>
      <c r="D93" s="433"/>
      <c r="E93" s="434"/>
      <c r="F93" s="147">
        <v>2010</v>
      </c>
      <c r="G93" s="147">
        <v>2011</v>
      </c>
      <c r="H93" s="187">
        <v>2012</v>
      </c>
      <c r="I93" s="147">
        <v>2013</v>
      </c>
      <c r="J93" s="188">
        <v>2014</v>
      </c>
      <c r="K93" s="147">
        <v>2010</v>
      </c>
      <c r="L93" s="147">
        <v>2011</v>
      </c>
      <c r="M93" s="187">
        <v>2012</v>
      </c>
      <c r="N93" s="147">
        <v>2013</v>
      </c>
      <c r="O93" s="188">
        <v>2014</v>
      </c>
      <c r="P93" s="437"/>
      <c r="Q93" s="438"/>
    </row>
    <row r="94" spans="1:17" s="156" customFormat="1" ht="36.75" customHeight="1">
      <c r="A94" s="148"/>
      <c r="B94" s="11"/>
      <c r="C94" s="148"/>
      <c r="D94" s="174" t="s">
        <v>102</v>
      </c>
      <c r="E94" s="149"/>
      <c r="F94" s="175">
        <f>'표4-1'!E94/'표4-1'!$E$110*100</f>
        <v>4.0059756223494762</v>
      </c>
      <c r="G94" s="176">
        <f>'표4-1'!F94/'표4-1'!$F$110*100</f>
        <v>4.0868388093189729</v>
      </c>
      <c r="H94" s="176">
        <f>'표4-1'!G94/'표4-1'!$G$110*100</f>
        <v>4.1877742238539861</v>
      </c>
      <c r="I94" s="176">
        <f>'표4-1'!H94/'표4-1'!$H$110*100</f>
        <v>4.2503585808072577</v>
      </c>
      <c r="J94" s="195">
        <f>'표4-1'!I94/'표4-1'!$I$110*100</f>
        <v>4.0041010296067086</v>
      </c>
      <c r="K94" s="198">
        <v>0</v>
      </c>
      <c r="L94" s="177">
        <f>('표4-1'!K94-'표4-1'!J94)/'표4-1'!J94*100</f>
        <v>2.5457189607858819</v>
      </c>
      <c r="M94" s="177">
        <f>('표4-1'!L94-'표4-1'!K94)/'표4-1'!K94*100</f>
        <v>-0.11416725940301808</v>
      </c>
      <c r="N94" s="177">
        <f>('표4-1'!M94-'표4-1'!L94)/'표4-1'!L94*100</f>
        <v>15.646643242169686</v>
      </c>
      <c r="O94" s="199">
        <f>('표4-1'!N94-'표4-1'!M94)/'표4-1'!M94*100</f>
        <v>-0.48015644689518233</v>
      </c>
      <c r="P94" s="154"/>
      <c r="Q94" s="178" t="s">
        <v>103</v>
      </c>
    </row>
    <row r="95" spans="1:17" s="18" customFormat="1" ht="36.75" customHeight="1">
      <c r="A95" s="148"/>
      <c r="B95" s="11"/>
      <c r="C95" s="148"/>
      <c r="D95" s="174" t="s">
        <v>104</v>
      </c>
      <c r="E95" s="149"/>
      <c r="F95" s="175">
        <f>'표4-1'!E95/'표4-1'!$E$110*100</f>
        <v>0.37439708611586758</v>
      </c>
      <c r="G95" s="176">
        <f>'표4-1'!F95/'표4-1'!$F$110*100</f>
        <v>0.3615467955320783</v>
      </c>
      <c r="H95" s="176">
        <f>'표4-1'!G95/'표4-1'!$G$110*100</f>
        <v>0.36856969478679641</v>
      </c>
      <c r="I95" s="176">
        <f>'표4-1'!H95/'표4-1'!$H$110*100</f>
        <v>0.42345116650398684</v>
      </c>
      <c r="J95" s="195">
        <f>'표4-1'!I95/'표4-1'!$I$110*100</f>
        <v>0.15139186109681874</v>
      </c>
      <c r="K95" s="198">
        <v>0</v>
      </c>
      <c r="L95" s="177">
        <f>('표4-1'!K95-'표4-1'!J95)/'표4-1'!J95*100</f>
        <v>4.1576375902922011</v>
      </c>
      <c r="M95" s="177">
        <f>('표4-1'!L95-'표4-1'!K95)/'표4-1'!K95*100</f>
        <v>0.88127883489172143</v>
      </c>
      <c r="N95" s="177">
        <f>('표4-1'!M95-'표4-1'!L95)/'표4-1'!L95*100</f>
        <v>30.210540282960817</v>
      </c>
      <c r="O95" s="199">
        <f>('표4-1'!N95-'표4-1'!M95)/'표4-1'!M95*100</f>
        <v>-66.334479537394884</v>
      </c>
      <c r="P95" s="151"/>
      <c r="Q95" s="178" t="s">
        <v>105</v>
      </c>
    </row>
    <row r="96" spans="1:17" s="18" customFormat="1" ht="36.75" customHeight="1">
      <c r="A96" s="148"/>
      <c r="B96" s="11"/>
      <c r="C96" s="148"/>
      <c r="D96" s="174" t="s">
        <v>106</v>
      </c>
      <c r="E96" s="149"/>
      <c r="F96" s="175">
        <f>'표4-1'!E96/'표4-1'!$E$110*100</f>
        <v>61.873396960263371</v>
      </c>
      <c r="G96" s="176">
        <f>'표4-1'!F96/'표4-1'!$F$110*100</f>
        <v>65.530912428501779</v>
      </c>
      <c r="H96" s="176">
        <f>'표4-1'!G96/'표4-1'!$G$110*100</f>
        <v>66.391104036610784</v>
      </c>
      <c r="I96" s="176">
        <f>'표4-1'!H96/'표4-1'!$H$110*100</f>
        <v>64.447091846928515</v>
      </c>
      <c r="J96" s="195">
        <f>'표4-1'!I96/'표4-1'!$I$110*100</f>
        <v>65.679614087114174</v>
      </c>
      <c r="K96" s="198">
        <v>0</v>
      </c>
      <c r="L96" s="177">
        <f>('표4-1'!K96-'표4-1'!J96)/'표4-1'!J96*100</f>
        <v>6.1120245488219371</v>
      </c>
      <c r="M96" s="177">
        <f>('표4-1'!L96-'표4-1'!K96)/'표4-1'!K96*100</f>
        <v>5.1450293420652811</v>
      </c>
      <c r="N96" s="177">
        <f>('표4-1'!M96-'표4-1'!L96)/'표4-1'!L96*100</f>
        <v>4.0633923978265054</v>
      </c>
      <c r="O96" s="199">
        <f>('표4-1'!N96-'표4-1'!M96)/'표4-1'!M96*100</f>
        <v>3.2441241982071802</v>
      </c>
      <c r="P96" s="151"/>
      <c r="Q96" s="178" t="s">
        <v>107</v>
      </c>
    </row>
    <row r="97" spans="1:17" s="18" customFormat="1" ht="36.75" customHeight="1">
      <c r="A97" s="148"/>
      <c r="B97" s="11"/>
      <c r="C97" s="148"/>
      <c r="D97" s="174" t="s">
        <v>108</v>
      </c>
      <c r="E97" s="149"/>
      <c r="F97" s="175">
        <f>'표4-1'!E97/'표4-1'!$E$110*100</f>
        <v>1.4483491184442185</v>
      </c>
      <c r="G97" s="176">
        <f>'표4-1'!F97/'표4-1'!$F$110*100</f>
        <v>1.2969112183921605</v>
      </c>
      <c r="H97" s="176">
        <f>'표4-1'!G97/'표4-1'!$G$110*100</f>
        <v>1.1601361175543918</v>
      </c>
      <c r="I97" s="176">
        <f>'표4-1'!H97/'표4-1'!$H$110*100</f>
        <v>1.5638467879593898</v>
      </c>
      <c r="J97" s="195">
        <f>'표4-1'!I97/'표4-1'!$I$110*100</f>
        <v>2.3463264099010397</v>
      </c>
      <c r="K97" s="198">
        <v>0</v>
      </c>
      <c r="L97" s="177">
        <f>('표4-1'!K97-'표4-1'!J97)/'표4-1'!J97*100</f>
        <v>18.546630807374857</v>
      </c>
      <c r="M97" s="177">
        <f>('표4-1'!L97-'표4-1'!K97)/'표4-1'!K97*100</f>
        <v>-12.568354645098514</v>
      </c>
      <c r="N97" s="177">
        <f>('표4-1'!M97-'표4-1'!L97)/'표4-1'!L97*100</f>
        <v>17.806345983741078</v>
      </c>
      <c r="O97" s="199">
        <f>('표4-1'!N97-'표4-1'!M97)/'표4-1'!M97*100</f>
        <v>16.37323981009451</v>
      </c>
      <c r="P97" s="151"/>
      <c r="Q97" s="178" t="s">
        <v>109</v>
      </c>
    </row>
    <row r="98" spans="1:17" s="18" customFormat="1" ht="36.75" customHeight="1">
      <c r="A98" s="148"/>
      <c r="B98" s="11"/>
      <c r="C98" s="148"/>
      <c r="D98" s="174" t="s">
        <v>110</v>
      </c>
      <c r="E98" s="149"/>
      <c r="F98" s="175">
        <f>'표4-1'!E98/'표4-1'!$E$110*100</f>
        <v>9.6930953656156333</v>
      </c>
      <c r="G98" s="176">
        <f>'표4-1'!F98/'표4-1'!$F$110*100</f>
        <v>7.5710504459484724</v>
      </c>
      <c r="H98" s="176">
        <f>'표4-1'!G98/'표4-1'!$G$110*100</f>
        <v>6.6706965897890171</v>
      </c>
      <c r="I98" s="176">
        <f>'표4-1'!H98/'표4-1'!$H$110*100</f>
        <v>8.1977244945397878</v>
      </c>
      <c r="J98" s="195">
        <f>'표4-1'!I98/'표4-1'!$I$110*100</f>
        <v>5.6136808744799831</v>
      </c>
      <c r="K98" s="198">
        <v>0</v>
      </c>
      <c r="L98" s="177">
        <f>('표4-1'!K98-'표4-1'!J98)/'표4-1'!J98*100</f>
        <v>-17.603363368303356</v>
      </c>
      <c r="M98" s="177">
        <f>('표4-1'!L98-'표4-1'!K98)/'표4-1'!K98*100</f>
        <v>-15.511075952477754</v>
      </c>
      <c r="N98" s="177">
        <f>('표4-1'!M98-'표4-1'!L98)/'표4-1'!L98*100</f>
        <v>30.931307841026218</v>
      </c>
      <c r="O98" s="199">
        <f>('표4-1'!N98-'표4-1'!M98)/'표4-1'!M98*100</f>
        <v>-33.620115896674314</v>
      </c>
      <c r="P98" s="151"/>
      <c r="Q98" s="178" t="s">
        <v>111</v>
      </c>
    </row>
    <row r="99" spans="1:17" s="18" customFormat="1" ht="36.75" customHeight="1">
      <c r="A99" s="148"/>
      <c r="B99" s="11"/>
      <c r="C99" s="148"/>
      <c r="D99" s="174" t="s">
        <v>112</v>
      </c>
      <c r="E99" s="149"/>
      <c r="F99" s="175">
        <f>'표4-1'!E99/'표4-1'!$E$110*100</f>
        <v>2.3802945740647918</v>
      </c>
      <c r="G99" s="176">
        <f>'표4-1'!F99/'표4-1'!$F$110*100</f>
        <v>2.4609396789786491</v>
      </c>
      <c r="H99" s="176">
        <f>'표4-1'!G99/'표4-1'!$G$110*100</f>
        <v>2.6434664182446292</v>
      </c>
      <c r="I99" s="176">
        <f>'표4-1'!H99/'표4-1'!$H$110*100</f>
        <v>2.3219504438645551</v>
      </c>
      <c r="J99" s="195">
        <f>'표4-1'!I99/'표4-1'!$I$110*100</f>
        <v>2.3071293376253599</v>
      </c>
      <c r="K99" s="198">
        <v>0</v>
      </c>
      <c r="L99" s="177">
        <f>('표4-1'!K99-'표4-1'!J99)/'표4-1'!J99*100</f>
        <v>12.595139374455941</v>
      </c>
      <c r="M99" s="177">
        <f>('표4-1'!L99-'표4-1'!K99)/'표4-1'!K99*100</f>
        <v>7.1687813336819968</v>
      </c>
      <c r="N99" s="177">
        <f>('표4-1'!M99-'표4-1'!L99)/'표4-1'!L99*100</f>
        <v>-0.71927615273036738</v>
      </c>
      <c r="O99" s="199">
        <f>('표4-1'!N99-'표4-1'!M99)/'표4-1'!M99*100</f>
        <v>1.7021933891609431</v>
      </c>
      <c r="P99" s="151"/>
      <c r="Q99" s="178" t="s">
        <v>113</v>
      </c>
    </row>
    <row r="100" spans="1:17" s="18" customFormat="1" ht="36.75" customHeight="1">
      <c r="A100" s="152"/>
      <c r="B100" s="153"/>
      <c r="C100" s="152"/>
      <c r="D100" s="174" t="s">
        <v>114</v>
      </c>
      <c r="E100" s="149"/>
      <c r="F100" s="175">
        <f>'표4-1'!E100/'표4-1'!$E$110*100</f>
        <v>3.3468086568005324</v>
      </c>
      <c r="G100" s="176">
        <f>'표4-1'!F100/'표4-1'!$F$110*100</f>
        <v>2.5132980855354621</v>
      </c>
      <c r="H100" s="176">
        <f>'표4-1'!G100/'표4-1'!$G$110*100</f>
        <v>2.7772023372829078</v>
      </c>
      <c r="I100" s="176">
        <f>'표4-1'!H100/'표4-1'!$H$110*100</f>
        <v>2.7644484315111493</v>
      </c>
      <c r="J100" s="195">
        <f>'표4-1'!I100/'표4-1'!$I$110*100</f>
        <v>3.1390064566168183</v>
      </c>
      <c r="K100" s="198">
        <v>0</v>
      </c>
      <c r="L100" s="177">
        <f>('표4-1'!K100-'표4-1'!J100)/'표4-1'!J100*100</f>
        <v>-7.5024297651898761</v>
      </c>
      <c r="M100" s="177">
        <f>('표4-1'!L100-'표4-1'!K100)/'표4-1'!K100*100</f>
        <v>10.622111769025109</v>
      </c>
      <c r="N100" s="177">
        <f>('표4-1'!M100-'표4-1'!L100)/'표4-1'!L100*100</f>
        <v>0.95926043988090959</v>
      </c>
      <c r="O100" s="199">
        <f>('표4-1'!N100-'표4-1'!M100)/'표4-1'!M100*100</f>
        <v>12.242594870074107</v>
      </c>
      <c r="P100" s="151"/>
      <c r="Q100" s="178" t="s">
        <v>115</v>
      </c>
    </row>
    <row r="101" spans="1:17" s="18" customFormat="1" ht="36.75" customHeight="1">
      <c r="A101" s="152"/>
      <c r="B101" s="153"/>
      <c r="C101" s="152"/>
      <c r="D101" s="174" t="s">
        <v>116</v>
      </c>
      <c r="E101" s="149"/>
      <c r="F101" s="175">
        <f>'표4-1'!E101/'표4-1'!$E$110*100</f>
        <v>1.1239797638299012</v>
      </c>
      <c r="G101" s="176">
        <f>'표4-1'!F101/'표4-1'!$F$110*100</f>
        <v>1.0666036442928537</v>
      </c>
      <c r="H101" s="176">
        <f>'표4-1'!G101/'표4-1'!$G$110*100</f>
        <v>1.1674229372715972</v>
      </c>
      <c r="I101" s="176">
        <f>'표4-1'!H101/'표4-1'!$H$110*100</f>
        <v>1.0824274585840998</v>
      </c>
      <c r="J101" s="195">
        <f>'표4-1'!I101/'표4-1'!$I$110*100</f>
        <v>1.132802991024614</v>
      </c>
      <c r="K101" s="198">
        <v>0</v>
      </c>
      <c r="L101" s="177">
        <f>('표4-1'!K101-'표4-1'!J101)/'표4-1'!J101*100</f>
        <v>2.1185173620257749</v>
      </c>
      <c r="M101" s="177">
        <f>('표4-1'!L101-'표4-1'!K101)/'표4-1'!K101*100</f>
        <v>7.1262299167807592</v>
      </c>
      <c r="N101" s="177">
        <f>('표4-1'!M101-'표4-1'!L101)/'표4-1'!L101*100</f>
        <v>-0.66223505668608462</v>
      </c>
      <c r="O101" s="199">
        <f>('표4-1'!N101-'표4-1'!M101)/'표4-1'!M101*100</f>
        <v>1.3721175561296648</v>
      </c>
      <c r="P101" s="151"/>
      <c r="Q101" s="178" t="s">
        <v>117</v>
      </c>
    </row>
    <row r="102" spans="1:17" s="18" customFormat="1" ht="36.75" customHeight="1">
      <c r="A102" s="152"/>
      <c r="B102" s="153"/>
      <c r="C102" s="152"/>
      <c r="D102" s="174" t="s">
        <v>118</v>
      </c>
      <c r="E102" s="149"/>
      <c r="F102" s="175">
        <f>'표4-1'!E102/'표4-1'!$E$110*100</f>
        <v>0.53877590858256041</v>
      </c>
      <c r="G102" s="176">
        <f>'표4-1'!F102/'표4-1'!$F$110*100</f>
        <v>0.45162786664490423</v>
      </c>
      <c r="H102" s="176">
        <f>'표4-1'!G102/'표4-1'!$G$110*100</f>
        <v>0.44636471240624143</v>
      </c>
      <c r="I102" s="176">
        <f>'표4-1'!H102/'표4-1'!$H$110*100</f>
        <v>0.40273620924643944</v>
      </c>
      <c r="J102" s="195">
        <f>'표4-1'!I102/'표4-1'!$I$110*100</f>
        <v>0.43994190028368418</v>
      </c>
      <c r="K102" s="198">
        <v>0</v>
      </c>
      <c r="L102" s="177">
        <f>('표4-1'!K102-'표4-1'!J102)/'표4-1'!J102*100</f>
        <v>-1.224397088606151</v>
      </c>
      <c r="M102" s="177">
        <f>('표4-1'!L102-'표4-1'!K102)/'표4-1'!K102*100</f>
        <v>-0.80430183036674063</v>
      </c>
      <c r="N102" s="177">
        <f>('표4-1'!M102-'표4-1'!L102)/'표4-1'!L102*100</f>
        <v>6.0756621132425934</v>
      </c>
      <c r="O102" s="199">
        <f>('표4-1'!N102-'표4-1'!M102)/'표4-1'!M102*100</f>
        <v>12.615367581696773</v>
      </c>
      <c r="P102" s="151"/>
      <c r="Q102" s="178" t="s">
        <v>119</v>
      </c>
    </row>
    <row r="103" spans="1:17" s="18" customFormat="1" ht="36.75" customHeight="1">
      <c r="A103" s="152"/>
      <c r="B103" s="153"/>
      <c r="C103" s="152"/>
      <c r="D103" s="174" t="s">
        <v>120</v>
      </c>
      <c r="E103" s="149"/>
      <c r="F103" s="175">
        <f>'표4-1'!E103/'표4-1'!$E$110*100</f>
        <v>1.9495015444764019</v>
      </c>
      <c r="G103" s="176">
        <f>'표4-1'!F103/'표4-1'!$F$110*100</f>
        <v>1.9341711758356357</v>
      </c>
      <c r="H103" s="176">
        <f>'표4-1'!G103/'표4-1'!$G$110*100</f>
        <v>1.8612336835088492</v>
      </c>
      <c r="I103" s="176">
        <f>'표4-1'!H103/'표4-1'!$H$110*100</f>
        <v>1.7326432483508551</v>
      </c>
      <c r="J103" s="195">
        <f>'표4-1'!I103/'표4-1'!$I$110*100</f>
        <v>1.6732557416361475</v>
      </c>
      <c r="K103" s="198">
        <v>0</v>
      </c>
      <c r="L103" s="177">
        <f>('표4-1'!K103-'표4-1'!J103)/'표4-1'!J103*100</f>
        <v>2.9897350915028649</v>
      </c>
      <c r="M103" s="177">
        <f>('표4-1'!L103-'표4-1'!K103)/'표4-1'!K103*100</f>
        <v>2.2525753377153439</v>
      </c>
      <c r="N103" s="177">
        <f>('표4-1'!M103-'표4-1'!L103)/'표4-1'!L103*100</f>
        <v>12.834157782997277</v>
      </c>
      <c r="O103" s="199">
        <f>('표4-1'!N103-'표4-1'!M103)/'표4-1'!M103*100</f>
        <v>-1.0165015458340991</v>
      </c>
      <c r="P103" s="151"/>
      <c r="Q103" s="178" t="s">
        <v>121</v>
      </c>
    </row>
    <row r="104" spans="1:17" s="18" customFormat="1" ht="36.75" customHeight="1">
      <c r="A104" s="152"/>
      <c r="B104" s="153"/>
      <c r="C104" s="152"/>
      <c r="D104" s="174" t="s">
        <v>122</v>
      </c>
      <c r="E104" s="149"/>
      <c r="F104" s="175">
        <f>'표4-1'!E104/'표4-1'!$E$110*100</f>
        <v>2.6197033206691129</v>
      </c>
      <c r="G104" s="176">
        <f>'표4-1'!F104/'표4-1'!$F$110*100</f>
        <v>2.4631977641863716</v>
      </c>
      <c r="H104" s="176">
        <f>'표4-1'!G104/'표4-1'!$G$110*100</f>
        <v>2.6442256218601443</v>
      </c>
      <c r="I104" s="176">
        <f>'표4-1'!H104/'표4-1'!$H$110*100</f>
        <v>2.4584275278927703</v>
      </c>
      <c r="J104" s="195">
        <f>'표4-1'!I104/'표4-1'!$I$110*100</f>
        <v>2.5739029982014547</v>
      </c>
      <c r="K104" s="198">
        <v>0</v>
      </c>
      <c r="L104" s="177">
        <f>('표4-1'!K104-'표4-1'!J104)/'표4-1'!J104*100</f>
        <v>2.8847284609041735</v>
      </c>
      <c r="M104" s="177">
        <f>('표4-1'!L104-'표4-1'!K104)/'표4-1'!K104*100</f>
        <v>2.1603470202887607</v>
      </c>
      <c r="N104" s="177">
        <f>('표4-1'!M104-'표4-1'!L104)/'표4-1'!L104*100</f>
        <v>3.3461528059983391E-3</v>
      </c>
      <c r="O104" s="199">
        <f>('표4-1'!N104-'표4-1'!M104)/'표4-1'!M104*100</f>
        <v>2.3701488659925518</v>
      </c>
      <c r="P104" s="151"/>
      <c r="Q104" s="178" t="s">
        <v>123</v>
      </c>
    </row>
    <row r="105" spans="1:17" s="18" customFormat="1" ht="36.75" customHeight="1">
      <c r="A105" s="152"/>
      <c r="B105" s="153"/>
      <c r="C105" s="152"/>
      <c r="D105" s="174" t="s">
        <v>124</v>
      </c>
      <c r="E105" s="149"/>
      <c r="F105" s="175">
        <f>'표4-1'!E105/'표4-1'!$E$110*100</f>
        <v>1.5606704171021029</v>
      </c>
      <c r="G105" s="176">
        <f>'표4-1'!F105/'표4-1'!$F$110*100</f>
        <v>1.3483448954455071</v>
      </c>
      <c r="H105" s="176">
        <f>'표4-1'!G105/'표4-1'!$G$110*100</f>
        <v>1.3730172317505815</v>
      </c>
      <c r="I105" s="176">
        <f>'표4-1'!H105/'표4-1'!$H$110*100</f>
        <v>1.1245191940364214</v>
      </c>
      <c r="J105" s="195">
        <f>'표4-1'!I105/'표4-1'!$I$110*100</f>
        <v>1.0602731925929954</v>
      </c>
      <c r="K105" s="198">
        <v>0</v>
      </c>
      <c r="L105" s="177">
        <f>('표4-1'!K105-'표4-1'!J105)/'표4-1'!J105*100</f>
        <v>-6.9989232110217916</v>
      </c>
      <c r="M105" s="177">
        <f>('표4-1'!L105-'표4-1'!K105)/'표4-1'!K105*100</f>
        <v>-1.0461110313519237</v>
      </c>
      <c r="N105" s="177">
        <f>('표4-1'!M105-'표4-1'!L105)/'표4-1'!L105*100</f>
        <v>-12.692344884910211</v>
      </c>
      <c r="O105" s="199">
        <f>('표4-1'!N105-'표4-1'!M105)/'표4-1'!M105*100</f>
        <v>-7.0838059015032862</v>
      </c>
      <c r="P105" s="151"/>
      <c r="Q105" s="178" t="s">
        <v>125</v>
      </c>
    </row>
    <row r="106" spans="1:17" s="156" customFormat="1" ht="36.75" customHeight="1">
      <c r="A106" s="148"/>
      <c r="B106" s="11"/>
      <c r="C106" s="148"/>
      <c r="D106" s="174" t="s">
        <v>126</v>
      </c>
      <c r="E106" s="149"/>
      <c r="F106" s="175">
        <f>'표4-1'!E106/'표4-1'!$E$110*100</f>
        <v>3.5107813431605206</v>
      </c>
      <c r="G106" s="176">
        <f>'표4-1'!F106/'표4-1'!$F$110*100</f>
        <v>3.5827576281746141</v>
      </c>
      <c r="H106" s="176">
        <f>'표4-1'!G106/'표4-1'!$G$110*100</f>
        <v>2.9338832317675716</v>
      </c>
      <c r="I106" s="176">
        <f>'표4-1'!H106/'표4-1'!$H$110*100</f>
        <v>4.010059586981269</v>
      </c>
      <c r="J106" s="195">
        <f>'표4-1'!I106/'표4-1'!$I$110*100</f>
        <v>4.2155918634926142</v>
      </c>
      <c r="K106" s="198">
        <v>0</v>
      </c>
      <c r="L106" s="177">
        <f>('표4-1'!K106-'표4-1'!J106)/'표4-1'!J106*100</f>
        <v>9.5562172023096466</v>
      </c>
      <c r="M106" s="177">
        <f>('표4-1'!L106-'표4-1'!K106)/'표4-1'!K106*100</f>
        <v>-20.485631461229268</v>
      </c>
      <c r="N106" s="177">
        <f>('표4-1'!M106-'표4-1'!L106)/'표4-1'!L106*100</f>
        <v>49.360179220959196</v>
      </c>
      <c r="O106" s="199">
        <f>('표4-1'!N106-'표4-1'!M106)/'표4-1'!M106*100</f>
        <v>2.6423812098626152</v>
      </c>
      <c r="P106" s="154"/>
      <c r="Q106" s="155" t="s">
        <v>127</v>
      </c>
    </row>
    <row r="107" spans="1:17" s="156" customFormat="1" ht="36.75" customHeight="1">
      <c r="A107" s="148"/>
      <c r="B107" s="11"/>
      <c r="C107" s="148"/>
      <c r="D107" s="174" t="s">
        <v>128</v>
      </c>
      <c r="E107" s="149"/>
      <c r="F107" s="175">
        <f>'표4-1'!E107/'표4-1'!$E$110*100</f>
        <v>3.1501061601352758</v>
      </c>
      <c r="G107" s="176">
        <f>'표4-1'!F107/'표4-1'!$F$110*100</f>
        <v>2.9096267857414331</v>
      </c>
      <c r="H107" s="176">
        <f>'표4-1'!G107/'표4-1'!$G$110*100</f>
        <v>3.0196017380351741</v>
      </c>
      <c r="I107" s="176">
        <f>'표4-1'!H107/'표4-1'!$H$110*100</f>
        <v>2.7880049771893791</v>
      </c>
      <c r="J107" s="195">
        <f>'표4-1'!I107/'표4-1'!$I$110*100</f>
        <v>3.0135937297730857</v>
      </c>
      <c r="K107" s="198">
        <v>0</v>
      </c>
      <c r="L107" s="177">
        <f>('표4-1'!K107-'표4-1'!J107)/'표4-1'!J107*100</f>
        <v>-1.2386501095504323</v>
      </c>
      <c r="M107" s="177">
        <f>('표4-1'!L107-'표4-1'!K107)/'표4-1'!K107*100</f>
        <v>1.3139220834803884</v>
      </c>
      <c r="N107" s="177">
        <f>('표4-1'!M107-'표4-1'!L107)/'표4-1'!L107*100</f>
        <v>-0.64783578931577346</v>
      </c>
      <c r="O107" s="199">
        <f>('표4-1'!N107-'표4-1'!M107)/'표4-1'!M107*100</f>
        <v>5.1872714982757042</v>
      </c>
      <c r="P107" s="154"/>
      <c r="Q107" s="155" t="s">
        <v>129</v>
      </c>
    </row>
    <row r="108" spans="1:17" s="156" customFormat="1" ht="36.75" customHeight="1">
      <c r="A108" s="148"/>
      <c r="B108" s="11"/>
      <c r="C108" s="148"/>
      <c r="D108" s="174" t="s">
        <v>130</v>
      </c>
      <c r="E108" s="149"/>
      <c r="F108" s="175">
        <f>'표4-1'!E108/'표4-1'!$E$110*100</f>
        <v>1.2448322584548592</v>
      </c>
      <c r="G108" s="176">
        <f>'표4-1'!F108/'표4-1'!$F$110*100</f>
        <v>1.2085612253914852</v>
      </c>
      <c r="H108" s="176">
        <f>'표4-1'!G108/'표4-1'!$G$110*100</f>
        <v>1.3232914063660528</v>
      </c>
      <c r="I108" s="176">
        <f>'표4-1'!H108/'표4-1'!$H$110*100</f>
        <v>1.2999486783801446</v>
      </c>
      <c r="J108" s="195">
        <f>'표4-1'!I108/'표4-1'!$I$110*100</f>
        <v>1.4111658189266456</v>
      </c>
      <c r="K108" s="198">
        <v>0</v>
      </c>
      <c r="L108" s="177">
        <f>('표4-1'!K108-'표4-1'!J108)/'표4-1'!J108*100</f>
        <v>5.2411094464117642</v>
      </c>
      <c r="M108" s="177">
        <f>('표4-1'!L108-'표4-1'!K108)/'표4-1'!K108*100</f>
        <v>9.2141943728584241</v>
      </c>
      <c r="N108" s="177">
        <f>('표4-1'!M108-'표4-1'!L108)/'표4-1'!L108*100</f>
        <v>7.8888259602276456</v>
      </c>
      <c r="O108" s="199">
        <f>('표4-1'!N108-'표4-1'!M108)/'표4-1'!M108*100</f>
        <v>7.2335344227077876</v>
      </c>
      <c r="P108" s="154"/>
      <c r="Q108" s="180" t="s">
        <v>131</v>
      </c>
    </row>
    <row r="109" spans="1:17" s="156" customFormat="1" ht="36.75" customHeight="1">
      <c r="A109" s="148"/>
      <c r="B109" s="11"/>
      <c r="C109" s="148"/>
      <c r="D109" s="174" t="s">
        <v>132</v>
      </c>
      <c r="E109" s="149"/>
      <c r="F109" s="175">
        <f>'표4-1'!E109/'표4-1'!$E$110*100</f>
        <v>1.1793318999353768</v>
      </c>
      <c r="G109" s="176">
        <f>'표4-1'!F109/'표4-1'!$F$110*100</f>
        <v>1.21361155207963</v>
      </c>
      <c r="H109" s="176">
        <f>'표4-1'!G109/'표4-1'!$G$110*100</f>
        <v>1.03201001891127</v>
      </c>
      <c r="I109" s="176">
        <f>'표4-1'!H109/'표4-1'!$H$110*100</f>
        <v>1.1323613672239936</v>
      </c>
      <c r="J109" s="195">
        <f>'표4-1'!I109/'표4-1'!$I$110*100</f>
        <v>1.2382217076278572</v>
      </c>
      <c r="K109" s="198">
        <v>0</v>
      </c>
      <c r="L109" s="177">
        <f>('표4-1'!K109-'표4-1'!J109)/'표4-1'!J109*100</f>
        <v>8.9806243928649057</v>
      </c>
      <c r="M109" s="177">
        <f>('표4-1'!L109-'표4-1'!K109)/'표4-1'!K109*100</f>
        <v>-16.991423856007621</v>
      </c>
      <c r="N109" s="177">
        <f>('표4-1'!M109-'표4-1'!L109)/'표4-1'!L109*100</f>
        <v>21.13400153325491</v>
      </c>
      <c r="O109" s="199">
        <f>('표4-1'!N109-'표4-1'!M109)/'표4-1'!M109*100</f>
        <v>5.0108626448949227</v>
      </c>
      <c r="P109" s="154"/>
      <c r="Q109" s="180" t="s">
        <v>133</v>
      </c>
    </row>
    <row r="110" spans="1:17" s="156" customFormat="1" ht="36.75" customHeight="1">
      <c r="A110" s="157"/>
      <c r="B110" s="163"/>
      <c r="C110" s="168"/>
      <c r="D110" s="181" t="s">
        <v>134</v>
      </c>
      <c r="E110" s="158"/>
      <c r="F110" s="162">
        <f>SUM(F94:F109)</f>
        <v>100.00000000000001</v>
      </c>
      <c r="G110" s="160">
        <f>SUM(G94:G109)</f>
        <v>100.00000000000001</v>
      </c>
      <c r="H110" s="160">
        <f>SUM(H94:H109)</f>
        <v>99.999999999999957</v>
      </c>
      <c r="I110" s="160">
        <f>SUM(I94:I109)</f>
        <v>100.00000000000001</v>
      </c>
      <c r="J110" s="167">
        <f>SUM(J94:J109)</f>
        <v>100.00000000000003</v>
      </c>
      <c r="K110" s="200">
        <v>0</v>
      </c>
      <c r="L110" s="182">
        <f>('표4-1'!K110-'표4-1'!J110)/'표4-1'!J110*100</f>
        <v>3.0197573531178969</v>
      </c>
      <c r="M110" s="182">
        <f>('표4-1'!L110-'표4-1'!K110)/'표4-1'!K110*100</f>
        <v>1.7123998834993011</v>
      </c>
      <c r="N110" s="182">
        <f>('표4-1'!M110-'표4-1'!L110)/'표4-1'!L110*100</f>
        <v>7.5063310676277428</v>
      </c>
      <c r="O110" s="201">
        <f>('표4-1'!N110-'표4-1'!M110)/'표4-1'!M110*100</f>
        <v>0.2297095086489653</v>
      </c>
      <c r="P110" s="161"/>
      <c r="Q110" s="164" t="s">
        <v>135</v>
      </c>
    </row>
    <row r="111" spans="1:17" s="1" customFormat="1" ht="20.25" customHeight="1">
      <c r="A111" s="445" t="s">
        <v>236</v>
      </c>
      <c r="B111" s="445"/>
      <c r="C111" s="445"/>
      <c r="D111" s="445"/>
      <c r="E111" s="445"/>
      <c r="F111" s="445"/>
      <c r="G111" s="445"/>
      <c r="H111" s="445"/>
      <c r="I111" s="445"/>
      <c r="J111" s="445"/>
      <c r="K111" s="409" t="s">
        <v>222</v>
      </c>
      <c r="L111" s="409"/>
      <c r="M111" s="409"/>
      <c r="N111" s="409"/>
      <c r="O111" s="409"/>
      <c r="P111" s="409"/>
      <c r="Q111" s="409"/>
    </row>
    <row r="112" spans="1:17" ht="17.25" customHeight="1">
      <c r="A112" s="445"/>
      <c r="B112" s="445"/>
      <c r="C112" s="445"/>
      <c r="D112" s="445"/>
      <c r="E112" s="445"/>
      <c r="F112" s="445"/>
      <c r="G112" s="445"/>
      <c r="H112" s="445"/>
      <c r="I112" s="445"/>
      <c r="J112" s="445"/>
      <c r="K112" s="410" t="s">
        <v>223</v>
      </c>
      <c r="L112" s="410"/>
      <c r="M112" s="410"/>
      <c r="N112" s="410"/>
      <c r="O112" s="410"/>
      <c r="P112" s="410"/>
      <c r="Q112" s="410"/>
    </row>
    <row r="113" spans="1:17">
      <c r="A113" s="428" t="s">
        <v>140</v>
      </c>
      <c r="B113" s="428"/>
      <c r="C113" s="428"/>
      <c r="D113" s="428"/>
      <c r="E113" s="141"/>
      <c r="F113" s="143"/>
      <c r="G113" s="143"/>
      <c r="I113" s="143" t="s">
        <v>224</v>
      </c>
      <c r="J113" s="143"/>
      <c r="K113" s="142" t="s">
        <v>17</v>
      </c>
      <c r="L113" s="171"/>
      <c r="M113" s="171"/>
      <c r="N113" s="171"/>
      <c r="O113" s="171"/>
      <c r="P113" s="142"/>
      <c r="Q113" s="143" t="s">
        <v>225</v>
      </c>
    </row>
    <row r="114" spans="1:17" s="146" customFormat="1" ht="23.25" customHeight="1">
      <c r="A114" s="144"/>
      <c r="B114" s="145"/>
      <c r="C114" s="429"/>
      <c r="D114" s="430"/>
      <c r="E114" s="431"/>
      <c r="F114" s="439" t="s">
        <v>237</v>
      </c>
      <c r="G114" s="440"/>
      <c r="H114" s="440"/>
      <c r="I114" s="440"/>
      <c r="J114" s="441"/>
      <c r="K114" s="439" t="s">
        <v>101</v>
      </c>
      <c r="L114" s="440"/>
      <c r="M114" s="440"/>
      <c r="N114" s="440"/>
      <c r="O114" s="441"/>
      <c r="P114" s="435"/>
      <c r="Q114" s="436"/>
    </row>
    <row r="115" spans="1:17" s="18" customFormat="1" ht="23.25" customHeight="1">
      <c r="A115" s="172"/>
      <c r="B115" s="173"/>
      <c r="C115" s="432"/>
      <c r="D115" s="433"/>
      <c r="E115" s="434"/>
      <c r="F115" s="147">
        <v>2010</v>
      </c>
      <c r="G115" s="147">
        <v>2011</v>
      </c>
      <c r="H115" s="187">
        <v>2012</v>
      </c>
      <c r="I115" s="147">
        <v>2013</v>
      </c>
      <c r="J115" s="188">
        <v>2014</v>
      </c>
      <c r="K115" s="147">
        <v>2010</v>
      </c>
      <c r="L115" s="147">
        <v>2011</v>
      </c>
      <c r="M115" s="187">
        <v>2012</v>
      </c>
      <c r="N115" s="147">
        <v>2013</v>
      </c>
      <c r="O115" s="188">
        <v>2014</v>
      </c>
      <c r="P115" s="437"/>
      <c r="Q115" s="438"/>
    </row>
    <row r="116" spans="1:17" s="156" customFormat="1" ht="36.75" customHeight="1">
      <c r="A116" s="148"/>
      <c r="B116" s="11"/>
      <c r="C116" s="148"/>
      <c r="D116" s="174" t="s">
        <v>102</v>
      </c>
      <c r="E116" s="149"/>
      <c r="F116" s="175">
        <f>'표4-1'!E116/'표4-1'!$E$132*100</f>
        <v>15.951253011810698</v>
      </c>
      <c r="G116" s="176">
        <f>'표4-1'!F116/'표4-1'!$F$132*100</f>
        <v>16.375357587741384</v>
      </c>
      <c r="H116" s="176">
        <f>'[1]표4-1'!G116/'[1]표4-1'!$G$132*100</f>
        <v>17.842125858541603</v>
      </c>
      <c r="I116" s="176">
        <f>'표4-1'!H116/'표4-1'!$H$132*100</f>
        <v>14.682818205660325</v>
      </c>
      <c r="J116" s="195">
        <f>'표4-1'!I116/'표4-1'!$I$132*100</f>
        <v>16.664719167844805</v>
      </c>
      <c r="K116" s="198">
        <v>0</v>
      </c>
      <c r="L116" s="177">
        <f>('표4-1'!K116-'표4-1'!J116)/'표4-1'!J116*100</f>
        <v>3.4914774390072317E-2</v>
      </c>
      <c r="M116" s="177">
        <f>('표4-1'!L116-'표4-1'!K116)/'표4-1'!K116*100</f>
        <v>8.6664782481569684</v>
      </c>
      <c r="N116" s="177">
        <f>('표4-1'!M116-'표4-1'!L116)/'표4-1'!L116*100</f>
        <v>-13.176902086274108</v>
      </c>
      <c r="O116" s="199">
        <f>('표4-1'!N116-'표4-1'!M116)/'표4-1'!M116*100</f>
        <v>21.048771382467109</v>
      </c>
      <c r="P116" s="154"/>
      <c r="Q116" s="178" t="s">
        <v>103</v>
      </c>
    </row>
    <row r="117" spans="1:17" s="18" customFormat="1" ht="36.75" customHeight="1">
      <c r="A117" s="148"/>
      <c r="B117" s="11"/>
      <c r="C117" s="148"/>
      <c r="D117" s="174" t="s">
        <v>104</v>
      </c>
      <c r="E117" s="149"/>
      <c r="F117" s="175">
        <f>'표4-1'!E117/'표4-1'!$E$132*100</f>
        <v>9.2287845429186999E-2</v>
      </c>
      <c r="G117" s="176">
        <f>'표4-1'!F117/'표4-1'!$F$132*100</f>
        <v>9.6532473261668347E-2</v>
      </c>
      <c r="H117" s="176">
        <f>'[1]표4-1'!G117/'[1]표4-1'!$G$132*100</f>
        <v>7.2433255371918262E-2</v>
      </c>
      <c r="I117" s="176">
        <f>'표4-1'!H117/'표4-1'!$H$132*100</f>
        <v>0.17670763864980113</v>
      </c>
      <c r="J117" s="195">
        <f>'표4-1'!I117/'표4-1'!$I$132*100</f>
        <v>0</v>
      </c>
      <c r="K117" s="198">
        <v>0</v>
      </c>
      <c r="L117" s="177">
        <f>('표4-1'!K117-'표4-1'!J117)/'표4-1'!J117*100</f>
        <v>8.4982355744037843</v>
      </c>
      <c r="M117" s="177">
        <f>('표4-1'!L117-'표4-1'!K117)/'표4-1'!K117*100</f>
        <v>-26.406911441992104</v>
      </c>
      <c r="N117" s="177">
        <f>('표4-1'!M117-'표4-1'!L117)/'표4-1'!L117*100</f>
        <v>160.02971890241537</v>
      </c>
      <c r="O117" s="199">
        <f>('표4-1'!N117-'표4-1'!M117)/'표4-1'!M117*100</f>
        <v>-100</v>
      </c>
      <c r="P117" s="151"/>
      <c r="Q117" s="178" t="s">
        <v>105</v>
      </c>
    </row>
    <row r="118" spans="1:17" s="18" customFormat="1" ht="36.75" customHeight="1">
      <c r="A118" s="148"/>
      <c r="B118" s="11"/>
      <c r="C118" s="148"/>
      <c r="D118" s="174" t="s">
        <v>106</v>
      </c>
      <c r="E118" s="149"/>
      <c r="F118" s="175">
        <f>'표4-1'!E118/'표4-1'!$E$132*100</f>
        <v>22.715539598472308</v>
      </c>
      <c r="G118" s="176">
        <f>'표4-1'!F118/'표4-1'!$F$132*100</f>
        <v>21.359973128826088</v>
      </c>
      <c r="H118" s="176">
        <f>'[1]표4-1'!G118/'[1]표4-1'!$G$132*100</f>
        <v>21.569701475697805</v>
      </c>
      <c r="I118" s="176">
        <f>'표4-1'!H118/'표4-1'!$H$132*100</f>
        <v>23.926976845631749</v>
      </c>
      <c r="J118" s="195">
        <f>'표4-1'!I118/'표4-1'!$I$132*100</f>
        <v>23.915015613732717</v>
      </c>
      <c r="K118" s="198">
        <v>0</v>
      </c>
      <c r="L118" s="177">
        <f>('표4-1'!K118-'표4-1'!J118)/'표4-1'!J118*100</f>
        <v>-6.736571238392103</v>
      </c>
      <c r="M118" s="177">
        <f>('표4-1'!L118-'표4-1'!K118)/'표4-1'!K118*100</f>
        <v>-0.3904304449966024</v>
      </c>
      <c r="N118" s="177">
        <f>('표4-1'!M118-'표4-1'!L118)/'표4-1'!L118*100</f>
        <v>27.33124804810474</v>
      </c>
      <c r="O118" s="199">
        <f>('표4-1'!N118-'표4-1'!M118)/'표4-1'!M118*100</f>
        <v>3.7309632286705341</v>
      </c>
      <c r="P118" s="151"/>
      <c r="Q118" s="178" t="s">
        <v>107</v>
      </c>
    </row>
    <row r="119" spans="1:17" s="18" customFormat="1" ht="36.75" customHeight="1">
      <c r="A119" s="148"/>
      <c r="B119" s="11"/>
      <c r="C119" s="148"/>
      <c r="D119" s="174" t="s">
        <v>108</v>
      </c>
      <c r="E119" s="149"/>
      <c r="F119" s="175">
        <f>'표4-1'!E119/'표4-1'!$E$132*100</f>
        <v>1.0521927026653355</v>
      </c>
      <c r="G119" s="176">
        <f>'표4-1'!F119/'표4-1'!$F$132*100</f>
        <v>1.0937638969900225</v>
      </c>
      <c r="H119" s="176">
        <f>'[1]표4-1'!G119/'[1]표4-1'!$G$132*100</f>
        <v>1.3243954757789524</v>
      </c>
      <c r="I119" s="176">
        <f>'표4-1'!H119/'표4-1'!$H$132*100</f>
        <v>1.401602259674646</v>
      </c>
      <c r="J119" s="195">
        <f>'표4-1'!I119/'표4-1'!$I$132*100</f>
        <v>1.5422218892707542</v>
      </c>
      <c r="K119" s="198">
        <v>0</v>
      </c>
      <c r="L119" s="177">
        <f>('표4-1'!K119-'표4-1'!J119)/'표4-1'!J119*100</f>
        <v>27.271493240521561</v>
      </c>
      <c r="M119" s="177">
        <f>('표4-1'!L119-'표4-1'!K119)/'표4-1'!K119*100</f>
        <v>14.306601349532974</v>
      </c>
      <c r="N119" s="177">
        <f>('표4-1'!M119-'표4-1'!L119)/'표4-1'!L119*100</f>
        <v>-4.4017835000748535</v>
      </c>
      <c r="O119" s="199">
        <f>('표4-1'!N119-'표4-1'!M119)/'표4-1'!M119*100</f>
        <v>-7.1940239333955267</v>
      </c>
      <c r="P119" s="151"/>
      <c r="Q119" s="178" t="s">
        <v>109</v>
      </c>
    </row>
    <row r="120" spans="1:17" s="18" customFormat="1" ht="36.75" customHeight="1">
      <c r="A120" s="148"/>
      <c r="B120" s="11"/>
      <c r="C120" s="148"/>
      <c r="D120" s="174" t="s">
        <v>110</v>
      </c>
      <c r="E120" s="149"/>
      <c r="F120" s="175">
        <f>'표4-1'!E120/'표4-1'!$E$132*100</f>
        <v>5.6112471667794299</v>
      </c>
      <c r="G120" s="176">
        <f>'표4-1'!F120/'표4-1'!$F$132*100</f>
        <v>7.1756442860073655</v>
      </c>
      <c r="H120" s="176">
        <f>'[1]표4-1'!G120/'[1]표4-1'!$G$132*100</f>
        <v>7.6159230681882573</v>
      </c>
      <c r="I120" s="176">
        <f>'표4-1'!H120/'표4-1'!$H$132*100</f>
        <v>6.3331231333893232</v>
      </c>
      <c r="J120" s="195">
        <f>'표4-1'!I120/'표4-1'!$I$132*100</f>
        <v>5.0375974628377937</v>
      </c>
      <c r="K120" s="198">
        <v>0</v>
      </c>
      <c r="L120" s="177">
        <f>('표4-1'!K120-'표4-1'!J120)/'표4-1'!J120*100</f>
        <v>29.595906878324072</v>
      </c>
      <c r="M120" s="177">
        <f>('표4-1'!L120-'표4-1'!K120)/'표4-1'!K120*100</f>
        <v>1.0066717064810957</v>
      </c>
      <c r="N120" s="177">
        <f>('표4-1'!M120-'표4-1'!L120)/'표4-1'!L120*100</f>
        <v>-16.715279998673267</v>
      </c>
      <c r="O120" s="199">
        <f>('표4-1'!N120-'표4-1'!M120)/'표4-1'!M120*100</f>
        <v>-18.536821674554073</v>
      </c>
      <c r="P120" s="151"/>
      <c r="Q120" s="178" t="s">
        <v>111</v>
      </c>
    </row>
    <row r="121" spans="1:17" s="18" customFormat="1" ht="36.75" customHeight="1">
      <c r="A121" s="148"/>
      <c r="B121" s="11"/>
      <c r="C121" s="148"/>
      <c r="D121" s="174" t="s">
        <v>112</v>
      </c>
      <c r="E121" s="149"/>
      <c r="F121" s="175">
        <f>'표4-1'!E121/'표4-1'!$E$132*100</f>
        <v>4.992561213469898</v>
      </c>
      <c r="G121" s="176">
        <f>'표4-1'!F121/'표4-1'!$F$132*100</f>
        <v>5.136698707960222</v>
      </c>
      <c r="H121" s="176">
        <f>'[1]표4-1'!G121/'[1]표4-1'!$G$132*100</f>
        <v>5.2633057563319294</v>
      </c>
      <c r="I121" s="176">
        <f>'표4-1'!H121/'표4-1'!$H$132*100</f>
        <v>5.0228165002571519</v>
      </c>
      <c r="J121" s="195">
        <f>'표4-1'!I121/'표4-1'!$I$132*100</f>
        <v>4.7453829866373063</v>
      </c>
      <c r="K121" s="198">
        <v>0</v>
      </c>
      <c r="L121" s="177">
        <f>('표4-1'!K121-'표4-1'!J121)/'표4-1'!J121*100</f>
        <v>7.7523372906474846</v>
      </c>
      <c r="M121" s="177">
        <f>('표4-1'!L121-'표4-1'!K121)/'표4-1'!K121*100</f>
        <v>1.3146567842998138</v>
      </c>
      <c r="N121" s="177">
        <f>('표4-1'!M121-'표4-1'!L121)/'표4-1'!L121*100</f>
        <v>1.4390892456773208</v>
      </c>
      <c r="O121" s="199">
        <f>('표4-1'!N121-'표4-1'!M121)/'표4-1'!M121*100</f>
        <v>2.8992715173092982</v>
      </c>
      <c r="P121" s="151"/>
      <c r="Q121" s="178" t="s">
        <v>113</v>
      </c>
    </row>
    <row r="122" spans="1:17" s="18" customFormat="1" ht="36.75" customHeight="1">
      <c r="A122" s="152"/>
      <c r="B122" s="153"/>
      <c r="C122" s="152"/>
      <c r="D122" s="174" t="s">
        <v>114</v>
      </c>
      <c r="E122" s="149"/>
      <c r="F122" s="175">
        <f>'표4-1'!E122/'표4-1'!$E$132*100</f>
        <v>5.7667972557585214</v>
      </c>
      <c r="G122" s="176">
        <f>'표4-1'!F122/'표4-1'!$F$132*100</f>
        <v>4.9506508637660405</v>
      </c>
      <c r="H122" s="176">
        <f>'[1]표4-1'!G122/'[1]표4-1'!$G$132*100</f>
        <v>4.2789613705751366</v>
      </c>
      <c r="I122" s="176">
        <f>'표4-1'!H122/'표4-1'!$H$132*100</f>
        <v>4.0875553728251841</v>
      </c>
      <c r="J122" s="195">
        <f>'표4-1'!I122/'표4-1'!$I$132*100</f>
        <v>4.140930552451608</v>
      </c>
      <c r="K122" s="198">
        <v>0</v>
      </c>
      <c r="L122" s="177">
        <f>('표4-1'!K122-'표4-1'!J122)/'표4-1'!J122*100</f>
        <v>-5.8308259942128453</v>
      </c>
      <c r="M122" s="177">
        <f>('표4-1'!L122-'표4-1'!K122)/'표4-1'!K122*100</f>
        <v>-16.387721228753566</v>
      </c>
      <c r="N122" s="177">
        <f>('표4-1'!M122-'표4-1'!L122)/'표4-1'!L122*100</f>
        <v>-4.1009381969696461</v>
      </c>
      <c r="O122" s="199">
        <f>('표4-1'!N122-'표4-1'!M122)/'표4-1'!M122*100</f>
        <v>3.9877215019291179</v>
      </c>
      <c r="P122" s="151"/>
      <c r="Q122" s="178" t="s">
        <v>115</v>
      </c>
    </row>
    <row r="123" spans="1:17" s="18" customFormat="1" ht="36.75" customHeight="1">
      <c r="A123" s="152"/>
      <c r="B123" s="153"/>
      <c r="C123" s="152"/>
      <c r="D123" s="174" t="s">
        <v>116</v>
      </c>
      <c r="E123" s="149"/>
      <c r="F123" s="175">
        <f>'표4-1'!E123/'표4-1'!$E$132*100</f>
        <v>1.751704569738088</v>
      </c>
      <c r="G123" s="176">
        <f>'표4-1'!F123/'표4-1'!$F$132*100</f>
        <v>1.645535825987952</v>
      </c>
      <c r="H123" s="176">
        <f>'[1]표4-1'!G123/'[1]표4-1'!$G$132*100</f>
        <v>1.7567827661292248</v>
      </c>
      <c r="I123" s="176">
        <f>'표4-1'!H123/'표4-1'!$H$132*100</f>
        <v>1.7230604499499127</v>
      </c>
      <c r="J123" s="195">
        <f>'표4-1'!I123/'표4-1'!$I$132*100</f>
        <v>1.7627579800361262</v>
      </c>
      <c r="K123" s="198">
        <v>0</v>
      </c>
      <c r="L123" s="177">
        <f>('표4-1'!K123-'표4-1'!J123)/'표4-1'!J123*100</f>
        <v>-2.7119639512426663</v>
      </c>
      <c r="M123" s="177">
        <f>('표4-1'!L123-'표4-1'!K123)/'표4-1'!K123*100</f>
        <v>3.8409877186598202</v>
      </c>
      <c r="N123" s="177">
        <f>('표4-1'!M123-'표4-1'!L123)/'표4-1'!L123*100</f>
        <v>-1.5003035499686967</v>
      </c>
      <c r="O123" s="199">
        <f>('표4-1'!N123-'표4-1'!M123)/'표4-1'!M123*100</f>
        <v>5.4115549924221433</v>
      </c>
      <c r="P123" s="151"/>
      <c r="Q123" s="178" t="s">
        <v>117</v>
      </c>
    </row>
    <row r="124" spans="1:17" s="18" customFormat="1" ht="36.75" customHeight="1">
      <c r="A124" s="152"/>
      <c r="B124" s="153"/>
      <c r="C124" s="152"/>
      <c r="D124" s="174" t="s">
        <v>118</v>
      </c>
      <c r="E124" s="149"/>
      <c r="F124" s="175">
        <f>'표4-1'!E124/'표4-1'!$E$132*100</f>
        <v>1.5708249604138196</v>
      </c>
      <c r="G124" s="176">
        <f>'표4-1'!F124/'표4-1'!$F$132*100</f>
        <v>1.1344991615412308</v>
      </c>
      <c r="H124" s="176">
        <f>'[1]표4-1'!G124/'[1]표4-1'!$G$132*100</f>
        <v>1.2677020897923674</v>
      </c>
      <c r="I124" s="176">
        <f>'표4-1'!H124/'표4-1'!$H$132*100</f>
        <v>1.4386867069137963</v>
      </c>
      <c r="J124" s="195">
        <f>'표4-1'!I124/'표4-1'!$I$132*100</f>
        <v>1.2185488365157153</v>
      </c>
      <c r="K124" s="198">
        <v>0</v>
      </c>
      <c r="L124" s="177">
        <f>('표4-1'!K124-'표4-1'!J124)/'표4-1'!J124*100</f>
        <v>-18.475826606046287</v>
      </c>
      <c r="M124" s="177">
        <f>('표4-1'!L124-'표4-1'!K124)/'표4-1'!K124*100</f>
        <v>11.101803562509094</v>
      </c>
      <c r="N124" s="177">
        <f>('표4-1'!M124-'표4-1'!L124)/'표4-1'!L124*100</f>
        <v>19.229196808403699</v>
      </c>
      <c r="O124" s="199">
        <f>('표4-1'!N124-'표4-1'!M124)/'표4-1'!M124*100</f>
        <v>-2.5944593721008538</v>
      </c>
      <c r="P124" s="151"/>
      <c r="Q124" s="178" t="s">
        <v>119</v>
      </c>
    </row>
    <row r="125" spans="1:17" s="18" customFormat="1" ht="36.75" customHeight="1">
      <c r="A125" s="152"/>
      <c r="B125" s="153"/>
      <c r="C125" s="152"/>
      <c r="D125" s="174" t="s">
        <v>120</v>
      </c>
      <c r="E125" s="149"/>
      <c r="F125" s="175">
        <f>'표4-1'!E125/'표4-1'!$E$132*100</f>
        <v>5.2881393706700068</v>
      </c>
      <c r="G125" s="176">
        <f>'표4-1'!F125/'표4-1'!$F$132*100</f>
        <v>4.8552926630499638</v>
      </c>
      <c r="H125" s="176">
        <f>'[1]표4-1'!G125/'[1]표4-1'!$G$132*100</f>
        <v>4.2493365116291422</v>
      </c>
      <c r="I125" s="176">
        <f>'표4-1'!H125/'표4-1'!$H$132*100</f>
        <v>4.1638291638170486</v>
      </c>
      <c r="J125" s="195">
        <f>'표4-1'!I125/'표4-1'!$I$132*100</f>
        <v>3.8031900068051399</v>
      </c>
      <c r="K125" s="198">
        <v>0</v>
      </c>
      <c r="L125" s="177">
        <f>('표4-1'!K125-'표4-1'!J125)/'표4-1'!J125*100</f>
        <v>-8.3262831029437461</v>
      </c>
      <c r="M125" s="177">
        <f>('표4-1'!L125-'표4-1'!K125)/'표4-1'!K125*100</f>
        <v>-7.3361060949033092</v>
      </c>
      <c r="N125" s="177">
        <f>('표4-1'!M125-'표4-1'!L125)/'표4-1'!L125*100</f>
        <v>11.346792289110432</v>
      </c>
      <c r="O125" s="199">
        <f>('표4-1'!N125-'표4-1'!M125)/'표4-1'!M125*100</f>
        <v>-0.92661637096027616</v>
      </c>
      <c r="P125" s="151"/>
      <c r="Q125" s="178" t="s">
        <v>121</v>
      </c>
    </row>
    <row r="126" spans="1:17" s="18" customFormat="1" ht="36.75" customHeight="1">
      <c r="A126" s="152"/>
      <c r="B126" s="153"/>
      <c r="C126" s="152"/>
      <c r="D126" s="174" t="s">
        <v>122</v>
      </c>
      <c r="E126" s="149"/>
      <c r="F126" s="175">
        <f>'표4-1'!E126/'표4-1'!$E$132*100</f>
        <v>6.0065170018545366</v>
      </c>
      <c r="G126" s="176">
        <f>'표4-1'!F126/'표4-1'!$F$132*100</f>
        <v>5.8778231234755998</v>
      </c>
      <c r="H126" s="176">
        <f>'[1]표4-1'!G126/'[1]표4-1'!$G$132*100</f>
        <v>6.2128534673217874</v>
      </c>
      <c r="I126" s="176">
        <f>'표4-1'!H126/'표4-1'!$H$132*100</f>
        <v>6.1618542023080867</v>
      </c>
      <c r="J126" s="195">
        <f>'표4-1'!I126/'표4-1'!$I$132*100</f>
        <v>5.9618026135361246</v>
      </c>
      <c r="K126" s="198">
        <v>0</v>
      </c>
      <c r="L126" s="177">
        <f>('표4-1'!K126-'표4-1'!J126)/'표4-1'!J126*100</f>
        <v>2.7661395555986616</v>
      </c>
      <c r="M126" s="177">
        <f>('표4-1'!L126-'표4-1'!K126)/'표4-1'!K126*100</f>
        <v>-0.70925329816487925</v>
      </c>
      <c r="N126" s="177">
        <f>('표4-1'!M126-'표4-1'!L126)/'표4-1'!L126*100</f>
        <v>0.35727998121480981</v>
      </c>
      <c r="O126" s="199">
        <f>('표4-1'!N126-'표4-1'!M126)/'표4-1'!M126*100</f>
        <v>0.44090190144466829</v>
      </c>
      <c r="P126" s="151"/>
      <c r="Q126" s="178" t="s">
        <v>123</v>
      </c>
    </row>
    <row r="127" spans="1:17" s="18" customFormat="1" ht="36.75" customHeight="1">
      <c r="A127" s="152"/>
      <c r="B127" s="153"/>
      <c r="C127" s="152"/>
      <c r="D127" s="174" t="s">
        <v>124</v>
      </c>
      <c r="E127" s="149"/>
      <c r="F127" s="175">
        <f>'표4-1'!E127/'표4-1'!$E$132*100</f>
        <v>2.5555966340167848</v>
      </c>
      <c r="G127" s="176">
        <f>'표4-1'!F127/'표4-1'!$F$132*100</f>
        <v>2.2941393763580757</v>
      </c>
      <c r="H127" s="176">
        <f>'[1]표4-1'!G127/'[1]표4-1'!$G$132*100</f>
        <v>2.6693433058887126</v>
      </c>
      <c r="I127" s="176">
        <f>'표4-1'!H127/'표4-1'!$H$132*100</f>
        <v>2.5510629151296609</v>
      </c>
      <c r="J127" s="195">
        <f>'표4-1'!I127/'표4-1'!$I$132*100</f>
        <v>2.5717664084711855</v>
      </c>
      <c r="K127" s="198">
        <v>0</v>
      </c>
      <c r="L127" s="177">
        <f>('표4-1'!K127-'표4-1'!J127)/'표4-1'!J127*100</f>
        <v>-7.0703607351377622</v>
      </c>
      <c r="M127" s="177">
        <f>('표4-1'!L127-'표4-1'!K127)/'표4-1'!K127*100</f>
        <v>9.9146547097992705</v>
      </c>
      <c r="N127" s="177">
        <f>('표4-1'!M127-'표4-1'!L127)/'표4-1'!L127*100</f>
        <v>-2.148699502453169</v>
      </c>
      <c r="O127" s="199">
        <f>('표4-1'!N127-'표4-1'!M127)/'표4-1'!M127*100</f>
        <v>5.3590386673819852</v>
      </c>
      <c r="P127" s="151"/>
      <c r="Q127" s="178" t="s">
        <v>125</v>
      </c>
    </row>
    <row r="128" spans="1:17" s="156" customFormat="1" ht="36.75" customHeight="1">
      <c r="A128" s="148"/>
      <c r="B128" s="11"/>
      <c r="C128" s="148"/>
      <c r="D128" s="174" t="s">
        <v>126</v>
      </c>
      <c r="E128" s="149"/>
      <c r="F128" s="175">
        <f>'표4-1'!E128/'표4-1'!$E$132*100</f>
        <v>10.054111954435649</v>
      </c>
      <c r="G128" s="176">
        <f>'표4-1'!F128/'표4-1'!$F$132*100</f>
        <v>11.483556819020995</v>
      </c>
      <c r="H128" s="176">
        <f>'[1]표4-1'!G128/'[1]표4-1'!$G$132*100</f>
        <v>9.2796087519865402</v>
      </c>
      <c r="I128" s="176">
        <f>'표4-1'!H128/'표4-1'!$H$132*100</f>
        <v>11.332344159960162</v>
      </c>
      <c r="J128" s="195">
        <f>'표4-1'!I128/'표4-1'!$I$132*100</f>
        <v>11.428952504249802</v>
      </c>
      <c r="K128" s="198">
        <v>0</v>
      </c>
      <c r="L128" s="177">
        <f>('표4-1'!K128-'표4-1'!J128)/'표4-1'!J128*100</f>
        <v>17.904594543278812</v>
      </c>
      <c r="M128" s="177">
        <f>('표4-1'!L128-'표4-1'!K128)/'표4-1'!K128*100</f>
        <v>-22.254099347284338</v>
      </c>
      <c r="N128" s="177">
        <f>('표4-1'!M128-'표4-1'!L128)/'표4-1'!L128*100</f>
        <v>25.420126492058177</v>
      </c>
      <c r="O128" s="199">
        <f>('표4-1'!N128-'표4-1'!M128)/'표4-1'!M128*100</f>
        <v>4.7619193550711616</v>
      </c>
      <c r="P128" s="154"/>
      <c r="Q128" s="155" t="s">
        <v>127</v>
      </c>
    </row>
    <row r="129" spans="1:17" s="156" customFormat="1" ht="36.75" customHeight="1">
      <c r="A129" s="148"/>
      <c r="B129" s="11"/>
      <c r="C129" s="148"/>
      <c r="D129" s="174" t="s">
        <v>128</v>
      </c>
      <c r="E129" s="149"/>
      <c r="F129" s="175">
        <f>'표4-1'!E129/'표4-1'!$E$132*100</f>
        <v>9.0114992229328248</v>
      </c>
      <c r="G129" s="176">
        <f>'표4-1'!F129/'표4-1'!$F$132*100</f>
        <v>8.6038225124967251</v>
      </c>
      <c r="H129" s="176">
        <f>'[1]표4-1'!G129/'[1]표4-1'!$G$132*100</f>
        <v>9.0571974936680437</v>
      </c>
      <c r="I129" s="176">
        <f>'표4-1'!H129/'표4-1'!$H$132*100</f>
        <v>8.6410359846727491</v>
      </c>
      <c r="J129" s="195">
        <f>'표4-1'!I129/'표4-1'!$I$132*100</f>
        <v>8.58590517693127</v>
      </c>
      <c r="K129" s="198">
        <v>0</v>
      </c>
      <c r="L129" s="177">
        <f>('표4-1'!K129-'표4-1'!J129)/'표4-1'!J129*100</f>
        <v>-1.6147388954341253</v>
      </c>
      <c r="M129" s="177">
        <f>('표4-1'!L129-'표4-1'!K129)/'표4-1'!K129*100</f>
        <v>2.0126068879323959</v>
      </c>
      <c r="N129" s="177">
        <f>('표4-1'!M129-'표4-1'!L129)/'표4-1'!L129*100</f>
        <v>-3.1755488414927249</v>
      </c>
      <c r="O129" s="199">
        <f>('표4-1'!N129-'표4-1'!M129)/'표4-1'!M129*100</f>
        <v>2.8587982212081648</v>
      </c>
      <c r="P129" s="154"/>
      <c r="Q129" s="155" t="s">
        <v>129</v>
      </c>
    </row>
    <row r="130" spans="1:17" s="156" customFormat="1" ht="36.75" customHeight="1">
      <c r="A130" s="148"/>
      <c r="B130" s="11"/>
      <c r="C130" s="148"/>
      <c r="D130" s="174" t="s">
        <v>130</v>
      </c>
      <c r="E130" s="149"/>
      <c r="F130" s="175">
        <f>'표4-1'!E130/'표4-1'!$E$132*100</f>
        <v>5.0326349441609564</v>
      </c>
      <c r="G130" s="176">
        <f>'표4-1'!F130/'표4-1'!$F$132*100</f>
        <v>5.0351549449959041</v>
      </c>
      <c r="H130" s="176">
        <f>'[1]표4-1'!G130/'[1]표4-1'!$G$132*100</f>
        <v>4.9463277743069822</v>
      </c>
      <c r="I130" s="176">
        <f>'표4-1'!H130/'표4-1'!$H$132*100</f>
        <v>5.3334940015818111</v>
      </c>
      <c r="J130" s="195">
        <f>'표4-1'!I130/'표4-1'!$I$132*100</f>
        <v>5.6095985022762545</v>
      </c>
      <c r="K130" s="198">
        <v>0</v>
      </c>
      <c r="L130" s="177">
        <f>('표4-1'!K130-'표4-1'!J130)/'표4-1'!J130*100</f>
        <v>4.2929379993605901</v>
      </c>
      <c r="M130" s="177">
        <f>('표4-1'!L130-'표4-1'!K130)/'표4-1'!K130*100</f>
        <v>-2.7948175855534476</v>
      </c>
      <c r="N130" s="177">
        <f>('표4-1'!M130-'표4-1'!L130)/'표4-1'!L130*100</f>
        <v>11.501739005789664</v>
      </c>
      <c r="O130" s="199">
        <f>('표4-1'!N130-'표4-1'!M130)/'표4-1'!M130*100</f>
        <v>10.753512051046627</v>
      </c>
      <c r="P130" s="154"/>
      <c r="Q130" s="180" t="s">
        <v>131</v>
      </c>
    </row>
    <row r="131" spans="1:17" s="156" customFormat="1" ht="36.75" customHeight="1">
      <c r="A131" s="148"/>
      <c r="B131" s="11"/>
      <c r="C131" s="148"/>
      <c r="D131" s="174" t="s">
        <v>132</v>
      </c>
      <c r="E131" s="149"/>
      <c r="F131" s="175">
        <f>'표4-1'!E131/'표4-1'!$E$132*100</f>
        <v>2.5470925473919315</v>
      </c>
      <c r="G131" s="176">
        <f>'표4-1'!F131/'표4-1'!$F$132*100</f>
        <v>2.8815546285207794</v>
      </c>
      <c r="H131" s="176">
        <f>'[1]표4-1'!G131/'[1]표4-1'!$G$132*100</f>
        <v>2.5940015787915907</v>
      </c>
      <c r="I131" s="176">
        <f>'표4-1'!H131/'표4-1'!$H$132*100</f>
        <v>3.0230324595785683</v>
      </c>
      <c r="J131" s="195">
        <f>'표4-1'!I131/'표4-1'!$I$132*100</f>
        <v>3.0116102984034101</v>
      </c>
      <c r="K131" s="198">
        <v>0</v>
      </c>
      <c r="L131" s="177">
        <f>('표4-1'!K131-'표4-1'!J131)/'표4-1'!J131*100</f>
        <v>13.215193238040648</v>
      </c>
      <c r="M131" s="177">
        <f>('표4-1'!L131-'표4-1'!K131)/'표4-1'!K131*100</f>
        <v>-11.098689636929917</v>
      </c>
      <c r="N131" s="177">
        <f>('표4-1'!M131-'표4-1'!L131)/'표4-1'!L131*100</f>
        <v>20.714704422065523</v>
      </c>
      <c r="O131" s="199">
        <f>('표4-1'!N131-'표4-1'!M131)/'표4-1'!M131*100</f>
        <v>1.806208868812806</v>
      </c>
      <c r="P131" s="154"/>
      <c r="Q131" s="180" t="s">
        <v>133</v>
      </c>
    </row>
    <row r="132" spans="1:17" s="156" customFormat="1" ht="36.75" customHeight="1">
      <c r="A132" s="157"/>
      <c r="B132" s="163"/>
      <c r="C132" s="168"/>
      <c r="D132" s="181" t="s">
        <v>134</v>
      </c>
      <c r="E132" s="158"/>
      <c r="F132" s="162">
        <f>SUM(F116:F131)</f>
        <v>99.999999999999972</v>
      </c>
      <c r="G132" s="160">
        <f>SUM(G116:G131)</f>
        <v>99.999999999999986</v>
      </c>
      <c r="H132" s="160">
        <f>SUM(H116:H131)</f>
        <v>100</v>
      </c>
      <c r="I132" s="160">
        <f>SUM(I116:I131)</f>
        <v>99.999999999999986</v>
      </c>
      <c r="J132" s="167">
        <f>SUM(J116:J131)</f>
        <v>100.00000000000004</v>
      </c>
      <c r="K132" s="200">
        <v>0</v>
      </c>
      <c r="L132" s="182">
        <f>('표4-1'!K132-'표4-1'!J132)/'표4-1'!J132*100</f>
        <v>1.8963117863003482</v>
      </c>
      <c r="M132" s="182">
        <f>('표4-1'!L132-'표4-1'!K132)/'표4-1'!K132*100</f>
        <v>-2.1231238935035961</v>
      </c>
      <c r="N132" s="182">
        <f>('표4-1'!M132-'표4-1'!L132)/'표4-1'!L132*100</f>
        <v>6.1100832672764849</v>
      </c>
      <c r="O132" s="201">
        <f>('표4-1'!N132-'표4-1'!M132)/'표4-1'!M132*100</f>
        <v>4.4514837577288358</v>
      </c>
      <c r="P132" s="161"/>
      <c r="Q132" s="164" t="s">
        <v>135</v>
      </c>
    </row>
    <row r="133" spans="1:17" s="1" customFormat="1" ht="20.25" customHeight="1">
      <c r="A133" s="445" t="s">
        <v>236</v>
      </c>
      <c r="B133" s="445"/>
      <c r="C133" s="445"/>
      <c r="D133" s="445"/>
      <c r="E133" s="445"/>
      <c r="F133" s="445"/>
      <c r="G133" s="445"/>
      <c r="H133" s="445"/>
      <c r="I133" s="445"/>
      <c r="J133" s="445"/>
      <c r="K133" s="409" t="s">
        <v>222</v>
      </c>
      <c r="L133" s="409"/>
      <c r="M133" s="409"/>
      <c r="N133" s="409"/>
      <c r="O133" s="409"/>
      <c r="P133" s="409"/>
      <c r="Q133" s="409"/>
    </row>
    <row r="134" spans="1:17" ht="17.25" customHeight="1">
      <c r="A134" s="445"/>
      <c r="B134" s="445"/>
      <c r="C134" s="445"/>
      <c r="D134" s="445"/>
      <c r="E134" s="445"/>
      <c r="F134" s="445"/>
      <c r="G134" s="445"/>
      <c r="H134" s="445"/>
      <c r="I134" s="445"/>
      <c r="J134" s="445"/>
      <c r="K134" s="410" t="s">
        <v>223</v>
      </c>
      <c r="L134" s="410"/>
      <c r="M134" s="410"/>
      <c r="N134" s="410"/>
      <c r="O134" s="410"/>
      <c r="P134" s="410"/>
      <c r="Q134" s="410"/>
    </row>
    <row r="135" spans="1:17">
      <c r="A135" s="428" t="s">
        <v>141</v>
      </c>
      <c r="B135" s="428"/>
      <c r="C135" s="428"/>
      <c r="D135" s="428"/>
      <c r="E135" s="141"/>
      <c r="F135" s="143"/>
      <c r="G135" s="143"/>
      <c r="I135" s="143" t="s">
        <v>224</v>
      </c>
      <c r="J135" s="143"/>
      <c r="K135" s="142" t="s">
        <v>19</v>
      </c>
      <c r="L135" s="171"/>
      <c r="M135" s="171"/>
      <c r="N135" s="171"/>
      <c r="O135" s="171"/>
      <c r="P135" s="142"/>
      <c r="Q135" s="143" t="s">
        <v>225</v>
      </c>
    </row>
    <row r="136" spans="1:17" s="146" customFormat="1" ht="23.25" customHeight="1">
      <c r="A136" s="144"/>
      <c r="B136" s="145"/>
      <c r="C136" s="429"/>
      <c r="D136" s="430"/>
      <c r="E136" s="431"/>
      <c r="F136" s="439" t="s">
        <v>237</v>
      </c>
      <c r="G136" s="440"/>
      <c r="H136" s="440"/>
      <c r="I136" s="440"/>
      <c r="J136" s="441"/>
      <c r="K136" s="439" t="s">
        <v>101</v>
      </c>
      <c r="L136" s="440"/>
      <c r="M136" s="440"/>
      <c r="N136" s="440"/>
      <c r="O136" s="441"/>
      <c r="P136" s="435"/>
      <c r="Q136" s="436"/>
    </row>
    <row r="137" spans="1:17" s="18" customFormat="1" ht="23.25" customHeight="1">
      <c r="A137" s="172"/>
      <c r="B137" s="173"/>
      <c r="C137" s="432"/>
      <c r="D137" s="433"/>
      <c r="E137" s="434"/>
      <c r="F137" s="147">
        <v>2010</v>
      </c>
      <c r="G137" s="147">
        <v>2011</v>
      </c>
      <c r="H137" s="187">
        <v>2012</v>
      </c>
      <c r="I137" s="147">
        <v>2013</v>
      </c>
      <c r="J137" s="188">
        <v>2014</v>
      </c>
      <c r="K137" s="147">
        <v>2010</v>
      </c>
      <c r="L137" s="147">
        <v>2011</v>
      </c>
      <c r="M137" s="187">
        <v>2012</v>
      </c>
      <c r="N137" s="147">
        <v>2013</v>
      </c>
      <c r="O137" s="188">
        <v>2014</v>
      </c>
      <c r="P137" s="437"/>
      <c r="Q137" s="438"/>
    </row>
    <row r="138" spans="1:17" s="156" customFormat="1" ht="36.75" customHeight="1">
      <c r="A138" s="148"/>
      <c r="B138" s="11"/>
      <c r="C138" s="148"/>
      <c r="D138" s="174" t="s">
        <v>102</v>
      </c>
      <c r="E138" s="149"/>
      <c r="F138" s="175">
        <f>'표4-1'!E138/'표4-1'!$E$154*100</f>
        <v>0.76103799109929393</v>
      </c>
      <c r="G138" s="176">
        <f>'표4-1'!F138/'표4-1'!$F$154*100</f>
        <v>1.0843472288302971</v>
      </c>
      <c r="H138" s="176">
        <f>'표4-1'!G138/'표4-1'!$G$154*100</f>
        <v>0.93310347201104527</v>
      </c>
      <c r="I138" s="176">
        <f>'표4-1'!H138/'표4-1'!$H$154*100</f>
        <v>0.83203705301200037</v>
      </c>
      <c r="J138" s="195">
        <f>'표4-1'!I138/'표4-1'!$I$154*100</f>
        <v>0.73018734722060752</v>
      </c>
      <c r="K138" s="198">
        <v>0</v>
      </c>
      <c r="L138" s="177">
        <f>('표4-1'!K138-'표4-1'!J138)/'표4-1'!J138*100</f>
        <v>34.967197602840457</v>
      </c>
      <c r="M138" s="177">
        <f>('표4-1'!L138-'표4-1'!K138)/'표4-1'!K138*100</f>
        <v>-6.0946923455807491</v>
      </c>
      <c r="N138" s="177">
        <f>('표4-1'!M138-'표4-1'!L138)/'표4-1'!L138*100</f>
        <v>17.454587640026396</v>
      </c>
      <c r="O138" s="199">
        <f>('표4-1'!N138-'표4-1'!M138)/'표4-1'!M138*100</f>
        <v>-4.9019926121847197</v>
      </c>
      <c r="P138" s="154"/>
      <c r="Q138" s="178" t="s">
        <v>103</v>
      </c>
    </row>
    <row r="139" spans="1:17" s="18" customFormat="1" ht="36.75" customHeight="1">
      <c r="A139" s="148"/>
      <c r="B139" s="11"/>
      <c r="C139" s="148"/>
      <c r="D139" s="174" t="s">
        <v>104</v>
      </c>
      <c r="E139" s="149"/>
      <c r="F139" s="175">
        <f>'표4-1'!E139/'표4-1'!$E$154*100</f>
        <v>3.2102532322779597E-10</v>
      </c>
      <c r="G139" s="176">
        <f>'표4-1'!F139/'표4-1'!$F$154*100</f>
        <v>1.1779233860282112E-13</v>
      </c>
      <c r="H139" s="176">
        <f>'표4-1'!G139/'표4-1'!$G$154*100</f>
        <v>2.0010548199698373E-12</v>
      </c>
      <c r="I139" s="176">
        <f>'표4-1'!H139/'표4-1'!$H$154*100</f>
        <v>0</v>
      </c>
      <c r="J139" s="195">
        <f>'표4-1'!I139/'표4-1'!$I$154*100</f>
        <v>0</v>
      </c>
      <c r="K139" s="264">
        <v>0</v>
      </c>
      <c r="L139" s="265">
        <v>0</v>
      </c>
      <c r="M139" s="265">
        <v>0</v>
      </c>
      <c r="N139" s="265">
        <v>0</v>
      </c>
      <c r="O139" s="266">
        <v>0</v>
      </c>
      <c r="P139" s="151"/>
      <c r="Q139" s="178" t="s">
        <v>105</v>
      </c>
    </row>
    <row r="140" spans="1:17" s="18" customFormat="1" ht="36.75" customHeight="1">
      <c r="A140" s="148"/>
      <c r="B140" s="11"/>
      <c r="C140" s="148"/>
      <c r="D140" s="174" t="s">
        <v>106</v>
      </c>
      <c r="E140" s="149"/>
      <c r="F140" s="175">
        <f>'표4-1'!E140/'표4-1'!$E$154*100</f>
        <v>5.0010539644907963</v>
      </c>
      <c r="G140" s="176">
        <f>'표4-1'!F140/'표4-1'!$F$154*100</f>
        <v>2.9844480346758449</v>
      </c>
      <c r="H140" s="176">
        <f>'표4-1'!G140/'표4-1'!$G$154*100</f>
        <v>8.043101968883958</v>
      </c>
      <c r="I140" s="176">
        <f>'표4-1'!H140/'표4-1'!$H$154*100</f>
        <v>4.3651737079245665</v>
      </c>
      <c r="J140" s="195">
        <f>'표4-1'!I140/'표4-1'!$I$154*100</f>
        <v>6.3522278917814381</v>
      </c>
      <c r="K140" s="198">
        <v>0</v>
      </c>
      <c r="L140" s="177">
        <f>('표4-1'!K140-'표4-1'!J140)/'표4-1'!J140*100</f>
        <v>-44.790348765070384</v>
      </c>
      <c r="M140" s="177">
        <f>('표4-1'!L140-'표4-1'!K140)/'표4-1'!K140*100</f>
        <v>143.21236263171264</v>
      </c>
      <c r="N140" s="177">
        <f>('표4-1'!M140-'표4-1'!L140)/'표4-1'!L140*100</f>
        <v>-11.57715662395438</v>
      </c>
      <c r="O140" s="199">
        <f>('표4-1'!N140-'표4-1'!M140)/'표4-1'!M140*100</f>
        <v>38.438756586630873</v>
      </c>
      <c r="P140" s="151"/>
      <c r="Q140" s="178" t="s">
        <v>107</v>
      </c>
    </row>
    <row r="141" spans="1:17" s="18" customFormat="1" ht="36.75" customHeight="1">
      <c r="A141" s="148"/>
      <c r="B141" s="11"/>
      <c r="C141" s="148"/>
      <c r="D141" s="174" t="s">
        <v>108</v>
      </c>
      <c r="E141" s="149"/>
      <c r="F141" s="175">
        <f>'표4-1'!E141/'표4-1'!$E$154*100</f>
        <v>2.0396131034218921</v>
      </c>
      <c r="G141" s="176">
        <f>'표4-1'!F141/'표4-1'!$F$154*100</f>
        <v>1.6899126995218943</v>
      </c>
      <c r="H141" s="176">
        <f>'표4-1'!G141/'표4-1'!$G$154*100</f>
        <v>1.4225869139126817</v>
      </c>
      <c r="I141" s="176">
        <f>'표4-1'!H141/'표4-1'!$H$154*100</f>
        <v>1.5414533865711697</v>
      </c>
      <c r="J141" s="195">
        <f>'표4-1'!I141/'표4-1'!$I$154*100</f>
        <v>1.7959442973546045</v>
      </c>
      <c r="K141" s="198">
        <v>0</v>
      </c>
      <c r="L141" s="177">
        <f>('표4-1'!K141-'표4-1'!J141)/'표4-1'!J141*100</f>
        <v>-4.895107496675517</v>
      </c>
      <c r="M141" s="177">
        <f>('표4-1'!L141-'표4-1'!K141)/'표4-1'!K141*100</f>
        <v>-5.4959275216432033</v>
      </c>
      <c r="N141" s="177">
        <f>('표4-1'!M141-'표4-1'!L141)/'표4-1'!L141*100</f>
        <v>20.16804152136088</v>
      </c>
      <c r="O141" s="199">
        <f>('표4-1'!N141-'표4-1'!M141)/'표4-1'!M141*100</f>
        <v>2.9823563511337654</v>
      </c>
      <c r="P141" s="151"/>
      <c r="Q141" s="178" t="s">
        <v>109</v>
      </c>
    </row>
    <row r="142" spans="1:17" s="18" customFormat="1" ht="36.75" customHeight="1">
      <c r="A142" s="148"/>
      <c r="B142" s="11"/>
      <c r="C142" s="148"/>
      <c r="D142" s="174" t="s">
        <v>110</v>
      </c>
      <c r="E142" s="149"/>
      <c r="F142" s="175">
        <f>'표4-1'!E142/'표4-1'!$E$154*100</f>
        <v>6.3341914339091465</v>
      </c>
      <c r="G142" s="176">
        <f>'표4-1'!F142/'표4-1'!$F$154*100</f>
        <v>7.7684160070706794</v>
      </c>
      <c r="H142" s="176">
        <f>'표4-1'!G142/'표4-1'!$G$154*100</f>
        <v>8.0530420008373493</v>
      </c>
      <c r="I142" s="176">
        <f>'표4-1'!H142/'표4-1'!$H$154*100</f>
        <v>9.0894843526867408</v>
      </c>
      <c r="J142" s="195">
        <f>'표4-1'!I142/'표4-1'!$I$154*100</f>
        <v>9.2663647422156323</v>
      </c>
      <c r="K142" s="198">
        <v>0</v>
      </c>
      <c r="L142" s="177">
        <f>('표4-1'!K142-'표4-1'!J142)/'표4-1'!J142*100</f>
        <v>21.764734524191756</v>
      </c>
      <c r="M142" s="177">
        <f>('표4-1'!L142-'표4-1'!K142)/'표4-1'!K142*100</f>
        <v>14.264765667072076</v>
      </c>
      <c r="N142" s="177">
        <f>('표4-1'!M142-'표4-1'!L142)/'표4-1'!L142*100</f>
        <v>34.058982171185548</v>
      </c>
      <c r="O142" s="199">
        <f>('표4-1'!N142-'표4-1'!M142)/'표4-1'!M142*100</f>
        <v>2.6882762408243632</v>
      </c>
      <c r="P142" s="151"/>
      <c r="Q142" s="178" t="s">
        <v>111</v>
      </c>
    </row>
    <row r="143" spans="1:17" s="18" customFormat="1" ht="36.75" customHeight="1">
      <c r="A143" s="148"/>
      <c r="B143" s="11"/>
      <c r="C143" s="148"/>
      <c r="D143" s="174" t="s">
        <v>112</v>
      </c>
      <c r="E143" s="149"/>
      <c r="F143" s="175">
        <f>'표4-1'!E143/'표4-1'!$E$154*100</f>
        <v>6.2797764962747822</v>
      </c>
      <c r="G143" s="176">
        <f>'표4-1'!F143/'표4-1'!$F$154*100</f>
        <v>8.2686512935374683</v>
      </c>
      <c r="H143" s="176">
        <f>'표4-1'!G143/'표4-1'!$G$154*100</f>
        <v>8.4158683814930129</v>
      </c>
      <c r="I143" s="176">
        <f>'표4-1'!H143/'표4-1'!$H$154*100</f>
        <v>5.8979631815701907</v>
      </c>
      <c r="J143" s="195">
        <f>'표4-1'!I143/'표4-1'!$I$154*100</f>
        <v>6.0718287494145349</v>
      </c>
      <c r="K143" s="198">
        <v>0</v>
      </c>
      <c r="L143" s="177">
        <f>('표4-1'!K143-'표4-1'!J143)/'표4-1'!J143*100</f>
        <v>34.978030965375297</v>
      </c>
      <c r="M143" s="177">
        <f>('표4-1'!L143-'표4-1'!K143)/'표4-1'!K143*100</f>
        <v>16.70081969690613</v>
      </c>
      <c r="N143" s="177">
        <f>('표4-1'!M143-'표4-1'!L143)/'표4-1'!L143*100</f>
        <v>-11.290986242728405</v>
      </c>
      <c r="O143" s="199">
        <f>('표4-1'!N143-'표4-1'!M143)/'표4-1'!M143*100</f>
        <v>10.587383969188933</v>
      </c>
      <c r="P143" s="151"/>
      <c r="Q143" s="178" t="s">
        <v>113</v>
      </c>
    </row>
    <row r="144" spans="1:17" s="18" customFormat="1" ht="36.75" customHeight="1">
      <c r="A144" s="152"/>
      <c r="B144" s="153"/>
      <c r="C144" s="152"/>
      <c r="D144" s="174" t="s">
        <v>114</v>
      </c>
      <c r="E144" s="149"/>
      <c r="F144" s="175">
        <f>'표4-1'!E144/'표4-1'!$E$154*100</f>
        <v>6.3983296572166832</v>
      </c>
      <c r="G144" s="176">
        <f>'표4-1'!F144/'표4-1'!$F$154*100</f>
        <v>5.1174347335279213</v>
      </c>
      <c r="H144" s="176">
        <f>'표4-1'!G144/'표4-1'!$G$154*100</f>
        <v>5.2714996510825927</v>
      </c>
      <c r="I144" s="176">
        <f>'표4-1'!H144/'표4-1'!$H$154*100</f>
        <v>7.6285784299736799</v>
      </c>
      <c r="J144" s="195">
        <f>'표4-1'!I144/'표4-1'!$I$154*100</f>
        <v>5.3271068846154357</v>
      </c>
      <c r="K144" s="198">
        <v>0</v>
      </c>
      <c r="L144" s="177">
        <f>('표4-1'!K144-'표4-1'!J144)/'표4-1'!J144*100</f>
        <v>-14.641565630350142</v>
      </c>
      <c r="M144" s="177">
        <f>('표4-1'!L144-'표4-1'!K144)/'표4-1'!K144*100</f>
        <v>15.123115980052077</v>
      </c>
      <c r="N144" s="177">
        <f>('표4-1'!M144-'표4-1'!L144)/'표4-1'!L144*100</f>
        <v>74.029348962125681</v>
      </c>
      <c r="O144" s="199">
        <f>('표4-1'!N144-'표4-1'!M144)/'표4-1'!M144*100</f>
        <v>-28.873260366335845</v>
      </c>
      <c r="P144" s="151"/>
      <c r="Q144" s="178" t="s">
        <v>115</v>
      </c>
    </row>
    <row r="145" spans="1:17" s="18" customFormat="1" ht="36.75" customHeight="1">
      <c r="A145" s="152"/>
      <c r="B145" s="153"/>
      <c r="C145" s="152"/>
      <c r="D145" s="174" t="s">
        <v>116</v>
      </c>
      <c r="E145" s="149"/>
      <c r="F145" s="175">
        <f>'표4-1'!E145/'표4-1'!$E$154*100</f>
        <v>3.8630436285289829</v>
      </c>
      <c r="G145" s="176">
        <f>'표4-1'!F145/'표4-1'!$F$154*100</f>
        <v>3.4625432361628268</v>
      </c>
      <c r="H145" s="176">
        <f>'표4-1'!G145/'표4-1'!$G$154*100</f>
        <v>2.6900258024462724</v>
      </c>
      <c r="I145" s="176">
        <f>'표4-1'!H145/'표4-1'!$H$154*100</f>
        <v>2.2631260070329757</v>
      </c>
      <c r="J145" s="195">
        <f>'표4-1'!I145/'표4-1'!$I$154*100</f>
        <v>2.2293044992862381</v>
      </c>
      <c r="K145" s="198">
        <v>0</v>
      </c>
      <c r="L145" s="177">
        <f>('표4-1'!K145-'표4-1'!J145)/'표4-1'!J145*100</f>
        <v>-9.1609593573786849</v>
      </c>
      <c r="M145" s="177">
        <f>('표4-1'!L145-'표4-1'!K145)/'표4-1'!K145*100</f>
        <v>-12.50476595343952</v>
      </c>
      <c r="N145" s="177">
        <f>('표4-1'!M145-'표4-1'!L145)/'표4-1'!L145*100</f>
        <v>0.76952114185914289</v>
      </c>
      <c r="O145" s="199">
        <f>('표4-1'!N145-'표4-1'!M145)/'표4-1'!M145*100</f>
        <v>8.2903612483930952E-2</v>
      </c>
      <c r="P145" s="151"/>
      <c r="Q145" s="178" t="s">
        <v>117</v>
      </c>
    </row>
    <row r="146" spans="1:17" s="18" customFormat="1" ht="36.75" customHeight="1">
      <c r="A146" s="152"/>
      <c r="B146" s="153"/>
      <c r="C146" s="152"/>
      <c r="D146" s="174" t="s">
        <v>118</v>
      </c>
      <c r="E146" s="149"/>
      <c r="F146" s="175">
        <f>'표4-1'!E146/'표4-1'!$E$154*100</f>
        <v>2.1610522223141073</v>
      </c>
      <c r="G146" s="176">
        <f>'표4-1'!F146/'표4-1'!$F$154*100</f>
        <v>2.0595912532686169</v>
      </c>
      <c r="H146" s="176">
        <f>'표4-1'!G146/'표4-1'!$G$154*100</f>
        <v>6.9043257535057094</v>
      </c>
      <c r="I146" s="176">
        <f>'표4-1'!H146/'표4-1'!$H$154*100</f>
        <v>4.4663205346570916</v>
      </c>
      <c r="J146" s="195">
        <f>'표4-1'!I146/'표4-1'!$I$154*100</f>
        <v>4.108129354580849</v>
      </c>
      <c r="K146" s="198">
        <v>0</v>
      </c>
      <c r="L146" s="177">
        <f>('표4-1'!K146-'표4-1'!J146)/'표4-1'!J146*100</f>
        <v>5.6751038355595673</v>
      </c>
      <c r="M146" s="177">
        <f>('표4-1'!L146-'표4-1'!K146)/'표4-1'!K146*100</f>
        <v>286.91966558579128</v>
      </c>
      <c r="N146" s="177">
        <f>('표4-1'!M146-'표4-1'!L146)/'표4-1'!L146*100</f>
        <v>-9.7089355897427296</v>
      </c>
      <c r="O146" s="199">
        <f>('표4-1'!N146-'표4-1'!M146)/'표4-1'!M146*100</f>
        <v>3.905190755560644</v>
      </c>
      <c r="P146" s="151"/>
      <c r="Q146" s="178" t="s">
        <v>119</v>
      </c>
    </row>
    <row r="147" spans="1:17" s="18" customFormat="1" ht="36.75" customHeight="1">
      <c r="A147" s="152"/>
      <c r="B147" s="153"/>
      <c r="C147" s="152"/>
      <c r="D147" s="174" t="s">
        <v>120</v>
      </c>
      <c r="E147" s="149"/>
      <c r="F147" s="175">
        <f>'표4-1'!E147/'표4-1'!$E$154*100</f>
        <v>4.0611394250925343</v>
      </c>
      <c r="G147" s="176">
        <f>'표4-1'!F147/'표4-1'!$F$154*100</f>
        <v>4.0847017499868379</v>
      </c>
      <c r="H147" s="176">
        <f>'표4-1'!G147/'표4-1'!$G$154*100</f>
        <v>3.2410780434751318</v>
      </c>
      <c r="I147" s="176">
        <f>'표4-1'!H147/'표4-1'!$H$154*100</f>
        <v>2.600292929078408</v>
      </c>
      <c r="J147" s="195">
        <f>'표4-1'!I147/'표4-1'!$I$154*100</f>
        <v>2.6314815590258536</v>
      </c>
      <c r="K147" s="198">
        <v>0</v>
      </c>
      <c r="L147" s="177">
        <f>('표4-1'!K147-'표4-1'!J147)/'표4-1'!J147*100</f>
        <v>-1.6385717313552137</v>
      </c>
      <c r="M147" s="177">
        <f>('표4-1'!L147-'표4-1'!K147)/'표4-1'!K147*100</f>
        <v>-1.033315947125971</v>
      </c>
      <c r="N147" s="177">
        <f>('표4-1'!M147-'표4-1'!L147)/'표4-1'!L147*100</f>
        <v>10.146523422794024</v>
      </c>
      <c r="O147" s="199">
        <f>('표4-1'!N147-'표4-1'!M147)/'표4-1'!M147*100</f>
        <v>7.0592971461228684</v>
      </c>
      <c r="P147" s="151"/>
      <c r="Q147" s="178" t="s">
        <v>121</v>
      </c>
    </row>
    <row r="148" spans="1:17" s="18" customFormat="1" ht="36.75" customHeight="1">
      <c r="A148" s="152"/>
      <c r="B148" s="153"/>
      <c r="C148" s="152"/>
      <c r="D148" s="174" t="s">
        <v>122</v>
      </c>
      <c r="E148" s="149"/>
      <c r="F148" s="175">
        <f>'표4-1'!E148/'표4-1'!$E$154*100</f>
        <v>10.199970835117508</v>
      </c>
      <c r="G148" s="176">
        <f>'표4-1'!F148/'표4-1'!$F$154*100</f>
        <v>10.05789142234142</v>
      </c>
      <c r="H148" s="176">
        <f>'표4-1'!G148/'표4-1'!$G$154*100</f>
        <v>8.7118684592068796</v>
      </c>
      <c r="I148" s="176">
        <f>'표4-1'!H148/'표4-1'!$H$154*100</f>
        <v>6.9140975253170547</v>
      </c>
      <c r="J148" s="195">
        <f>'표4-1'!I148/'표4-1'!$I$154*100</f>
        <v>6.9334199206643996</v>
      </c>
      <c r="K148" s="198">
        <v>0</v>
      </c>
      <c r="L148" s="177">
        <f>('표4-1'!K148-'표4-1'!J148)/'표4-1'!J148*100</f>
        <v>1.5793563664622163</v>
      </c>
      <c r="M148" s="177">
        <f>('표4-1'!L148-'표4-1'!K148)/'표4-1'!K148*100</f>
        <v>-5.2735824806326965</v>
      </c>
      <c r="N148" s="177">
        <f>('표4-1'!M148-'표4-1'!L148)/'표4-1'!L148*100</f>
        <v>-4.4366921485418906</v>
      </c>
      <c r="O148" s="199">
        <f>('표4-1'!N148-'표4-1'!M148)/'표4-1'!M148*100</f>
        <v>3.0507568504457327</v>
      </c>
      <c r="P148" s="151"/>
      <c r="Q148" s="178" t="s">
        <v>123</v>
      </c>
    </row>
    <row r="149" spans="1:17" s="18" customFormat="1" ht="36.75" customHeight="1">
      <c r="A149" s="152"/>
      <c r="B149" s="153"/>
      <c r="C149" s="152"/>
      <c r="D149" s="174" t="s">
        <v>124</v>
      </c>
      <c r="E149" s="149"/>
      <c r="F149" s="175">
        <f>'표4-1'!E149/'표4-1'!$E$154*100</f>
        <v>0.87589625454044029</v>
      </c>
      <c r="G149" s="176">
        <f>'표4-1'!F149/'표4-1'!$F$154*100</f>
        <v>1.2363517423498001</v>
      </c>
      <c r="H149" s="176">
        <f>'표4-1'!G149/'표4-1'!$G$154*100</f>
        <v>1.372027993433544</v>
      </c>
      <c r="I149" s="176">
        <f>'표4-1'!H149/'표4-1'!$H$154*100</f>
        <v>1.1683693529856964</v>
      </c>
      <c r="J149" s="195">
        <f>'표4-1'!I149/'표4-1'!$I$154*100</f>
        <v>0.90134659493750524</v>
      </c>
      <c r="K149" s="198">
        <v>0</v>
      </c>
      <c r="L149" s="177">
        <f>('표4-1'!K149-'표4-1'!J149)/'표4-1'!J149*100</f>
        <v>43.209146488972067</v>
      </c>
      <c r="M149" s="177">
        <f>('표4-1'!L149-'표4-1'!K149)/'표4-1'!K149*100</f>
        <v>25.87112373315243</v>
      </c>
      <c r="N149" s="177">
        <f>('표4-1'!M149-'표4-1'!L149)/'표4-1'!L149*100</f>
        <v>-0.32231320112186301</v>
      </c>
      <c r="O149" s="199">
        <f>('표4-1'!N149-'표4-1'!M149)/'표4-1'!M149*100</f>
        <v>-21.071867890750653</v>
      </c>
      <c r="P149" s="151"/>
      <c r="Q149" s="178" t="s">
        <v>125</v>
      </c>
    </row>
    <row r="150" spans="1:17" s="156" customFormat="1" ht="36.75" customHeight="1">
      <c r="A150" s="148"/>
      <c r="B150" s="11"/>
      <c r="C150" s="148"/>
      <c r="D150" s="174" t="s">
        <v>126</v>
      </c>
      <c r="E150" s="149"/>
      <c r="F150" s="175">
        <f>'표4-1'!E150/'표4-1'!$E$154*100</f>
        <v>29.968348335539673</v>
      </c>
      <c r="G150" s="176">
        <f>'표4-1'!F150/'표4-1'!$F$154*100</f>
        <v>30.177430753198713</v>
      </c>
      <c r="H150" s="176">
        <f>'표4-1'!G150/'표4-1'!$G$154*100</f>
        <v>25.900501357774203</v>
      </c>
      <c r="I150" s="176">
        <f>'표4-1'!H150/'표4-1'!$H$154*100</f>
        <v>36.199684376410737</v>
      </c>
      <c r="J150" s="195">
        <f>'표4-1'!I150/'표4-1'!$I$154*100</f>
        <v>36.489198241886264</v>
      </c>
      <c r="K150" s="198">
        <v>0</v>
      </c>
      <c r="L150" s="177">
        <f>('표4-1'!K150-'표4-1'!J150)/'표4-1'!J150*100</f>
        <v>1.4664981494704865</v>
      </c>
      <c r="M150" s="177">
        <f>('표4-1'!L150-'표4-1'!K150)/'표4-1'!K150*100</f>
        <v>-4.4997748824370127</v>
      </c>
      <c r="N150" s="177">
        <f>('표4-1'!M150-'표4-1'!L150)/'표4-1'!L150*100</f>
        <v>71.059801489095335</v>
      </c>
      <c r="O150" s="199">
        <f>('표4-1'!N150-'표4-1'!M150)/'표4-1'!M150*100</f>
        <v>3.1701770381253063</v>
      </c>
      <c r="P150" s="154"/>
      <c r="Q150" s="155" t="s">
        <v>127</v>
      </c>
    </row>
    <row r="151" spans="1:17" s="156" customFormat="1" ht="36.75" customHeight="1">
      <c r="A151" s="148"/>
      <c r="B151" s="11"/>
      <c r="C151" s="148"/>
      <c r="D151" s="174" t="s">
        <v>128</v>
      </c>
      <c r="E151" s="149"/>
      <c r="F151" s="175">
        <f>'표4-1'!E151/'표4-1'!$E$154*100</f>
        <v>14.240621851585846</v>
      </c>
      <c r="G151" s="176">
        <f>'표4-1'!F151/'표4-1'!$F$154*100</f>
        <v>14.298202551289831</v>
      </c>
      <c r="H151" s="176">
        <f>'표4-1'!G151/'표4-1'!$G$154*100</f>
        <v>11.929930832776691</v>
      </c>
      <c r="I151" s="176">
        <f>'표4-1'!H151/'표4-1'!$H$154*100</f>
        <v>10.093793322040153</v>
      </c>
      <c r="J151" s="195">
        <f>'표4-1'!I151/'표4-1'!$I$154*100</f>
        <v>10.28340512297806</v>
      </c>
      <c r="K151" s="198">
        <v>0</v>
      </c>
      <c r="L151" s="177">
        <f>('표4-1'!K151-'표4-1'!J151)/'표4-1'!J151*100</f>
        <v>0.90198189332533885</v>
      </c>
      <c r="M151" s="177">
        <f>('표4-1'!L151-'표4-1'!K151)/'표4-1'!K151*100</f>
        <v>-6.8244196181129455</v>
      </c>
      <c r="N151" s="177">
        <f>('표4-1'!M151-'표4-1'!L151)/'표4-1'!L151*100</f>
        <v>1.9321927166679373</v>
      </c>
      <c r="O151" s="199">
        <f>('표4-1'!N151-'표4-1'!M151)/'표4-1'!M151*100</f>
        <v>3.8885090647601652</v>
      </c>
      <c r="P151" s="154"/>
      <c r="Q151" s="155" t="s">
        <v>129</v>
      </c>
    </row>
    <row r="152" spans="1:17" s="156" customFormat="1" ht="36.75" customHeight="1">
      <c r="A152" s="148"/>
      <c r="B152" s="11"/>
      <c r="C152" s="148"/>
      <c r="D152" s="174" t="s">
        <v>130</v>
      </c>
      <c r="E152" s="149"/>
      <c r="F152" s="175">
        <f>'표4-1'!E152/'표4-1'!$E$154*100</f>
        <v>4.5152284653771169</v>
      </c>
      <c r="G152" s="176">
        <f>'표4-1'!F152/'표4-1'!$F$154*100</f>
        <v>4.7593141225952991</v>
      </c>
      <c r="H152" s="176">
        <f>'표4-1'!G152/'표4-1'!$G$154*100</f>
        <v>3.9687391452902183</v>
      </c>
      <c r="I152" s="176">
        <f>'표4-1'!H152/'표4-1'!$H$154*100</f>
        <v>3.464387213295915</v>
      </c>
      <c r="J152" s="195">
        <f>'표4-1'!I152/'표4-1'!$I$154*100</f>
        <v>3.4757614985625351</v>
      </c>
      <c r="K152" s="198">
        <v>0</v>
      </c>
      <c r="L152" s="177">
        <f>('표4-1'!K152-'표4-1'!J152)/'표4-1'!J152*100</f>
        <v>7.613822268013692</v>
      </c>
      <c r="M152" s="177">
        <f>('표4-1'!L152-'표4-1'!K152)/'표4-1'!K152*100</f>
        <v>-4.8233719574585256</v>
      </c>
      <c r="N152" s="177">
        <f>('표4-1'!M152-'표4-1'!L152)/'표4-1'!L152*100</f>
        <v>7.2428728397187569</v>
      </c>
      <c r="O152" s="199">
        <f>('표4-1'!N152-'표4-1'!M152)/'표4-1'!M152*100</f>
        <v>3.8963256662533889</v>
      </c>
      <c r="P152" s="154"/>
      <c r="Q152" s="180" t="s">
        <v>131</v>
      </c>
    </row>
    <row r="153" spans="1:17" s="156" customFormat="1" ht="36.75" customHeight="1">
      <c r="A153" s="148"/>
      <c r="B153" s="11"/>
      <c r="C153" s="148"/>
      <c r="D153" s="174" t="s">
        <v>132</v>
      </c>
      <c r="E153" s="149"/>
      <c r="F153" s="175">
        <f>'표4-1'!E153/'표4-1'!$E$154*100</f>
        <v>3.3006963351701746</v>
      </c>
      <c r="G153" s="176">
        <f>'표4-1'!F153/'표4-1'!$F$154*100</f>
        <v>2.950763171642433</v>
      </c>
      <c r="H153" s="176">
        <f>'표4-1'!G153/'표4-1'!$G$154*100</f>
        <v>3.1423002238687174</v>
      </c>
      <c r="I153" s="176">
        <f>'표4-1'!H153/'표4-1'!$H$154*100</f>
        <v>3.475238627443586</v>
      </c>
      <c r="J153" s="195">
        <f>'표4-1'!I153/'표4-1'!$I$154*100</f>
        <v>3.404293295476061</v>
      </c>
      <c r="K153" s="198">
        <v>0</v>
      </c>
      <c r="L153" s="177">
        <f>('표4-1'!K153-'표4-1'!J153)/'표4-1'!J153*100</f>
        <v>-10.101205714048033</v>
      </c>
      <c r="M153" s="177">
        <f>('표4-1'!L153-'표4-1'!K153)/'표4-1'!K153*100</f>
        <v>18.726289865090578</v>
      </c>
      <c r="N153" s="177">
        <f>('표4-1'!M153-'표4-1'!L153)/'표4-1'!L153*100</f>
        <v>37.292264767039804</v>
      </c>
      <c r="O153" s="199">
        <f>('표4-1'!N153-'표4-1'!M153)/'표4-1'!M153*100</f>
        <v>-0.13059018072182429</v>
      </c>
      <c r="P153" s="154"/>
      <c r="Q153" s="180" t="s">
        <v>133</v>
      </c>
    </row>
    <row r="154" spans="1:17" s="156" customFormat="1" ht="36.75" customHeight="1">
      <c r="A154" s="157"/>
      <c r="B154" s="163"/>
      <c r="C154" s="168"/>
      <c r="D154" s="181" t="s">
        <v>134</v>
      </c>
      <c r="E154" s="158"/>
      <c r="F154" s="162">
        <f>SUM(F138:F153)</f>
        <v>100</v>
      </c>
      <c r="G154" s="160">
        <f>SUM(G138:G153)</f>
        <v>100</v>
      </c>
      <c r="H154" s="160">
        <f>SUM(H138:H153)</f>
        <v>100.00000000000001</v>
      </c>
      <c r="I154" s="160">
        <f>SUM(I138:I153)</f>
        <v>99.999999999999972</v>
      </c>
      <c r="J154" s="167">
        <f>SUM(J138:J153)</f>
        <v>100.00000000000001</v>
      </c>
      <c r="K154" s="200">
        <v>0</v>
      </c>
      <c r="L154" s="182">
        <f>('표4-1'!K154-'표4-1'!J154)/'표4-1'!J154*100</f>
        <v>1.3847004231455586</v>
      </c>
      <c r="M154" s="182">
        <f>('표4-1'!L154-'표4-1'!K154)/'표4-1'!K154*100</f>
        <v>10.800011094907308</v>
      </c>
      <c r="N154" s="182">
        <f>('표4-1'!M154-'표4-1'!L154)/'표4-1'!L154*100</f>
        <v>24.898144040219062</v>
      </c>
      <c r="O154" s="201">
        <f>('표4-1'!N154-'표4-1'!M154)/'표4-1'!M154*100</f>
        <v>2.3152200943677625</v>
      </c>
      <c r="P154" s="161"/>
      <c r="Q154" s="164" t="s">
        <v>135</v>
      </c>
    </row>
    <row r="155" spans="1:17" s="1" customFormat="1" ht="20.25" customHeight="1">
      <c r="A155" s="445" t="s">
        <v>236</v>
      </c>
      <c r="B155" s="445"/>
      <c r="C155" s="445"/>
      <c r="D155" s="445"/>
      <c r="E155" s="445"/>
      <c r="F155" s="445"/>
      <c r="G155" s="445"/>
      <c r="H155" s="445"/>
      <c r="I155" s="445"/>
      <c r="J155" s="445"/>
      <c r="K155" s="409" t="s">
        <v>222</v>
      </c>
      <c r="L155" s="409"/>
      <c r="M155" s="409"/>
      <c r="N155" s="409"/>
      <c r="O155" s="409"/>
      <c r="P155" s="409"/>
      <c r="Q155" s="409"/>
    </row>
    <row r="156" spans="1:17" ht="17.25" customHeight="1">
      <c r="A156" s="445"/>
      <c r="B156" s="445"/>
      <c r="C156" s="445"/>
      <c r="D156" s="445"/>
      <c r="E156" s="445"/>
      <c r="F156" s="445"/>
      <c r="G156" s="445"/>
      <c r="H156" s="445"/>
      <c r="I156" s="445"/>
      <c r="J156" s="445"/>
      <c r="K156" s="410" t="s">
        <v>223</v>
      </c>
      <c r="L156" s="410"/>
      <c r="M156" s="410"/>
      <c r="N156" s="410"/>
      <c r="O156" s="410"/>
      <c r="P156" s="410"/>
      <c r="Q156" s="410"/>
    </row>
    <row r="157" spans="1:17">
      <c r="A157" s="428" t="s">
        <v>142</v>
      </c>
      <c r="B157" s="428"/>
      <c r="C157" s="428"/>
      <c r="D157" s="428"/>
      <c r="E157" s="141"/>
      <c r="F157" s="143"/>
      <c r="G157" s="143"/>
      <c r="I157" s="143" t="s">
        <v>224</v>
      </c>
      <c r="J157" s="143"/>
      <c r="K157" s="142" t="s">
        <v>226</v>
      </c>
      <c r="L157" s="171"/>
      <c r="M157" s="171"/>
      <c r="N157" s="171"/>
      <c r="O157" s="171"/>
      <c r="P157" s="142"/>
      <c r="Q157" s="143" t="s">
        <v>225</v>
      </c>
    </row>
    <row r="158" spans="1:17" s="146" customFormat="1" ht="23.25" customHeight="1">
      <c r="A158" s="144"/>
      <c r="B158" s="145"/>
      <c r="C158" s="429"/>
      <c r="D158" s="430"/>
      <c r="E158" s="431"/>
      <c r="F158" s="439" t="s">
        <v>237</v>
      </c>
      <c r="G158" s="440"/>
      <c r="H158" s="440"/>
      <c r="I158" s="440"/>
      <c r="J158" s="441"/>
      <c r="K158" s="439" t="s">
        <v>101</v>
      </c>
      <c r="L158" s="440"/>
      <c r="M158" s="440"/>
      <c r="N158" s="440"/>
      <c r="O158" s="441"/>
      <c r="P158" s="435"/>
      <c r="Q158" s="436"/>
    </row>
    <row r="159" spans="1:17" s="18" customFormat="1" ht="23.25" customHeight="1">
      <c r="A159" s="172"/>
      <c r="B159" s="173"/>
      <c r="C159" s="432"/>
      <c r="D159" s="433"/>
      <c r="E159" s="434"/>
      <c r="F159" s="147">
        <v>2010</v>
      </c>
      <c r="G159" s="147">
        <v>2011</v>
      </c>
      <c r="H159" s="187">
        <v>2012</v>
      </c>
      <c r="I159" s="147">
        <v>2013</v>
      </c>
      <c r="J159" s="188">
        <v>2014</v>
      </c>
      <c r="K159" s="147">
        <v>2010</v>
      </c>
      <c r="L159" s="147">
        <v>2011</v>
      </c>
      <c r="M159" s="187">
        <v>2012</v>
      </c>
      <c r="N159" s="147">
        <v>2013</v>
      </c>
      <c r="O159" s="188">
        <v>2014</v>
      </c>
      <c r="P159" s="437"/>
      <c r="Q159" s="438"/>
    </row>
    <row r="160" spans="1:17" s="156" customFormat="1" ht="36.75" customHeight="1">
      <c r="A160" s="148"/>
      <c r="B160" s="11"/>
      <c r="C160" s="148"/>
      <c r="D160" s="174" t="s">
        <v>102</v>
      </c>
      <c r="E160" s="149"/>
      <c r="F160" s="175">
        <f>'표4-1'!E160/'표4-1'!$E$176*100</f>
        <v>3.8356838122176629</v>
      </c>
      <c r="G160" s="176">
        <f>'표4-1'!F160/'표4-1'!$F$176*100</f>
        <v>3.8184460429528229</v>
      </c>
      <c r="H160" s="176">
        <f>'표4-1'!G160/'표4-1'!$G$176*100</f>
        <v>3.9342584855005893</v>
      </c>
      <c r="I160" s="176">
        <f>'표4-1'!H160/'표4-1'!$H$176*100</f>
        <v>4.1264878304328727</v>
      </c>
      <c r="J160" s="195">
        <f>'표4-1'!I160/'표4-1'!$I$176*100</f>
        <v>3.5819404938854928</v>
      </c>
      <c r="K160" s="198">
        <v>0</v>
      </c>
      <c r="L160" s="177">
        <f>('표4-1'!K160-'표4-1'!J160)/'표4-1'!J160*100</f>
        <v>27.038123464135182</v>
      </c>
      <c r="M160" s="177">
        <f>('표4-1'!L160-'표4-1'!K160)/'표4-1'!K160*100</f>
        <v>5.9074699898865113</v>
      </c>
      <c r="N160" s="177">
        <f>('표4-1'!M160-'표4-1'!L160)/'표4-1'!L160*100</f>
        <v>16.139701365420212</v>
      </c>
      <c r="O160" s="199">
        <f>('표4-1'!N160-'표4-1'!M160)/'표4-1'!M160*100</f>
        <v>-11.042102615976805</v>
      </c>
      <c r="P160" s="154"/>
      <c r="Q160" s="178" t="s">
        <v>103</v>
      </c>
    </row>
    <row r="161" spans="1:17" s="18" customFormat="1" ht="36.75" customHeight="1">
      <c r="A161" s="148"/>
      <c r="B161" s="11"/>
      <c r="C161" s="148"/>
      <c r="D161" s="174" t="s">
        <v>104</v>
      </c>
      <c r="E161" s="149"/>
      <c r="F161" s="175">
        <f>'표4-1'!E161/'표4-1'!$E$176*100</f>
        <v>0.17542173736286859</v>
      </c>
      <c r="G161" s="176">
        <f>'표4-1'!F161/'표4-1'!$F$176*100</f>
        <v>9.1221121075670417E-2</v>
      </c>
      <c r="H161" s="176">
        <f>'표4-1'!G161/'표4-1'!$G$176*100</f>
        <v>0.10952204887120945</v>
      </c>
      <c r="I161" s="176">
        <f>'표4-1'!H161/'표4-1'!$H$176*100</f>
        <v>0.13422082123435966</v>
      </c>
      <c r="J161" s="195">
        <f>'표4-1'!I161/'표4-1'!$I$176*100</f>
        <v>9.8954669112762392E-2</v>
      </c>
      <c r="K161" s="198">
        <v>0</v>
      </c>
      <c r="L161" s="177">
        <f>('표4-1'!K161-'표4-1'!J161)/'표4-1'!J161*100</f>
        <v>-28.94468897387598</v>
      </c>
      <c r="M161" s="177">
        <f>('표4-1'!L161-'표4-1'!K161)/'표4-1'!K161*100</f>
        <v>24.491221098286989</v>
      </c>
      <c r="N161" s="177">
        <f>('표4-1'!M161-'표4-1'!L161)/'표4-1'!L161*100</f>
        <v>28.322490501859143</v>
      </c>
      <c r="O161" s="199">
        <f>('표4-1'!N161-'표4-1'!M161)/'표4-1'!M161*100</f>
        <v>-23.672817283593478</v>
      </c>
      <c r="P161" s="151"/>
      <c r="Q161" s="178" t="s">
        <v>105</v>
      </c>
    </row>
    <row r="162" spans="1:17" s="18" customFormat="1" ht="36.75" customHeight="1">
      <c r="A162" s="148"/>
      <c r="B162" s="11"/>
      <c r="C162" s="148"/>
      <c r="D162" s="174" t="s">
        <v>106</v>
      </c>
      <c r="E162" s="149"/>
      <c r="F162" s="175">
        <f>'표4-1'!E162/'표4-1'!$E$176*100</f>
        <v>52.51412472386474</v>
      </c>
      <c r="G162" s="176">
        <f>'표4-1'!F162/'표4-1'!$F$176*100</f>
        <v>64.951479559174061</v>
      </c>
      <c r="H162" s="176">
        <f>'표4-1'!G162/'표4-1'!$G$176*100</f>
        <v>63.112844910134314</v>
      </c>
      <c r="I162" s="176">
        <f>'표4-1'!H162/'표4-1'!$H$176*100</f>
        <v>58.921745470365138</v>
      </c>
      <c r="J162" s="195">
        <f>'표4-1'!I162/'표4-1'!$I$176*100</f>
        <v>59.285339595413525</v>
      </c>
      <c r="K162" s="198">
        <v>0</v>
      </c>
      <c r="L162" s="177">
        <f>('표4-1'!K162-'표4-1'!J162)/'표4-1'!J162*100</f>
        <v>23.689455611801087</v>
      </c>
      <c r="M162" s="177">
        <f>('표4-1'!L162-'표4-1'!K162)/'표4-1'!K162*100</f>
        <v>10.342075316349268</v>
      </c>
      <c r="N162" s="177">
        <f>('표4-1'!M162-'표4-1'!L162)/'표4-1'!L162*100</f>
        <v>4.6480882660108866</v>
      </c>
      <c r="O162" s="199">
        <f>('표4-1'!N162-'표4-1'!M162)/'표4-1'!M162*100</f>
        <v>14.931052204543215</v>
      </c>
      <c r="P162" s="151"/>
      <c r="Q162" s="178" t="s">
        <v>107</v>
      </c>
    </row>
    <row r="163" spans="1:17" s="18" customFormat="1" ht="36.75" customHeight="1">
      <c r="A163" s="148"/>
      <c r="B163" s="11"/>
      <c r="C163" s="148"/>
      <c r="D163" s="174" t="s">
        <v>108</v>
      </c>
      <c r="E163" s="149"/>
      <c r="F163" s="175">
        <f>'표4-1'!E163/'표4-1'!$E$176*100</f>
        <v>11.39451808941056</v>
      </c>
      <c r="G163" s="176">
        <f>'표4-1'!F163/'표4-1'!$F$176*100</f>
        <v>6.7327459799681826</v>
      </c>
      <c r="H163" s="176">
        <f>'표4-1'!G163/'표4-1'!$G$176*100</f>
        <v>6.1904822087741191</v>
      </c>
      <c r="I163" s="176">
        <f>'표4-1'!H163/'표4-1'!$H$176*100</f>
        <v>7.7937646919848831</v>
      </c>
      <c r="J163" s="195">
        <f>'표4-1'!I163/'표4-1'!$I$176*100</f>
        <v>11.585935967584865</v>
      </c>
      <c r="K163" s="198">
        <v>0</v>
      </c>
      <c r="L163" s="177">
        <f>('표4-1'!K163-'표4-1'!J163)/'표4-1'!J163*100</f>
        <v>4.2245250896225564</v>
      </c>
      <c r="M163" s="177">
        <f>('표4-1'!L163-'표4-1'!K163)/'표4-1'!K163*100</f>
        <v>-7.0799088284052809</v>
      </c>
      <c r="N163" s="177">
        <f>('표4-1'!M163-'표4-1'!L163)/'표4-1'!L163*100</f>
        <v>-2.5687650809474336</v>
      </c>
      <c r="O163" s="199">
        <f>('표4-1'!N163-'표4-1'!M163)/'표4-1'!M163*100</f>
        <v>19.39343799066695</v>
      </c>
      <c r="P163" s="151"/>
      <c r="Q163" s="178" t="s">
        <v>109</v>
      </c>
    </row>
    <row r="164" spans="1:17" s="18" customFormat="1" ht="36.75" customHeight="1">
      <c r="A164" s="148"/>
      <c r="B164" s="11"/>
      <c r="C164" s="148"/>
      <c r="D164" s="174" t="s">
        <v>110</v>
      </c>
      <c r="E164" s="149"/>
      <c r="F164" s="175">
        <f>'표4-1'!E164/'표4-1'!$E$176*100</f>
        <v>10.026064703287005</v>
      </c>
      <c r="G164" s="176">
        <f>'표4-1'!F164/'표4-1'!$F$176*100</f>
        <v>7.8087033202620351</v>
      </c>
      <c r="H164" s="176">
        <f>'표4-1'!G164/'표4-1'!$G$176*100</f>
        <v>10.270629384718148</v>
      </c>
      <c r="I164" s="176">
        <f>'표4-1'!H164/'표4-1'!$H$176*100</f>
        <v>10.104550551866691</v>
      </c>
      <c r="J164" s="195">
        <f>'표4-1'!I164/'표4-1'!$I$176*100</f>
        <v>8.1600384522319462</v>
      </c>
      <c r="K164" s="198">
        <v>0</v>
      </c>
      <c r="L164" s="177">
        <f>('표4-1'!K164-'표4-1'!J164)/'표4-1'!J164*100</f>
        <v>4.0404288880849446</v>
      </c>
      <c r="M164" s="177">
        <f>('표4-1'!L164-'표4-1'!K164)/'표4-1'!K164*100</f>
        <v>32.229756183669018</v>
      </c>
      <c r="N164" s="177">
        <f>('표4-1'!M164-'표4-1'!L164)/'표4-1'!L164*100</f>
        <v>-3.1496512887937524</v>
      </c>
      <c r="O164" s="199">
        <f>('표4-1'!N164-'표4-1'!M164)/'표4-1'!M164*100</f>
        <v>-13.91470045576294</v>
      </c>
      <c r="P164" s="151"/>
      <c r="Q164" s="178" t="s">
        <v>111</v>
      </c>
    </row>
    <row r="165" spans="1:17" s="18" customFormat="1" ht="36.75" customHeight="1">
      <c r="A165" s="148"/>
      <c r="B165" s="11"/>
      <c r="C165" s="148"/>
      <c r="D165" s="174" t="s">
        <v>112</v>
      </c>
      <c r="E165" s="149"/>
      <c r="F165" s="175">
        <f>'표4-1'!E165/'표4-1'!$E$176*100</f>
        <v>1.9078479601382647</v>
      </c>
      <c r="G165" s="176">
        <f>'표4-1'!F165/'표4-1'!$F$176*100</f>
        <v>1.6244586532621736</v>
      </c>
      <c r="H165" s="176">
        <f>'표4-1'!G165/'표4-1'!$G$176*100</f>
        <v>1.7211497925873291</v>
      </c>
      <c r="I165" s="176">
        <f>'표4-1'!H165/'표4-1'!$H$176*100</f>
        <v>1.9205541879249763</v>
      </c>
      <c r="J165" s="195">
        <f>'표4-1'!I165/'표4-1'!$I$176*100</f>
        <v>1.6981229580982355</v>
      </c>
      <c r="K165" s="198">
        <v>0</v>
      </c>
      <c r="L165" s="177">
        <f>('표4-1'!K165-'표4-1'!J165)/'표4-1'!J165*100</f>
        <v>17.470323647097917</v>
      </c>
      <c r="M165" s="177">
        <f>('표4-1'!L165-'표4-1'!K165)/'표4-1'!K165*100</f>
        <v>10.753736432202908</v>
      </c>
      <c r="N165" s="177">
        <f>('표4-1'!M165-'표4-1'!L165)/'표4-1'!L165*100</f>
        <v>16.530169500272915</v>
      </c>
      <c r="O165" s="199">
        <f>('표4-1'!N165-'표4-1'!M165)/'표4-1'!M165*100</f>
        <v>-0.49152109959706891</v>
      </c>
      <c r="P165" s="151"/>
      <c r="Q165" s="178" t="s">
        <v>113</v>
      </c>
    </row>
    <row r="166" spans="1:17" s="18" customFormat="1" ht="36.75" customHeight="1">
      <c r="A166" s="152"/>
      <c r="B166" s="153"/>
      <c r="C166" s="152"/>
      <c r="D166" s="174" t="s">
        <v>114</v>
      </c>
      <c r="E166" s="149"/>
      <c r="F166" s="175">
        <f>'표4-1'!E166/'표4-1'!$E$176*100</f>
        <v>2.5981974664921608</v>
      </c>
      <c r="G166" s="176">
        <f>'표4-1'!F166/'표4-1'!$F$176*100</f>
        <v>1.8648350549454555</v>
      </c>
      <c r="H166" s="176">
        <f>'표4-1'!G166/'표4-1'!$G$176*100</f>
        <v>1.8209917796265578</v>
      </c>
      <c r="I166" s="176">
        <f>'표4-1'!H166/'표4-1'!$H$176*100</f>
        <v>2.3666587896090228</v>
      </c>
      <c r="J166" s="195">
        <f>'표4-1'!I166/'표4-1'!$I$176*100</f>
        <v>2.1531605888734315</v>
      </c>
      <c r="K166" s="198">
        <v>0</v>
      </c>
      <c r="L166" s="177">
        <f>('표4-1'!K166-'표4-1'!J166)/'표4-1'!J166*100</f>
        <v>9.5376275634130057</v>
      </c>
      <c r="M166" s="177">
        <f>('표4-1'!L166-'표4-1'!K166)/'표4-1'!K166*100</f>
        <v>-2.1582564673488998</v>
      </c>
      <c r="N166" s="177">
        <f>('표4-1'!M166-'표4-1'!L166)/'표4-1'!L166*100</f>
        <v>26.217485595748457</v>
      </c>
      <c r="O166" s="199">
        <f>('표4-1'!N166-'표4-1'!M166)/'표4-1'!M166*100</f>
        <v>-3.3542046178659399</v>
      </c>
      <c r="P166" s="151"/>
      <c r="Q166" s="178" t="s">
        <v>115</v>
      </c>
    </row>
    <row r="167" spans="1:17" s="18" customFormat="1" ht="36.75" customHeight="1">
      <c r="A167" s="152"/>
      <c r="B167" s="153"/>
      <c r="C167" s="152"/>
      <c r="D167" s="174" t="s">
        <v>116</v>
      </c>
      <c r="E167" s="149"/>
      <c r="F167" s="175">
        <f>'표4-1'!E167/'표4-1'!$E$176*100</f>
        <v>1.1378742868932672</v>
      </c>
      <c r="G167" s="176">
        <f>'표4-1'!F167/'표4-1'!$F$176*100</f>
        <v>0.8131650349086732</v>
      </c>
      <c r="H167" s="176">
        <f>'표4-1'!G167/'표4-1'!$G$176*100</f>
        <v>0.94422489646525298</v>
      </c>
      <c r="I167" s="176">
        <f>'표4-1'!H167/'표4-1'!$H$176*100</f>
        <v>0.99105266194034514</v>
      </c>
      <c r="J167" s="195">
        <f>'표4-1'!I167/'표4-1'!$I$176*100</f>
        <v>0.90963427048574419</v>
      </c>
      <c r="K167" s="198">
        <v>0</v>
      </c>
      <c r="L167" s="177">
        <f>('표4-1'!K167-'표4-1'!J167)/'표4-1'!J167*100</f>
        <v>-2.8101293922300563</v>
      </c>
      <c r="M167" s="177">
        <f>('표4-1'!L167-'표4-1'!K167)/'표4-1'!K167*100</f>
        <v>18.137116075835007</v>
      </c>
      <c r="N167" s="177">
        <f>('표4-1'!M167-'표4-1'!L167)/'표4-1'!L167*100</f>
        <v>4.8989864271636421</v>
      </c>
      <c r="O167" s="199">
        <f>('표4-1'!N167-'표4-1'!M167)/'표4-1'!M167*100</f>
        <v>-2.1014085516939596</v>
      </c>
      <c r="P167" s="151"/>
      <c r="Q167" s="178" t="s">
        <v>117</v>
      </c>
    </row>
    <row r="168" spans="1:17" s="18" customFormat="1" ht="36.75" customHeight="1">
      <c r="A168" s="152"/>
      <c r="B168" s="153"/>
      <c r="C168" s="152"/>
      <c r="D168" s="174" t="s">
        <v>118</v>
      </c>
      <c r="E168" s="149"/>
      <c r="F168" s="175">
        <f>'표4-1'!E168/'표4-1'!$E$176*100</f>
        <v>0.57337343784545203</v>
      </c>
      <c r="G168" s="176">
        <f>'표4-1'!F168/'표4-1'!$F$176*100</f>
        <v>0.36471394908144722</v>
      </c>
      <c r="H168" s="176">
        <f>'표4-1'!G168/'표4-1'!$G$176*100</f>
        <v>0.29294678585502038</v>
      </c>
      <c r="I168" s="176">
        <f>'표4-1'!H168/'표4-1'!$H$176*100</f>
        <v>0.3285202883032512</v>
      </c>
      <c r="J168" s="195">
        <f>'표4-1'!I168/'표4-1'!$I$176*100</f>
        <v>0.33562379619361504</v>
      </c>
      <c r="K168" s="198">
        <v>0</v>
      </c>
      <c r="L168" s="177">
        <f>('표4-1'!K168-'표4-1'!J168)/'표4-1'!J168*100</f>
        <v>-5.0234755711181149</v>
      </c>
      <c r="M168" s="177">
        <f>('표4-1'!L168-'표4-1'!K168)/'표4-1'!K168*100</f>
        <v>-16.415678286433604</v>
      </c>
      <c r="N168" s="177">
        <f>('표4-1'!M168-'표4-1'!L168)/'표4-1'!L168*100</f>
        <v>21.767369626479134</v>
      </c>
      <c r="O168" s="199">
        <f>('표4-1'!N168-'표4-1'!M168)/'표4-1'!M168*100</f>
        <v>13.9867967973455</v>
      </c>
      <c r="P168" s="151"/>
      <c r="Q168" s="178" t="s">
        <v>119</v>
      </c>
    </row>
    <row r="169" spans="1:17" s="18" customFormat="1" ht="36.75" customHeight="1">
      <c r="A169" s="152"/>
      <c r="B169" s="153"/>
      <c r="C169" s="152"/>
      <c r="D169" s="174" t="s">
        <v>120</v>
      </c>
      <c r="E169" s="149"/>
      <c r="F169" s="175">
        <f>'표4-1'!E169/'표4-1'!$E$176*100</f>
        <v>1.637038069783197</v>
      </c>
      <c r="G169" s="176">
        <f>'표4-1'!F169/'표4-1'!$F$176*100</f>
        <v>1.2782818027587461</v>
      </c>
      <c r="H169" s="176">
        <f>'표4-1'!G169/'표4-1'!$G$176*100</f>
        <v>1.1442931736480941</v>
      </c>
      <c r="I169" s="176">
        <f>'표4-1'!H169/'표4-1'!$H$176*100</f>
        <v>1.0473079307350472</v>
      </c>
      <c r="J169" s="195">
        <f>'표4-1'!I169/'표4-1'!$I$176*100</f>
        <v>1.141456006963727</v>
      </c>
      <c r="K169" s="198">
        <v>0</v>
      </c>
      <c r="L169" s="177">
        <f>('표4-1'!K169-'표4-1'!J169)/'표4-1'!J169*100</f>
        <v>2.7405541667969509</v>
      </c>
      <c r="M169" s="177">
        <f>('표4-1'!L169-'표4-1'!K169)/'표4-1'!K169*100</f>
        <v>1.4907469172157921</v>
      </c>
      <c r="N169" s="177">
        <f>('표4-1'!M169-'표4-1'!L169)/'표4-1'!L169*100</f>
        <v>4.7047083230648168</v>
      </c>
      <c r="O169" s="199">
        <f>('표4-1'!N169-'표4-1'!M169)/'표4-1'!M169*100</f>
        <v>19.614978399277277</v>
      </c>
      <c r="P169" s="151"/>
      <c r="Q169" s="178" t="s">
        <v>121</v>
      </c>
    </row>
    <row r="170" spans="1:17" s="18" customFormat="1" ht="36.75" customHeight="1">
      <c r="A170" s="152"/>
      <c r="B170" s="153"/>
      <c r="C170" s="152"/>
      <c r="D170" s="174" t="s">
        <v>122</v>
      </c>
      <c r="E170" s="149"/>
      <c r="F170" s="175">
        <f>'표4-1'!E170/'표4-1'!$E$176*100</f>
        <v>3.2824587945797936</v>
      </c>
      <c r="G170" s="176">
        <f>'표4-1'!F170/'표4-1'!$F$176*100</f>
        <v>2.3654071932032386</v>
      </c>
      <c r="H170" s="176">
        <f>'표4-1'!G170/'표4-1'!$G$176*100</f>
        <v>2.4332329438286058</v>
      </c>
      <c r="I170" s="176">
        <f>'표4-1'!H170/'표4-1'!$H$176*100</f>
        <v>2.4585964995282805</v>
      </c>
      <c r="J170" s="195">
        <f>'표4-1'!I170/'표4-1'!$I$176*100</f>
        <v>2.3876225156381028</v>
      </c>
      <c r="K170" s="198">
        <v>0</v>
      </c>
      <c r="L170" s="177">
        <f>('표4-1'!K170-'표4-1'!J170)/'표4-1'!J170*100</f>
        <v>0.1357817196303846</v>
      </c>
      <c r="M170" s="177">
        <f>('표4-1'!L170-'표4-1'!K170)/'표4-1'!K170*100</f>
        <v>2.8476851100340967</v>
      </c>
      <c r="N170" s="177">
        <f>('표4-1'!M170-'표4-1'!L170)/'표4-1'!L170*100</f>
        <v>0.34287322750695237</v>
      </c>
      <c r="O170" s="199">
        <f>('표4-1'!N170-'표4-1'!M170)/'표4-1'!M170*100</f>
        <v>4.5291735110820834</v>
      </c>
      <c r="P170" s="151"/>
      <c r="Q170" s="178" t="s">
        <v>123</v>
      </c>
    </row>
    <row r="171" spans="1:17" s="18" customFormat="1" ht="36.75" customHeight="1">
      <c r="A171" s="152"/>
      <c r="B171" s="153"/>
      <c r="C171" s="152"/>
      <c r="D171" s="174" t="s">
        <v>124</v>
      </c>
      <c r="E171" s="149"/>
      <c r="F171" s="175">
        <f>'표4-1'!E171/'표4-1'!$E$176*100</f>
        <v>1.1208229211900309</v>
      </c>
      <c r="G171" s="176">
        <f>'표4-1'!F171/'표4-1'!$F$176*100</f>
        <v>0.95861428420979411</v>
      </c>
      <c r="H171" s="176">
        <f>'표4-1'!G171/'표4-1'!$G$176*100</f>
        <v>1.0180179343093054</v>
      </c>
      <c r="I171" s="176">
        <f>'표4-1'!H171/'표4-1'!$H$176*100</f>
        <v>1.2797100153930629</v>
      </c>
      <c r="J171" s="195">
        <f>'표4-1'!I171/'표4-1'!$I$176*100</f>
        <v>1.1573159663379191</v>
      </c>
      <c r="K171" s="198">
        <v>0</v>
      </c>
      <c r="L171" s="177">
        <f>('표4-1'!K171-'표4-1'!J171)/'표4-1'!J171*100</f>
        <v>16.623653007348775</v>
      </c>
      <c r="M171" s="177">
        <f>('표4-1'!L171-'표4-1'!K171)/'표4-1'!K171*100</f>
        <v>9.5352215140046397</v>
      </c>
      <c r="N171" s="177">
        <f>('표4-1'!M171-'표4-1'!L171)/'표4-1'!L171*100</f>
        <v>22.542406553946716</v>
      </c>
      <c r="O171" s="199">
        <f>('표4-1'!N171-'표4-1'!M171)/'표4-1'!M171*100</f>
        <v>-1.8244305869596487</v>
      </c>
      <c r="P171" s="151"/>
      <c r="Q171" s="178" t="s">
        <v>125</v>
      </c>
    </row>
    <row r="172" spans="1:17" s="156" customFormat="1" ht="36.75" customHeight="1">
      <c r="A172" s="148"/>
      <c r="B172" s="11"/>
      <c r="C172" s="148"/>
      <c r="D172" s="174" t="s">
        <v>126</v>
      </c>
      <c r="E172" s="149"/>
      <c r="F172" s="175">
        <f>'표4-1'!E172/'표4-1'!$E$176*100</f>
        <v>4.5910457222291967</v>
      </c>
      <c r="G172" s="176">
        <f>'표4-1'!F172/'표4-1'!$F$176*100</f>
        <v>3.226039006035275</v>
      </c>
      <c r="H172" s="176">
        <f>'표4-1'!G172/'표4-1'!$G$176*100</f>
        <v>2.5988476116294996</v>
      </c>
      <c r="I172" s="176">
        <f>'표4-1'!H172/'표4-1'!$H$176*100</f>
        <v>3.5081138556266231</v>
      </c>
      <c r="J172" s="195">
        <f>'표4-1'!I172/'표4-1'!$I$176*100</f>
        <v>2.6921708900908476</v>
      </c>
      <c r="K172" s="198">
        <v>0</v>
      </c>
      <c r="L172" s="177">
        <f>('표4-1'!K172-'표4-1'!J172)/'표4-1'!J172*100</f>
        <v>-4.4466773850894983</v>
      </c>
      <c r="M172" s="177">
        <f>('표4-1'!L172-'표4-1'!K172)/'표4-1'!K172*100</f>
        <v>-18.049729041994386</v>
      </c>
      <c r="N172" s="177">
        <f>('표4-1'!M172-'표4-1'!L172)/'표4-1'!L172*100</f>
        <v>36.23640493236438</v>
      </c>
      <c r="O172" s="199">
        <f>('표4-1'!N172-'표4-1'!M172)/'표4-1'!M172*100</f>
        <v>-17.699724712141705</v>
      </c>
      <c r="P172" s="154"/>
      <c r="Q172" s="155" t="s">
        <v>127</v>
      </c>
    </row>
    <row r="173" spans="1:17" s="156" customFormat="1" ht="36.75" customHeight="1">
      <c r="A173" s="148"/>
      <c r="B173" s="11"/>
      <c r="C173" s="148"/>
      <c r="D173" s="174" t="s">
        <v>128</v>
      </c>
      <c r="E173" s="149"/>
      <c r="F173" s="175">
        <f>'표4-1'!E173/'표4-1'!$E$176*100</f>
        <v>3.0470464959077304</v>
      </c>
      <c r="G173" s="176">
        <f>'표4-1'!F173/'표4-1'!$F$176*100</f>
        <v>2.2968996003364848</v>
      </c>
      <c r="H173" s="176">
        <f>'표4-1'!G173/'표4-1'!$G$176*100</f>
        <v>2.3055702808762244</v>
      </c>
      <c r="I173" s="176">
        <f>'표4-1'!H173/'표4-1'!$H$176*100</f>
        <v>2.2553676607479538</v>
      </c>
      <c r="J173" s="195">
        <f>'표4-1'!I173/'표4-1'!$I$176*100</f>
        <v>2.2430590442176332</v>
      </c>
      <c r="K173" s="198">
        <v>0</v>
      </c>
      <c r="L173" s="177">
        <f>('표4-1'!K173-'표4-1'!J173)/'표4-1'!J173*100</f>
        <v>2.3740362301909146</v>
      </c>
      <c r="M173" s="177">
        <f>('표4-1'!L173-'표4-1'!K173)/'표4-1'!K173*100</f>
        <v>2.7375681584942964</v>
      </c>
      <c r="N173" s="177">
        <f>('표4-1'!M173-'표4-1'!L173)/'표4-1'!L173*100</f>
        <v>-2.4376116579587275</v>
      </c>
      <c r="O173" s="199">
        <f>('표4-1'!N173-'표4-1'!M173)/'표4-1'!M173*100</f>
        <v>6.7095697524835494</v>
      </c>
      <c r="P173" s="154"/>
      <c r="Q173" s="155" t="s">
        <v>129</v>
      </c>
    </row>
    <row r="174" spans="1:17" s="156" customFormat="1" ht="36.75" customHeight="1">
      <c r="A174" s="148"/>
      <c r="B174" s="11"/>
      <c r="C174" s="148"/>
      <c r="D174" s="174" t="s">
        <v>130</v>
      </c>
      <c r="E174" s="149"/>
      <c r="F174" s="175">
        <f>'표4-1'!E174/'표4-1'!$E$176*100</f>
        <v>1.003945278381684</v>
      </c>
      <c r="G174" s="176">
        <f>'표4-1'!F174/'표4-1'!$F$176*100</f>
        <v>0.79365359740893127</v>
      </c>
      <c r="H174" s="176">
        <f>'표4-1'!G174/'표4-1'!$G$176*100</f>
        <v>0.91522172235989663</v>
      </c>
      <c r="I174" s="176">
        <f>'표4-1'!H174/'표4-1'!$H$176*100</f>
        <v>1.1095705636402871</v>
      </c>
      <c r="J174" s="195">
        <f>'표4-1'!I174/'표4-1'!$I$176*100</f>
        <v>1.1131970793519625</v>
      </c>
      <c r="K174" s="198">
        <v>0</v>
      </c>
      <c r="L174" s="177">
        <f>('표4-1'!K174-'표4-1'!J174)/'표4-1'!J174*100</f>
        <v>8.5689674802868385</v>
      </c>
      <c r="M174" s="177">
        <f>('표4-1'!L174-'표4-1'!K174)/'표4-1'!K174*100</f>
        <v>20.482288778887916</v>
      </c>
      <c r="N174" s="177">
        <f>('표4-1'!M174-'표4-1'!L174)/'표4-1'!L174*100</f>
        <v>22.830575810374597</v>
      </c>
      <c r="O174" s="199">
        <f>('표4-1'!N174-'표4-1'!M174)/'표4-1'!M174*100</f>
        <v>8.806296489029755</v>
      </c>
      <c r="P174" s="154"/>
      <c r="Q174" s="180" t="s">
        <v>131</v>
      </c>
    </row>
    <row r="175" spans="1:17" s="156" customFormat="1" ht="36.75" customHeight="1">
      <c r="A175" s="148"/>
      <c r="B175" s="11"/>
      <c r="C175" s="148"/>
      <c r="D175" s="174" t="s">
        <v>132</v>
      </c>
      <c r="E175" s="149"/>
      <c r="F175" s="175">
        <f>'표4-1'!E175/'표4-1'!$E$176*100</f>
        <v>1.1545365004163894</v>
      </c>
      <c r="G175" s="176">
        <f>'표4-1'!F175/'표4-1'!$F$176*100</f>
        <v>1.0113358004170241</v>
      </c>
      <c r="H175" s="176">
        <f>'표4-1'!G175/'표4-1'!$G$176*100</f>
        <v>1.1877660408158481</v>
      </c>
      <c r="I175" s="176">
        <f>'표4-1'!H175/'표4-1'!$H$176*100</f>
        <v>1.6537781806671568</v>
      </c>
      <c r="J175" s="195">
        <f>'표4-1'!I175/'표4-1'!$I$176*100</f>
        <v>1.4564277055201973</v>
      </c>
      <c r="K175" s="198">
        <v>0</v>
      </c>
      <c r="L175" s="177">
        <f>('표4-1'!K175-'표4-1'!J175)/'표4-1'!J175*100</f>
        <v>16.430472652887453</v>
      </c>
      <c r="M175" s="177">
        <f>('표4-1'!L175-'표4-1'!K175)/'표4-1'!K175*100</f>
        <v>20.865551266768531</v>
      </c>
      <c r="N175" s="177">
        <f>('표4-1'!M175-'표4-1'!L175)/'표4-1'!L175*100</f>
        <v>42.651656849642151</v>
      </c>
      <c r="O175" s="199">
        <f>('표4-1'!N175-'표4-1'!M175)/'표4-1'!M175*100</f>
        <v>-7.6408537210025056</v>
      </c>
      <c r="P175" s="154"/>
      <c r="Q175" s="180" t="s">
        <v>133</v>
      </c>
    </row>
    <row r="176" spans="1:17" s="156" customFormat="1" ht="36.75" customHeight="1">
      <c r="A176" s="157"/>
      <c r="B176" s="163"/>
      <c r="C176" s="168"/>
      <c r="D176" s="181" t="s">
        <v>134</v>
      </c>
      <c r="E176" s="158"/>
      <c r="F176" s="162">
        <f>SUM(F160:F175)</f>
        <v>100.00000000000001</v>
      </c>
      <c r="G176" s="160">
        <f>SUM(G160:G175)</f>
        <v>100.00000000000003</v>
      </c>
      <c r="H176" s="160">
        <f>SUM(H160:H175)</f>
        <v>100</v>
      </c>
      <c r="I176" s="160">
        <f>SUM(I160:I175)</f>
        <v>99.999999999999943</v>
      </c>
      <c r="J176" s="167">
        <f>SUM(J160:J175)</f>
        <v>100</v>
      </c>
      <c r="K176" s="200">
        <v>0</v>
      </c>
      <c r="L176" s="182">
        <f>('표4-1'!K176-'표4-1'!J176)/'표4-1'!J176*100</f>
        <v>15.212981953339366</v>
      </c>
      <c r="M176" s="182">
        <f>('표4-1'!L176-'표4-1'!K176)/'표4-1'!K176*100</f>
        <v>8.5828378654843203</v>
      </c>
      <c r="N176" s="182">
        <f>('표4-1'!M176-'표4-1'!L176)/'표4-1'!L176*100</f>
        <v>5.9358393491937944</v>
      </c>
      <c r="O176" s="201">
        <f>('표4-1'!N176-'표4-1'!M176)/'표4-1'!M176*100</f>
        <v>7.8571003317997583</v>
      </c>
      <c r="P176" s="161"/>
      <c r="Q176" s="164" t="s">
        <v>135</v>
      </c>
    </row>
    <row r="177" spans="1:17" s="1" customFormat="1" ht="20.25" customHeight="1">
      <c r="A177" s="445" t="s">
        <v>236</v>
      </c>
      <c r="B177" s="445"/>
      <c r="C177" s="445"/>
      <c r="D177" s="445"/>
      <c r="E177" s="445"/>
      <c r="F177" s="445"/>
      <c r="G177" s="445"/>
      <c r="H177" s="445"/>
      <c r="I177" s="445"/>
      <c r="J177" s="445"/>
      <c r="K177" s="409" t="s">
        <v>222</v>
      </c>
      <c r="L177" s="409"/>
      <c r="M177" s="409"/>
      <c r="N177" s="409"/>
      <c r="O177" s="409"/>
      <c r="P177" s="409"/>
      <c r="Q177" s="409"/>
    </row>
    <row r="178" spans="1:17" ht="17.25" customHeight="1">
      <c r="A178" s="445"/>
      <c r="B178" s="445"/>
      <c r="C178" s="445"/>
      <c r="D178" s="445"/>
      <c r="E178" s="445"/>
      <c r="F178" s="445"/>
      <c r="G178" s="445"/>
      <c r="H178" s="445"/>
      <c r="I178" s="445"/>
      <c r="J178" s="445"/>
      <c r="K178" s="410" t="s">
        <v>223</v>
      </c>
      <c r="L178" s="410"/>
      <c r="M178" s="410"/>
      <c r="N178" s="410"/>
      <c r="O178" s="410"/>
      <c r="P178" s="410"/>
      <c r="Q178" s="410"/>
    </row>
    <row r="179" spans="1:17">
      <c r="A179" s="428" t="s">
        <v>227</v>
      </c>
      <c r="B179" s="428"/>
      <c r="C179" s="428"/>
      <c r="D179" s="428"/>
      <c r="E179" s="141"/>
      <c r="F179" s="143"/>
      <c r="G179" s="143"/>
      <c r="I179" s="143" t="s">
        <v>224</v>
      </c>
      <c r="J179" s="143"/>
      <c r="K179" s="142" t="s">
        <v>23</v>
      </c>
      <c r="L179" s="171"/>
      <c r="M179" s="171"/>
      <c r="N179" s="171"/>
      <c r="O179" s="171"/>
      <c r="P179" s="142"/>
      <c r="Q179" s="143" t="s">
        <v>225</v>
      </c>
    </row>
    <row r="180" spans="1:17" s="146" customFormat="1" ht="23.25" customHeight="1">
      <c r="A180" s="144"/>
      <c r="B180" s="145"/>
      <c r="C180" s="429"/>
      <c r="D180" s="430"/>
      <c r="E180" s="431"/>
      <c r="F180" s="439" t="s">
        <v>237</v>
      </c>
      <c r="G180" s="440"/>
      <c r="H180" s="440"/>
      <c r="I180" s="440"/>
      <c r="J180" s="441"/>
      <c r="K180" s="439" t="s">
        <v>101</v>
      </c>
      <c r="L180" s="440"/>
      <c r="M180" s="440"/>
      <c r="N180" s="440"/>
      <c r="O180" s="441"/>
      <c r="P180" s="435"/>
      <c r="Q180" s="436"/>
    </row>
    <row r="181" spans="1:17" s="18" customFormat="1" ht="23.25" customHeight="1">
      <c r="A181" s="172"/>
      <c r="B181" s="173"/>
      <c r="C181" s="432"/>
      <c r="D181" s="433"/>
      <c r="E181" s="434"/>
      <c r="F181" s="147">
        <v>2010</v>
      </c>
      <c r="G181" s="147">
        <v>2011</v>
      </c>
      <c r="H181" s="187">
        <v>2012</v>
      </c>
      <c r="I181" s="147">
        <v>2013</v>
      </c>
      <c r="J181" s="188">
        <v>2014</v>
      </c>
      <c r="K181" s="147">
        <v>2010</v>
      </c>
      <c r="L181" s="147">
        <v>2011</v>
      </c>
      <c r="M181" s="187">
        <v>2012</v>
      </c>
      <c r="N181" s="147">
        <v>2013</v>
      </c>
      <c r="O181" s="188">
        <v>2014</v>
      </c>
      <c r="P181" s="437"/>
      <c r="Q181" s="438"/>
    </row>
    <row r="182" spans="1:17" s="156" customFormat="1" ht="36.75" customHeight="1">
      <c r="A182" s="148"/>
      <c r="B182" s="11"/>
      <c r="C182" s="148"/>
      <c r="D182" s="174" t="s">
        <v>102</v>
      </c>
      <c r="E182" s="149"/>
      <c r="F182" s="175">
        <f>'표4-1'!E182/'표4-1'!$E$198*100</f>
        <v>6.8373014264952374</v>
      </c>
      <c r="G182" s="176">
        <f>'표4-1'!F182/'표4-1'!$F$198*100</f>
        <v>7.694480979199696</v>
      </c>
      <c r="H182" s="176">
        <f>'표4-1'!G182/'표4-1'!$G$198*100</f>
        <v>7.4901708352882581</v>
      </c>
      <c r="I182" s="176">
        <f>'표4-1'!H182/'표4-1'!$H$198*100</f>
        <v>8.2180894630558772</v>
      </c>
      <c r="J182" s="195">
        <f>'표4-1'!I182/'표4-1'!$I$198*100</f>
        <v>7.2683885876686558</v>
      </c>
      <c r="K182" s="198">
        <v>0</v>
      </c>
      <c r="L182" s="177">
        <f>('표4-1'!K182-'표4-1'!J182)/'표4-1'!J182*100</f>
        <v>10.798843163501004</v>
      </c>
      <c r="M182" s="177">
        <f>('표4-1'!L182-'표4-1'!K182)/'표4-1'!K182*100</f>
        <v>-1.1207430434499119</v>
      </c>
      <c r="N182" s="177">
        <f>('표4-1'!M182-'표4-1'!L182)/'표4-1'!L182*100</f>
        <v>26.01754994515894</v>
      </c>
      <c r="O182" s="199">
        <f>('표4-1'!N182-'표4-1'!M182)/'표4-1'!M182*100</f>
        <v>-7.7381638702917046</v>
      </c>
      <c r="P182" s="154"/>
      <c r="Q182" s="178" t="s">
        <v>103</v>
      </c>
    </row>
    <row r="183" spans="1:17" s="18" customFormat="1" ht="36.75" customHeight="1">
      <c r="A183" s="148"/>
      <c r="B183" s="11"/>
      <c r="C183" s="148"/>
      <c r="D183" s="174" t="s">
        <v>104</v>
      </c>
      <c r="E183" s="149"/>
      <c r="F183" s="175">
        <f>'표4-1'!E183/'표4-1'!$E$198*100</f>
        <v>1.434072892742243</v>
      </c>
      <c r="G183" s="176">
        <f>'표4-1'!F183/'표4-1'!$F$198*100</f>
        <v>1.2813272403262466</v>
      </c>
      <c r="H183" s="176">
        <f>'표4-1'!G183/'표4-1'!$G$198*100</f>
        <v>1.3105669100828981</v>
      </c>
      <c r="I183" s="176">
        <f>'표4-1'!H183/'표4-1'!$H$198*100</f>
        <v>0.67696178922290517</v>
      </c>
      <c r="J183" s="195">
        <f>'표4-1'!I183/'표4-1'!$I$198*100</f>
        <v>1.2753642446947635</v>
      </c>
      <c r="K183" s="198">
        <v>0</v>
      </c>
      <c r="L183" s="177">
        <f>('표4-1'!K183-'표4-1'!J183)/'표4-1'!J183*100</f>
        <v>-6.656311520454655</v>
      </c>
      <c r="M183" s="177">
        <f>('표4-1'!L183-'표4-1'!K183)/'표4-1'!K183*100</f>
        <v>9.386298485141582</v>
      </c>
      <c r="N183" s="177">
        <f>('표4-1'!M183-'표4-1'!L183)/'표4-1'!L183*100</f>
        <v>-41.808213472582288</v>
      </c>
      <c r="O183" s="199">
        <f>('표4-1'!N183-'표4-1'!M183)/'표4-1'!M183*100</f>
        <v>76.685712741233687</v>
      </c>
      <c r="P183" s="151"/>
      <c r="Q183" s="178" t="s">
        <v>105</v>
      </c>
    </row>
    <row r="184" spans="1:17" s="18" customFormat="1" ht="36.75" customHeight="1">
      <c r="A184" s="148"/>
      <c r="B184" s="11"/>
      <c r="C184" s="148"/>
      <c r="D184" s="174" t="s">
        <v>106</v>
      </c>
      <c r="E184" s="149"/>
      <c r="F184" s="175">
        <f>'표4-1'!E184/'표4-1'!$E$198*100</f>
        <v>45.284576639650787</v>
      </c>
      <c r="G184" s="176">
        <f>'표4-1'!F184/'표4-1'!$F$198*100</f>
        <v>45.337302709721094</v>
      </c>
      <c r="H184" s="176">
        <f>'표4-1'!G184/'표4-1'!$G$198*100</f>
        <v>47.301721314894678</v>
      </c>
      <c r="I184" s="176">
        <f>'표4-1'!H184/'표4-1'!$H$198*100</f>
        <v>46.935604213723614</v>
      </c>
      <c r="J184" s="195">
        <f>'표4-1'!I184/'표4-1'!$I$198*100</f>
        <v>45.691359423612411</v>
      </c>
      <c r="K184" s="198">
        <v>0</v>
      </c>
      <c r="L184" s="177">
        <f>('표4-1'!K184-'표4-1'!J184)/'표4-1'!J184*100</f>
        <v>1.8449981590605056</v>
      </c>
      <c r="M184" s="177">
        <f>('표4-1'!L184-'표4-1'!K184)/'표4-1'!K184*100</f>
        <v>0.92755935584482863</v>
      </c>
      <c r="N184" s="177">
        <f>('표4-1'!M184-'표4-1'!L184)/'표4-1'!L184*100</f>
        <v>19.772178828589752</v>
      </c>
      <c r="O184" s="199">
        <f>('표4-1'!N184-'표4-1'!M184)/'표4-1'!M184*100</f>
        <v>-2.8611710682499001</v>
      </c>
      <c r="P184" s="151"/>
      <c r="Q184" s="178" t="s">
        <v>107</v>
      </c>
    </row>
    <row r="185" spans="1:17" s="18" customFormat="1" ht="36.75" customHeight="1">
      <c r="A185" s="148"/>
      <c r="B185" s="11"/>
      <c r="C185" s="148"/>
      <c r="D185" s="174" t="s">
        <v>108</v>
      </c>
      <c r="E185" s="149"/>
      <c r="F185" s="175">
        <f>'표4-1'!E185/'표4-1'!$E$198*100</f>
        <v>1.4303152644352608</v>
      </c>
      <c r="G185" s="176">
        <f>'표4-1'!F185/'표4-1'!$F$198*100</f>
        <v>1.2244974330134828</v>
      </c>
      <c r="H185" s="176">
        <f>'표4-1'!G185/'표4-1'!$G$198*100</f>
        <v>1.2451334019682614</v>
      </c>
      <c r="I185" s="176">
        <f>'표4-1'!H185/'표4-1'!$H$198*100</f>
        <v>1.5594869859955907</v>
      </c>
      <c r="J185" s="195">
        <f>'표4-1'!I185/'표4-1'!$I$198*100</f>
        <v>1.8933157366498528</v>
      </c>
      <c r="K185" s="198">
        <v>0</v>
      </c>
      <c r="L185" s="177">
        <f>('표4-1'!K185-'표4-1'!J185)/'표4-1'!J185*100</f>
        <v>8.5797046529124259</v>
      </c>
      <c r="M185" s="177">
        <f>('표4-1'!L185-'표4-1'!K185)/'표4-1'!K185*100</f>
        <v>4.5774669523632729</v>
      </c>
      <c r="N185" s="177">
        <f>('표4-1'!M185-'표4-1'!L185)/'표4-1'!L185*100</f>
        <v>15.863207214103436</v>
      </c>
      <c r="O185" s="199">
        <f>('표4-1'!N185-'표4-1'!M185)/'표4-1'!M185*100</f>
        <v>-4.1590365728327239</v>
      </c>
      <c r="P185" s="151"/>
      <c r="Q185" s="178" t="s">
        <v>109</v>
      </c>
    </row>
    <row r="186" spans="1:17" s="18" customFormat="1" ht="36.75" customHeight="1">
      <c r="A186" s="148"/>
      <c r="B186" s="11"/>
      <c r="C186" s="148"/>
      <c r="D186" s="174" t="s">
        <v>110</v>
      </c>
      <c r="E186" s="149"/>
      <c r="F186" s="175">
        <f>'표4-1'!E186/'표4-1'!$E$198*100</f>
        <v>5.0982081479412793</v>
      </c>
      <c r="G186" s="176">
        <f>'표4-1'!F186/'표4-1'!$F$198*100</f>
        <v>5.7050282236055025</v>
      </c>
      <c r="H186" s="176">
        <f>'표4-1'!G186/'표4-1'!$G$198*100</f>
        <v>3.1756801029726236</v>
      </c>
      <c r="I186" s="176">
        <f>'표4-1'!H186/'표4-1'!$H$198*100</f>
        <v>2.8049423808258203</v>
      </c>
      <c r="J186" s="195">
        <f>'표4-1'!I186/'표4-1'!$I$198*100</f>
        <v>3.6202647004986632</v>
      </c>
      <c r="K186" s="198">
        <v>0</v>
      </c>
      <c r="L186" s="177">
        <f>('표4-1'!K186-'표4-1'!J186)/'표4-1'!J186*100</f>
        <v>14.221771763751374</v>
      </c>
      <c r="M186" s="177">
        <f>('표4-1'!L186-'표4-1'!K186)/'표4-1'!K186*100</f>
        <v>-42.235435697037715</v>
      </c>
      <c r="N186" s="177">
        <f>('표4-1'!M186-'표4-1'!L186)/'표4-1'!L186*100</f>
        <v>-6.5097403744528135</v>
      </c>
      <c r="O186" s="199">
        <f>('표4-1'!N186-'표4-1'!M186)/'표4-1'!M186*100</f>
        <v>23.793507421310185</v>
      </c>
      <c r="P186" s="151"/>
      <c r="Q186" s="178" t="s">
        <v>111</v>
      </c>
    </row>
    <row r="187" spans="1:17" s="18" customFormat="1" ht="36.75" customHeight="1">
      <c r="A187" s="148"/>
      <c r="B187" s="11"/>
      <c r="C187" s="148"/>
      <c r="D187" s="174" t="s">
        <v>112</v>
      </c>
      <c r="E187" s="149"/>
      <c r="F187" s="175">
        <f>'표4-1'!E187/'표4-1'!$E$198*100</f>
        <v>2.6207684234892561</v>
      </c>
      <c r="G187" s="176">
        <f>'표4-1'!F187/'표4-1'!$F$198*100</f>
        <v>3.4540512800855501</v>
      </c>
      <c r="H187" s="176">
        <f>'표4-1'!G187/'표4-1'!$G$198*100</f>
        <v>3.3819217213888142</v>
      </c>
      <c r="I187" s="176">
        <f>'표4-1'!H187/'표4-1'!$H$198*100</f>
        <v>2.9762669962350192</v>
      </c>
      <c r="J187" s="195">
        <f>'표4-1'!I187/'표4-1'!$I$198*100</f>
        <v>3.0552822406311022</v>
      </c>
      <c r="K187" s="198">
        <v>0</v>
      </c>
      <c r="L187" s="177">
        <f>('표4-1'!K187-'표4-1'!J187)/'표4-1'!J187*100</f>
        <v>39.009989155803936</v>
      </c>
      <c r="M187" s="177">
        <f>('표4-1'!L187-'표4-1'!K187)/'표4-1'!K187*100</f>
        <v>5.5599342136817196</v>
      </c>
      <c r="N187" s="177">
        <f>('표4-1'!M187-'표4-1'!L187)/'표4-1'!L187*100</f>
        <v>-1.1109419550179791</v>
      </c>
      <c r="O187" s="199">
        <f>('표4-1'!N187-'표4-1'!M187)/'표4-1'!M187*100</f>
        <v>4.631351352421369</v>
      </c>
      <c r="P187" s="151"/>
      <c r="Q187" s="178" t="s">
        <v>113</v>
      </c>
    </row>
    <row r="188" spans="1:17" s="18" customFormat="1" ht="36.75" customHeight="1">
      <c r="A188" s="152"/>
      <c r="B188" s="153"/>
      <c r="C188" s="152"/>
      <c r="D188" s="174" t="s">
        <v>114</v>
      </c>
      <c r="E188" s="149"/>
      <c r="F188" s="175">
        <f>'표4-1'!E188/'표4-1'!$E$198*100</f>
        <v>2.6849185586561424</v>
      </c>
      <c r="G188" s="176">
        <f>'표4-1'!F188/'표4-1'!$F$198*100</f>
        <v>2.2187191621481324</v>
      </c>
      <c r="H188" s="176">
        <f>'표4-1'!G188/'표4-1'!$G$198*100</f>
        <v>2.507700325725605</v>
      </c>
      <c r="I188" s="176">
        <f>'표4-1'!H188/'표4-1'!$H$198*100</f>
        <v>2.0061432287184604</v>
      </c>
      <c r="J188" s="195">
        <f>'표4-1'!I188/'표4-1'!$I$198*100</f>
        <v>3.0041041739472942</v>
      </c>
      <c r="K188" s="198">
        <v>0</v>
      </c>
      <c r="L188" s="177">
        <f>('표4-1'!K188-'표4-1'!J188)/'표4-1'!J188*100</f>
        <v>-8.0741858922723111</v>
      </c>
      <c r="M188" s="177">
        <f>('표4-1'!L188-'표4-1'!K188)/'표4-1'!K188*100</f>
        <v>19.156327904567547</v>
      </c>
      <c r="N188" s="177">
        <f>('표4-1'!M188-'표4-1'!L188)/'표4-1'!L188*100</f>
        <v>-15.65088074714086</v>
      </c>
      <c r="O188" s="199">
        <f>('표4-1'!N188-'표4-1'!M188)/'표4-1'!M188*100</f>
        <v>42.905874028555438</v>
      </c>
      <c r="P188" s="151"/>
      <c r="Q188" s="178" t="s">
        <v>115</v>
      </c>
    </row>
    <row r="189" spans="1:17" s="18" customFormat="1" ht="36.75" customHeight="1">
      <c r="A189" s="152"/>
      <c r="B189" s="153"/>
      <c r="C189" s="152"/>
      <c r="D189" s="174" t="s">
        <v>116</v>
      </c>
      <c r="E189" s="149"/>
      <c r="F189" s="175">
        <f>'표4-1'!E189/'표4-1'!$E$198*100</f>
        <v>1.7898451547424521</v>
      </c>
      <c r="G189" s="176">
        <f>'표4-1'!F189/'표4-1'!$F$198*100</f>
        <v>1.735211194655023</v>
      </c>
      <c r="H189" s="176">
        <f>'표4-1'!G189/'표4-1'!$G$198*100</f>
        <v>1.6055349372686132</v>
      </c>
      <c r="I189" s="176">
        <f>'표4-1'!H189/'표4-1'!$H$198*100</f>
        <v>1.5355382828077278</v>
      </c>
      <c r="J189" s="195">
        <f>'표4-1'!I189/'표4-1'!$I$198*100</f>
        <v>1.6216653521242439</v>
      </c>
      <c r="K189" s="198">
        <v>0</v>
      </c>
      <c r="L189" s="177">
        <f>('표4-1'!K189-'표4-1'!J189)/'표4-1'!J189*100</f>
        <v>1.1163958260968196</v>
      </c>
      <c r="M189" s="177">
        <f>('표4-1'!L189-'표4-1'!K189)/'표4-1'!K189*100</f>
        <v>-1.9383130122915573</v>
      </c>
      <c r="N189" s="177">
        <f>('표4-1'!M189-'표4-1'!L189)/'표4-1'!L189*100</f>
        <v>1.5998742375813348</v>
      </c>
      <c r="O189" s="199">
        <f>('표4-1'!N189-'표4-1'!M189)/'표4-1'!M189*100</f>
        <v>1.8529105088762345</v>
      </c>
      <c r="P189" s="151"/>
      <c r="Q189" s="178" t="s">
        <v>117</v>
      </c>
    </row>
    <row r="190" spans="1:17" s="18" customFormat="1" ht="36.75" customHeight="1">
      <c r="A190" s="152"/>
      <c r="B190" s="153"/>
      <c r="C190" s="152"/>
      <c r="D190" s="174" t="s">
        <v>118</v>
      </c>
      <c r="E190" s="149"/>
      <c r="F190" s="175">
        <f>'표4-1'!E190/'표4-1'!$E$198*100</f>
        <v>1.0200010635033774</v>
      </c>
      <c r="G190" s="176">
        <f>'표4-1'!F190/'표4-1'!$F$198*100</f>
        <v>0.85302335498732862</v>
      </c>
      <c r="H190" s="176">
        <f>'표4-1'!G190/'표4-1'!$G$198*100</f>
        <v>0.97650083289149614</v>
      </c>
      <c r="I190" s="176">
        <f>'표4-1'!H190/'표4-1'!$H$198*100</f>
        <v>0.9345057486957915</v>
      </c>
      <c r="J190" s="195">
        <f>'표4-1'!I190/'표4-1'!$I$198*100</f>
        <v>0.96205340107495441</v>
      </c>
      <c r="K190" s="198">
        <v>0</v>
      </c>
      <c r="L190" s="177">
        <f>('표4-1'!K190-'표4-1'!J190)/'표4-1'!J190*100</f>
        <v>-5.053662907954414</v>
      </c>
      <c r="M190" s="177">
        <f>('표4-1'!L190-'표4-1'!K190)/'표4-1'!K190*100</f>
        <v>24.973317323245961</v>
      </c>
      <c r="N190" s="177">
        <f>('표4-1'!M190-'표4-1'!L190)/'표4-1'!L190*100</f>
        <v>12.23214192087786</v>
      </c>
      <c r="O190" s="199">
        <f>('표4-1'!N190-'표4-1'!M190)/'표4-1'!M190*100</f>
        <v>7.6466878400038931</v>
      </c>
      <c r="P190" s="151"/>
      <c r="Q190" s="178" t="s">
        <v>119</v>
      </c>
    </row>
    <row r="191" spans="1:17" s="18" customFormat="1" ht="36.75" customHeight="1">
      <c r="A191" s="152"/>
      <c r="B191" s="153"/>
      <c r="C191" s="152"/>
      <c r="D191" s="174" t="s">
        <v>120</v>
      </c>
      <c r="E191" s="149"/>
      <c r="F191" s="175">
        <f>'표4-1'!E191/'표4-1'!$E$198*100</f>
        <v>2.894030070726227</v>
      </c>
      <c r="G191" s="176">
        <f>'표4-1'!F191/'표4-1'!$F$198*100</f>
        <v>2.967382798134846</v>
      </c>
      <c r="H191" s="176">
        <f>'표4-1'!G191/'표4-1'!$G$198*100</f>
        <v>2.4274334952869658</v>
      </c>
      <c r="I191" s="176">
        <f>'표4-1'!H191/'표4-1'!$H$198*100</f>
        <v>2.0236485513009872</v>
      </c>
      <c r="J191" s="195">
        <f>'표4-1'!I191/'표4-1'!$I$198*100</f>
        <v>2.2130440476598978</v>
      </c>
      <c r="K191" s="198">
        <v>0</v>
      </c>
      <c r="L191" s="177">
        <f>('표4-1'!K191-'표4-1'!J191)/'표4-1'!J191*100</f>
        <v>3.162750096402025</v>
      </c>
      <c r="M191" s="177">
        <f>('표4-1'!L191-'표4-1'!K191)/'표4-1'!K191*100</f>
        <v>-3.6239737887715942</v>
      </c>
      <c r="N191" s="177">
        <f>('표4-1'!M191-'표4-1'!L191)/'표4-1'!L191*100</f>
        <v>2.3284966408264873</v>
      </c>
      <c r="O191" s="199">
        <f>('표4-1'!N191-'표4-1'!M191)/'표4-1'!M191*100</f>
        <v>9.4492718062777072</v>
      </c>
      <c r="P191" s="151"/>
      <c r="Q191" s="178" t="s">
        <v>121</v>
      </c>
    </row>
    <row r="192" spans="1:17" s="18" customFormat="1" ht="36.75" customHeight="1">
      <c r="A192" s="152"/>
      <c r="B192" s="153"/>
      <c r="C192" s="152"/>
      <c r="D192" s="174" t="s">
        <v>122</v>
      </c>
      <c r="E192" s="149"/>
      <c r="F192" s="175">
        <f>'표4-1'!E192/'표4-1'!$E$198*100</f>
        <v>4.6290057157343121</v>
      </c>
      <c r="G192" s="176">
        <f>'표4-1'!F192/'표4-1'!$F$198*100</f>
        <v>4.4659250710686935</v>
      </c>
      <c r="H192" s="176">
        <f>'표4-1'!G192/'표4-1'!$G$198*100</f>
        <v>4.4015002630782254</v>
      </c>
      <c r="I192" s="176">
        <f>'표4-1'!H192/'표4-1'!$H$198*100</f>
        <v>4.0063921861856979</v>
      </c>
      <c r="J192" s="195">
        <f>'표4-1'!I192/'표4-1'!$I$198*100</f>
        <v>4.1850031928376294</v>
      </c>
      <c r="K192" s="198">
        <v>0</v>
      </c>
      <c r="L192" s="177">
        <f>('표4-1'!K192-'표4-1'!J192)/'표4-1'!J192*100</f>
        <v>1.9834226196510625</v>
      </c>
      <c r="M192" s="177">
        <f>('표4-1'!L192-'표4-1'!K192)/'표4-1'!K192*100</f>
        <v>1.002023186791277</v>
      </c>
      <c r="N192" s="177">
        <f>('표4-1'!M192-'표4-1'!L192)/'표4-1'!L192*100</f>
        <v>-2.7983923043663141</v>
      </c>
      <c r="O192" s="199">
        <f>('표4-1'!N192-'표4-1'!M192)/'표4-1'!M192*100</f>
        <v>1.5284957812626547</v>
      </c>
      <c r="P192" s="151"/>
      <c r="Q192" s="178" t="s">
        <v>123</v>
      </c>
    </row>
    <row r="193" spans="1:17" s="18" customFormat="1" ht="36.75" customHeight="1">
      <c r="A193" s="152"/>
      <c r="B193" s="153"/>
      <c r="C193" s="152"/>
      <c r="D193" s="174" t="s">
        <v>124</v>
      </c>
      <c r="E193" s="149"/>
      <c r="F193" s="175">
        <f>'표4-1'!E193/'표4-1'!$E$198*100</f>
        <v>2.9455454068909521</v>
      </c>
      <c r="G193" s="176">
        <f>'표4-1'!F193/'표4-1'!$F$198*100</f>
        <v>2.6736489938217387</v>
      </c>
      <c r="H193" s="176">
        <f>'표4-1'!G193/'표4-1'!$G$198*100</f>
        <v>2.872313591691591</v>
      </c>
      <c r="I193" s="176">
        <f>'표4-1'!H193/'표4-1'!$H$198*100</f>
        <v>4.9555875479275393</v>
      </c>
      <c r="J193" s="195">
        <f>'표4-1'!I193/'표4-1'!$I$198*100</f>
        <v>2.2931807282265941</v>
      </c>
      <c r="K193" s="198">
        <v>0</v>
      </c>
      <c r="L193" s="177">
        <f>('표4-1'!K193-'표4-1'!J193)/'표4-1'!J193*100</f>
        <v>-5.4303285047740468</v>
      </c>
      <c r="M193" s="177">
        <f>('표4-1'!L193-'표4-1'!K193)/'표4-1'!K193*100</f>
        <v>12.283674697591497</v>
      </c>
      <c r="N193" s="177">
        <f>('표4-1'!M193-'표4-1'!L193)/'표4-1'!L193*100</f>
        <v>84.312606392621461</v>
      </c>
      <c r="O193" s="199">
        <f>('표4-1'!N193-'표4-1'!M193)/'표4-1'!M193*100</f>
        <v>-54.764718828020079</v>
      </c>
      <c r="P193" s="151"/>
      <c r="Q193" s="178" t="s">
        <v>125</v>
      </c>
    </row>
    <row r="194" spans="1:17" s="156" customFormat="1" ht="36.75" customHeight="1">
      <c r="A194" s="148"/>
      <c r="B194" s="11"/>
      <c r="C194" s="148"/>
      <c r="D194" s="174" t="s">
        <v>126</v>
      </c>
      <c r="E194" s="149"/>
      <c r="F194" s="175">
        <f>'표4-1'!E194/'표4-1'!$E$198*100</f>
        <v>11.809101369403912</v>
      </c>
      <c r="G194" s="176">
        <f>'표4-1'!F194/'표4-1'!$F$198*100</f>
        <v>11.117561051992189</v>
      </c>
      <c r="H194" s="176">
        <f>'표4-1'!G194/'표4-1'!$G$198*100</f>
        <v>9.6122081114810527</v>
      </c>
      <c r="I194" s="176">
        <f>'표4-1'!H194/'표4-1'!$H$198*100</f>
        <v>11.764823513404501</v>
      </c>
      <c r="J194" s="195">
        <f>'표4-1'!I194/'표4-1'!$I$198*100</f>
        <v>12.914170544185527</v>
      </c>
      <c r="K194" s="198">
        <v>0</v>
      </c>
      <c r="L194" s="177">
        <f>('표4-1'!K194-'표4-1'!J194)/'표4-1'!J194*100</f>
        <v>-2.2380693862934811</v>
      </c>
      <c r="M194" s="177">
        <f>('표4-1'!L194-'표4-1'!K194)/'표4-1'!K194*100</f>
        <v>-9.3908131159480437</v>
      </c>
      <c r="N194" s="177">
        <f>('표4-1'!M194-'표4-1'!L194)/'표4-1'!L194*100</f>
        <v>32.774847328919705</v>
      </c>
      <c r="O194" s="199">
        <f>('표4-1'!N194-'표4-1'!M194)/'표4-1'!M194*100</f>
        <v>6.7199478816345177</v>
      </c>
      <c r="P194" s="154"/>
      <c r="Q194" s="155" t="s">
        <v>127</v>
      </c>
    </row>
    <row r="195" spans="1:17" s="156" customFormat="1" ht="36.75" customHeight="1">
      <c r="A195" s="148"/>
      <c r="B195" s="11"/>
      <c r="C195" s="148"/>
      <c r="D195" s="174" t="s">
        <v>128</v>
      </c>
      <c r="E195" s="149"/>
      <c r="F195" s="175">
        <f>'표4-1'!E195/'표4-1'!$E$198*100</f>
        <v>4.3972324572595003</v>
      </c>
      <c r="G195" s="176">
        <f>'표4-1'!F195/'표4-1'!$F$198*100</f>
        <v>4.2346524476135166</v>
      </c>
      <c r="H195" s="176">
        <f>'표4-1'!G195/'표4-1'!$G$198*100</f>
        <v>4.2193592473738191</v>
      </c>
      <c r="I195" s="176">
        <f>'표4-1'!H195/'표4-1'!$H$198*100</f>
        <v>4.3482045297960656</v>
      </c>
      <c r="J195" s="195">
        <f>'표4-1'!I195/'표4-1'!$I$198*100</f>
        <v>4.7036317150092222</v>
      </c>
      <c r="K195" s="198">
        <v>0</v>
      </c>
      <c r="L195" s="177">
        <f>('표4-1'!K195-'표4-1'!J195)/'표4-1'!J195*100</f>
        <v>-0.93509360386803309</v>
      </c>
      <c r="M195" s="177">
        <f>('표4-1'!L195-'표4-1'!K195)/'표4-1'!K195*100</f>
        <v>4.5709228516305913</v>
      </c>
      <c r="N195" s="177">
        <f>('표4-1'!M195-'표4-1'!L195)/'표4-1'!L195*100</f>
        <v>9.0456117782018062</v>
      </c>
      <c r="O195" s="199">
        <f>('표4-1'!N195-'표4-1'!M195)/'표4-1'!M195*100</f>
        <v>3.8322659711486553</v>
      </c>
      <c r="P195" s="154"/>
      <c r="Q195" s="155" t="s">
        <v>129</v>
      </c>
    </row>
    <row r="196" spans="1:17" s="156" customFormat="1" ht="36.75" customHeight="1">
      <c r="A196" s="148"/>
      <c r="B196" s="11"/>
      <c r="C196" s="148"/>
      <c r="D196" s="174" t="s">
        <v>130</v>
      </c>
      <c r="E196" s="149"/>
      <c r="F196" s="175">
        <f>'표4-1'!E196/'표4-1'!$E$198*100</f>
        <v>2.8148476971208112</v>
      </c>
      <c r="G196" s="176">
        <f>'표4-1'!F196/'표4-1'!$F$198*100</f>
        <v>2.6870153319757142</v>
      </c>
      <c r="H196" s="176">
        <f>'표4-1'!G196/'표4-1'!$G$198*100</f>
        <v>2.7183299197807189</v>
      </c>
      <c r="I196" s="176">
        <f>'표4-1'!H196/'표4-1'!$H$198*100</f>
        <v>2.6453928769663002</v>
      </c>
      <c r="J196" s="195">
        <f>'표4-1'!I196/'표4-1'!$I$198*100</f>
        <v>2.6888323932335605</v>
      </c>
      <c r="K196" s="198">
        <v>0</v>
      </c>
      <c r="L196" s="177">
        <f>('표4-1'!K196-'표4-1'!J196)/'표4-1'!J196*100</f>
        <v>0.21182112026592137</v>
      </c>
      <c r="M196" s="177">
        <f>('표4-1'!L196-'표4-1'!K196)/'표4-1'!K196*100</f>
        <v>9.0865298641995196</v>
      </c>
      <c r="N196" s="177">
        <f>('표4-1'!M196-'표4-1'!L196)/'표4-1'!L196*100</f>
        <v>6.3432847843839903</v>
      </c>
      <c r="O196" s="199">
        <f>('표4-1'!N196-'표4-1'!M196)/'표4-1'!M196*100</f>
        <v>0.39084771476351537</v>
      </c>
      <c r="P196" s="154"/>
      <c r="Q196" s="180" t="s">
        <v>131</v>
      </c>
    </row>
    <row r="197" spans="1:17" s="156" customFormat="1" ht="36.75" customHeight="1">
      <c r="A197" s="148"/>
      <c r="B197" s="11"/>
      <c r="C197" s="148"/>
      <c r="D197" s="174" t="s">
        <v>132</v>
      </c>
      <c r="E197" s="149"/>
      <c r="F197" s="175">
        <f>'표4-1'!E197/'표4-1'!$E$198*100</f>
        <v>2.3102297112082391</v>
      </c>
      <c r="G197" s="176">
        <f>'표4-1'!F197/'표4-1'!$F$198*100</f>
        <v>2.350172727651247</v>
      </c>
      <c r="H197" s="176">
        <f>'표4-1'!G197/'표4-1'!$G$198*100</f>
        <v>4.7539249888263715</v>
      </c>
      <c r="I197" s="176">
        <f>'표4-1'!H197/'표4-1'!$H$198*100</f>
        <v>2.6084117051380908</v>
      </c>
      <c r="J197" s="195">
        <f>'표4-1'!I197/'표4-1'!$I$198*100</f>
        <v>2.6103395179455919</v>
      </c>
      <c r="K197" s="198">
        <v>0</v>
      </c>
      <c r="L197" s="177">
        <f>('표4-1'!K197-'표4-1'!J197)/'표4-1'!J197*100</f>
        <v>1.4805149693137123</v>
      </c>
      <c r="M197" s="177">
        <f>('표4-1'!L197-'표4-1'!K197)/'표4-1'!K197*100</f>
        <v>120.23756775436583</v>
      </c>
      <c r="N197" s="177">
        <f>('표4-1'!M197-'표4-1'!L197)/'표4-1'!L197*100</f>
        <v>-39.908237598096122</v>
      </c>
      <c r="O197" s="199">
        <f>('표4-1'!N197-'표4-1'!M197)/'표4-1'!M197*100</f>
        <v>-5.5722490064297592</v>
      </c>
      <c r="P197" s="154"/>
      <c r="Q197" s="180" t="s">
        <v>133</v>
      </c>
    </row>
    <row r="198" spans="1:17" s="156" customFormat="1" ht="36.75" customHeight="1">
      <c r="A198" s="157"/>
      <c r="B198" s="163"/>
      <c r="C198" s="168"/>
      <c r="D198" s="181" t="s">
        <v>134</v>
      </c>
      <c r="E198" s="158"/>
      <c r="F198" s="162">
        <f>SUM(F182:F197)</f>
        <v>99.999999999999986</v>
      </c>
      <c r="G198" s="160">
        <f>SUM(G182:G197)</f>
        <v>100</v>
      </c>
      <c r="H198" s="160">
        <f>SUM(H182:H197)</f>
        <v>99.999999999999986</v>
      </c>
      <c r="I198" s="160">
        <f>SUM(I182:I197)</f>
        <v>100</v>
      </c>
      <c r="J198" s="167">
        <f>SUM(J182:J197)</f>
        <v>99.999999999999929</v>
      </c>
      <c r="K198" s="200">
        <v>0</v>
      </c>
      <c r="L198" s="182">
        <f>('표4-1'!K198-'표4-1'!J198)/'표4-1'!J198*100</f>
        <v>2.8583180695377646</v>
      </c>
      <c r="M198" s="182">
        <f>('표4-1'!L198-'표4-1'!K198)/'표4-1'!K198*100</f>
        <v>1.3938827796848838</v>
      </c>
      <c r="N198" s="182">
        <f>('표4-1'!M198-'표4-1'!L198)/'표4-1'!L198*100</f>
        <v>14.189130571930924</v>
      </c>
      <c r="O198" s="201">
        <f>('표4-1'!N198-'표4-1'!M198)/'표4-1'!M198*100</f>
        <v>-1.2334138515066928</v>
      </c>
      <c r="P198" s="161"/>
      <c r="Q198" s="164" t="s">
        <v>135</v>
      </c>
    </row>
    <row r="199" spans="1:17" s="1" customFormat="1" ht="20.25" customHeight="1">
      <c r="A199" s="445" t="s">
        <v>236</v>
      </c>
      <c r="B199" s="445"/>
      <c r="C199" s="445"/>
      <c r="D199" s="445"/>
      <c r="E199" s="445"/>
      <c r="F199" s="445"/>
      <c r="G199" s="445"/>
      <c r="H199" s="445"/>
      <c r="I199" s="445"/>
      <c r="J199" s="445"/>
      <c r="K199" s="409" t="s">
        <v>222</v>
      </c>
      <c r="L199" s="409"/>
      <c r="M199" s="409"/>
      <c r="N199" s="409"/>
      <c r="O199" s="409"/>
      <c r="P199" s="409"/>
      <c r="Q199" s="409"/>
    </row>
    <row r="200" spans="1:17" ht="17.25" customHeight="1">
      <c r="A200" s="445"/>
      <c r="B200" s="445"/>
      <c r="C200" s="445"/>
      <c r="D200" s="445"/>
      <c r="E200" s="445"/>
      <c r="F200" s="445"/>
      <c r="G200" s="445"/>
      <c r="H200" s="445"/>
      <c r="I200" s="445"/>
      <c r="J200" s="445"/>
      <c r="K200" s="410" t="s">
        <v>223</v>
      </c>
      <c r="L200" s="410"/>
      <c r="M200" s="410"/>
      <c r="N200" s="410"/>
      <c r="O200" s="410"/>
      <c r="P200" s="410"/>
      <c r="Q200" s="410"/>
    </row>
    <row r="201" spans="1:17">
      <c r="A201" s="428" t="s">
        <v>228</v>
      </c>
      <c r="B201" s="428"/>
      <c r="C201" s="428"/>
      <c r="D201" s="428"/>
      <c r="E201" s="141"/>
      <c r="F201" s="143"/>
      <c r="G201" s="143"/>
      <c r="I201" s="143" t="s">
        <v>224</v>
      </c>
      <c r="J201" s="143"/>
      <c r="K201" s="142" t="s">
        <v>25</v>
      </c>
      <c r="L201" s="171"/>
      <c r="M201" s="171"/>
      <c r="N201" s="171"/>
      <c r="O201" s="171"/>
      <c r="P201" s="142"/>
      <c r="Q201" s="143" t="s">
        <v>225</v>
      </c>
    </row>
    <row r="202" spans="1:17" s="146" customFormat="1" ht="23.25" customHeight="1">
      <c r="A202" s="144"/>
      <c r="B202" s="145"/>
      <c r="C202" s="429"/>
      <c r="D202" s="430"/>
      <c r="E202" s="431"/>
      <c r="F202" s="439" t="s">
        <v>237</v>
      </c>
      <c r="G202" s="440"/>
      <c r="H202" s="440"/>
      <c r="I202" s="440"/>
      <c r="J202" s="441"/>
      <c r="K202" s="439" t="s">
        <v>101</v>
      </c>
      <c r="L202" s="440"/>
      <c r="M202" s="440"/>
      <c r="N202" s="440"/>
      <c r="O202" s="441"/>
      <c r="P202" s="435"/>
      <c r="Q202" s="436"/>
    </row>
    <row r="203" spans="1:17" s="18" customFormat="1" ht="23.25" customHeight="1">
      <c r="A203" s="172"/>
      <c r="B203" s="173"/>
      <c r="C203" s="432"/>
      <c r="D203" s="433"/>
      <c r="E203" s="434"/>
      <c r="F203" s="147">
        <v>2010</v>
      </c>
      <c r="G203" s="147">
        <v>2011</v>
      </c>
      <c r="H203" s="187">
        <v>2012</v>
      </c>
      <c r="I203" s="147">
        <v>2013</v>
      </c>
      <c r="J203" s="188">
        <v>2014</v>
      </c>
      <c r="K203" s="147">
        <v>2010</v>
      </c>
      <c r="L203" s="147">
        <v>2011</v>
      </c>
      <c r="M203" s="187">
        <v>2012</v>
      </c>
      <c r="N203" s="147">
        <v>2013</v>
      </c>
      <c r="O203" s="188">
        <v>2014</v>
      </c>
      <c r="P203" s="437"/>
      <c r="Q203" s="438"/>
    </row>
    <row r="204" spans="1:17" s="156" customFormat="1" ht="36.75" customHeight="1">
      <c r="A204" s="148"/>
      <c r="B204" s="11"/>
      <c r="C204" s="148"/>
      <c r="D204" s="174" t="s">
        <v>102</v>
      </c>
      <c r="E204" s="149"/>
      <c r="F204" s="175">
        <f>'표4-1'!E204/'표4-1'!$E$220*100</f>
        <v>19.05932136372909</v>
      </c>
      <c r="G204" s="176">
        <f>'표4-1'!F204/'표4-1'!$F$220*100</f>
        <v>24.258760779357104</v>
      </c>
      <c r="H204" s="176">
        <f>'표4-1'!G204/'표4-1'!$G$220*100</f>
        <v>25.229230808216478</v>
      </c>
      <c r="I204" s="176">
        <f>'표4-1'!H204/'표4-1'!$H$220*100</f>
        <v>26.418547286507664</v>
      </c>
      <c r="J204" s="195">
        <f>'표4-1'!I204/'표4-1'!$I$220*100</f>
        <v>30.754016653082093</v>
      </c>
      <c r="K204" s="198">
        <v>0</v>
      </c>
      <c r="L204" s="177">
        <f>('표4-1'!K204-'표4-1'!J204)/'표4-1'!J204*100</f>
        <v>19.041309217523626</v>
      </c>
      <c r="M204" s="177">
        <f>('표4-1'!L204-'표4-1'!K204)/'표4-1'!K204*100</f>
        <v>0.86248279684783202</v>
      </c>
      <c r="N204" s="177">
        <f>('표4-1'!M204-'표4-1'!L204)/'표4-1'!L204*100</f>
        <v>20.999636375220962</v>
      </c>
      <c r="O204" s="199">
        <f>('표4-1'!N204-'표4-1'!M204)/'표4-1'!M204*100</f>
        <v>21.2300337324744</v>
      </c>
      <c r="P204" s="154"/>
      <c r="Q204" s="178" t="s">
        <v>103</v>
      </c>
    </row>
    <row r="205" spans="1:17" s="18" customFormat="1" ht="36.75" customHeight="1">
      <c r="A205" s="148"/>
      <c r="B205" s="11"/>
      <c r="C205" s="148"/>
      <c r="D205" s="174" t="s">
        <v>104</v>
      </c>
      <c r="E205" s="149"/>
      <c r="F205" s="175">
        <f>'표4-1'!E205/'표4-1'!$E$220*100</f>
        <v>0.53900248634222925</v>
      </c>
      <c r="G205" s="176">
        <f>'표4-1'!F205/'표4-1'!$F$220*100</f>
        <v>0.94689859355249306</v>
      </c>
      <c r="H205" s="176">
        <f>'표4-1'!G205/'표4-1'!$G$220*100</f>
        <v>1.03658051080078</v>
      </c>
      <c r="I205" s="176">
        <f>'표4-1'!H205/'표4-1'!$H$220*100</f>
        <v>1.2922055951946423</v>
      </c>
      <c r="J205" s="195">
        <f>'표4-1'!I205/'표4-1'!$I$220*100</f>
        <v>1.5314845542086559</v>
      </c>
      <c r="K205" s="198">
        <v>0</v>
      </c>
      <c r="L205" s="177">
        <f>('표4-1'!K205-'표4-1'!J205)/'표4-1'!J205*100</f>
        <v>75.461365902348476</v>
      </c>
      <c r="M205" s="177">
        <f>('표4-1'!L205-'표4-1'!K205)/'표4-1'!K205*100</f>
        <v>12.224238174674868</v>
      </c>
      <c r="N205" s="177">
        <f>('표4-1'!M205-'표4-1'!L205)/'표4-1'!L205*100</f>
        <v>39.475290559502135</v>
      </c>
      <c r="O205" s="199">
        <f>('표4-1'!N205-'표4-1'!M205)/'표4-1'!M205*100</f>
        <v>14.144480446251585</v>
      </c>
      <c r="P205" s="151"/>
      <c r="Q205" s="178" t="s">
        <v>105</v>
      </c>
    </row>
    <row r="206" spans="1:17" s="18" customFormat="1" ht="36.75" customHeight="1">
      <c r="A206" s="148"/>
      <c r="B206" s="11"/>
      <c r="C206" s="148"/>
      <c r="D206" s="174" t="s">
        <v>106</v>
      </c>
      <c r="E206" s="149"/>
      <c r="F206" s="175">
        <f>'표4-1'!E206/'표4-1'!$E$220*100</f>
        <v>15.669820279314434</v>
      </c>
      <c r="G206" s="176">
        <f>'표4-1'!F206/'표4-1'!$F$220*100</f>
        <v>13.878858752425909</v>
      </c>
      <c r="H206" s="176">
        <f>'표4-1'!G206/'표4-1'!$G$220*100</f>
        <v>17.048470447594624</v>
      </c>
      <c r="I206" s="176">
        <f>'표4-1'!H206/'표4-1'!$H$220*100</f>
        <v>16.825485782926886</v>
      </c>
      <c r="J206" s="195">
        <f>'표4-1'!I206/'표4-1'!$I$220*100</f>
        <v>12.803624790558848</v>
      </c>
      <c r="K206" s="198">
        <v>0</v>
      </c>
      <c r="L206" s="177">
        <f>('표4-1'!K206-'표4-1'!J206)/'표4-1'!J206*100</f>
        <v>-15.907672019499142</v>
      </c>
      <c r="M206" s="177">
        <f>('표4-1'!L206-'표4-1'!K206)/'표4-1'!K206*100</f>
        <v>28.429979876042349</v>
      </c>
      <c r="N206" s="177">
        <f>('표4-1'!M206-'표4-1'!L206)/'표4-1'!L206*100</f>
        <v>8.8078778453013324</v>
      </c>
      <c r="O206" s="199">
        <f>('표4-1'!N206-'표4-1'!M206)/'표4-1'!M206*100</f>
        <v>-21.847587485637156</v>
      </c>
      <c r="P206" s="151"/>
      <c r="Q206" s="178" t="s">
        <v>107</v>
      </c>
    </row>
    <row r="207" spans="1:17" s="18" customFormat="1" ht="36.75" customHeight="1">
      <c r="A207" s="148"/>
      <c r="B207" s="11"/>
      <c r="C207" s="148"/>
      <c r="D207" s="174" t="s">
        <v>108</v>
      </c>
      <c r="E207" s="149"/>
      <c r="F207" s="175">
        <f>'표4-1'!E207/'표4-1'!$E$220*100</f>
        <v>0.90838833500841709</v>
      </c>
      <c r="G207" s="176">
        <f>'표4-1'!F207/'표4-1'!$F$220*100</f>
        <v>0.80427014249260376</v>
      </c>
      <c r="H207" s="176">
        <f>'표4-1'!G207/'표4-1'!$G$220*100</f>
        <v>0.75752885873068188</v>
      </c>
      <c r="I207" s="176">
        <f>'표4-1'!H207/'표4-1'!$H$220*100</f>
        <v>0.8348054925928251</v>
      </c>
      <c r="J207" s="195">
        <f>'표4-1'!I207/'표4-1'!$I$220*100</f>
        <v>1.0406743509177836</v>
      </c>
      <c r="K207" s="198">
        <v>0</v>
      </c>
      <c r="L207" s="177">
        <f>('표4-1'!K207-'표4-1'!J207)/'표4-1'!J207*100</f>
        <v>6.675170466459357</v>
      </c>
      <c r="M207" s="177">
        <f>('표4-1'!L207-'표4-1'!K207)/'표4-1'!K207*100</f>
        <v>-6.0661705430756125</v>
      </c>
      <c r="N207" s="177">
        <f>('표4-1'!M207-'표4-1'!L207)/'표4-1'!L207*100</f>
        <v>-2.0857069801173012</v>
      </c>
      <c r="O207" s="199">
        <f>('표4-1'!N207-'표4-1'!M207)/'표4-1'!M207*100</f>
        <v>-3.676099978768399</v>
      </c>
      <c r="P207" s="151"/>
      <c r="Q207" s="178" t="s">
        <v>109</v>
      </c>
    </row>
    <row r="208" spans="1:17" s="18" customFormat="1" ht="36.75" customHeight="1">
      <c r="A208" s="148"/>
      <c r="B208" s="11"/>
      <c r="C208" s="148"/>
      <c r="D208" s="174" t="s">
        <v>110</v>
      </c>
      <c r="E208" s="149"/>
      <c r="F208" s="175">
        <f>'표4-1'!E208/'표4-1'!$E$220*100</f>
        <v>14.161363558834303</v>
      </c>
      <c r="G208" s="176">
        <f>'표4-1'!F208/'표4-1'!$F$220*100</f>
        <v>12.332388885234664</v>
      </c>
      <c r="H208" s="176">
        <f>'표4-1'!G208/'표4-1'!$G$220*100</f>
        <v>7.5807534029691688</v>
      </c>
      <c r="I208" s="176">
        <f>'표4-1'!H208/'표4-1'!$H$220*100</f>
        <v>4.5480532121808137</v>
      </c>
      <c r="J208" s="195">
        <f>'표4-1'!I208/'표4-1'!$I$220*100</f>
        <v>3.9114883759034322</v>
      </c>
      <c r="K208" s="198">
        <v>0</v>
      </c>
      <c r="L208" s="177">
        <f>('표4-1'!K208-'표4-1'!J208)/'표4-1'!J208*100</f>
        <v>-14.986360002686858</v>
      </c>
      <c r="M208" s="177">
        <f>('표4-1'!L208-'표4-1'!K208)/'표4-1'!K208*100</f>
        <v>-39.688533229897281</v>
      </c>
      <c r="N208" s="177">
        <f>('표4-1'!M208-'표4-1'!L208)/'표4-1'!L208*100</f>
        <v>-37.653950721314409</v>
      </c>
      <c r="O208" s="199">
        <f>('표4-1'!N208-'표4-1'!M208)/'표4-1'!M208*100</f>
        <v>-15.420221585168692</v>
      </c>
      <c r="P208" s="151"/>
      <c r="Q208" s="178" t="s">
        <v>111</v>
      </c>
    </row>
    <row r="209" spans="1:17" s="18" customFormat="1" ht="36.75" customHeight="1">
      <c r="A209" s="148"/>
      <c r="B209" s="11"/>
      <c r="C209" s="148"/>
      <c r="D209" s="174" t="s">
        <v>112</v>
      </c>
      <c r="E209" s="149"/>
      <c r="F209" s="175">
        <f>'표4-1'!E209/'표4-1'!$E$220*100</f>
        <v>4.3136411889860184</v>
      </c>
      <c r="G209" s="176">
        <f>'표4-1'!F209/'표4-1'!$F$220*100</f>
        <v>4.3220099302937687</v>
      </c>
      <c r="H209" s="176">
        <f>'표4-1'!G209/'표4-1'!$G$220*100</f>
        <v>4.2348089194701313</v>
      </c>
      <c r="I209" s="176">
        <f>'표4-1'!H209/'표4-1'!$H$220*100</f>
        <v>4.6570882154815623</v>
      </c>
      <c r="J209" s="195">
        <f>'표4-1'!I209/'표4-1'!$I$220*100</f>
        <v>4.4618741214409559</v>
      </c>
      <c r="K209" s="198">
        <v>0</v>
      </c>
      <c r="L209" s="177">
        <f>('표4-1'!K209-'표4-1'!J209)/'표4-1'!J209*100</f>
        <v>1.0755444625261861</v>
      </c>
      <c r="M209" s="177">
        <f>('표4-1'!L209-'표4-1'!K209)/'표4-1'!K209*100</f>
        <v>-8.9854248034897527E-2</v>
      </c>
      <c r="N209" s="177">
        <f>('표4-1'!M209-'표4-1'!L209)/'표4-1'!L209*100</f>
        <v>21.280340397320842</v>
      </c>
      <c r="O209" s="199">
        <f>('표4-1'!N209-'표4-1'!M209)/'표4-1'!M209*100</f>
        <v>-0.26639645109606291</v>
      </c>
      <c r="P209" s="151"/>
      <c r="Q209" s="178" t="s">
        <v>113</v>
      </c>
    </row>
    <row r="210" spans="1:17" s="18" customFormat="1" ht="36.75" customHeight="1">
      <c r="A210" s="152"/>
      <c r="B210" s="153"/>
      <c r="C210" s="152"/>
      <c r="D210" s="174" t="s">
        <v>114</v>
      </c>
      <c r="E210" s="149"/>
      <c r="F210" s="175">
        <f>'표4-1'!E210/'표4-1'!$E$220*100</f>
        <v>3.457953872542749</v>
      </c>
      <c r="G210" s="176">
        <f>'표4-1'!F210/'표4-1'!$F$220*100</f>
        <v>3.355957243606726</v>
      </c>
      <c r="H210" s="176">
        <f>'표4-1'!G210/'표4-1'!$G$220*100</f>
        <v>3.1235240057344735</v>
      </c>
      <c r="I210" s="176">
        <f>'표4-1'!H210/'표4-1'!$H$220*100</f>
        <v>3.1389525301656098</v>
      </c>
      <c r="J210" s="195">
        <f>'표4-1'!I210/'표4-1'!$I$220*100</f>
        <v>2.7793878945075026</v>
      </c>
      <c r="K210" s="198">
        <v>0</v>
      </c>
      <c r="L210" s="177">
        <f>('표4-1'!K210-'표4-1'!J210)/'표4-1'!J210*100</f>
        <v>2.6722560181148269</v>
      </c>
      <c r="M210" s="177">
        <f>('표4-1'!L210-'표4-1'!K210)/'표4-1'!K210*100</f>
        <v>-6.9539609008119836</v>
      </c>
      <c r="N210" s="177">
        <f>('표4-1'!M210-'표4-1'!L210)/'표4-1'!L210*100</f>
        <v>5.2065625564716962</v>
      </c>
      <c r="O210" s="199">
        <f>('표4-1'!N210-'표4-1'!M210)/'표4-1'!M210*100</f>
        <v>-13.887168463116264</v>
      </c>
      <c r="P210" s="151"/>
      <c r="Q210" s="178" t="s">
        <v>115</v>
      </c>
    </row>
    <row r="211" spans="1:17" s="18" customFormat="1" ht="36.75" customHeight="1">
      <c r="A211" s="152"/>
      <c r="B211" s="153"/>
      <c r="C211" s="152"/>
      <c r="D211" s="174" t="s">
        <v>116</v>
      </c>
      <c r="E211" s="149"/>
      <c r="F211" s="175">
        <f>'표4-1'!E211/'표4-1'!$E$220*100</f>
        <v>1.5653567912775062</v>
      </c>
      <c r="G211" s="176">
        <f>'표4-1'!F211/'표4-1'!$F$220*100</f>
        <v>1.3781817238358771</v>
      </c>
      <c r="H211" s="176">
        <f>'표4-1'!G211/'표4-1'!$G$220*100</f>
        <v>1.3640314366739161</v>
      </c>
      <c r="I211" s="176">
        <f>'표4-1'!H211/'표4-1'!$H$220*100</f>
        <v>1.2822379528608996</v>
      </c>
      <c r="J211" s="195">
        <f>'표4-1'!I211/'표4-1'!$I$220*100</f>
        <v>1.284573434910401</v>
      </c>
      <c r="K211" s="198">
        <v>0</v>
      </c>
      <c r="L211" s="177">
        <f>('표4-1'!K211-'표4-1'!J211)/'표4-1'!J211*100</f>
        <v>-12.474959680621</v>
      </c>
      <c r="M211" s="177">
        <f>('표4-1'!L211-'표4-1'!K211)/'표4-1'!K211*100</f>
        <v>-1.8693880628338808</v>
      </c>
      <c r="N211" s="177">
        <f>('표4-1'!M211-'표4-1'!L211)/'표4-1'!L211*100</f>
        <v>-0.64199835961257445</v>
      </c>
      <c r="O211" s="199">
        <f>('표4-1'!N211-'표4-1'!M211)/'표4-1'!M211*100</f>
        <v>-1.2016731906884661</v>
      </c>
      <c r="P211" s="151"/>
      <c r="Q211" s="178" t="s">
        <v>117</v>
      </c>
    </row>
    <row r="212" spans="1:17" s="18" customFormat="1" ht="36.75" customHeight="1">
      <c r="A212" s="152"/>
      <c r="B212" s="153"/>
      <c r="C212" s="152"/>
      <c r="D212" s="174" t="s">
        <v>118</v>
      </c>
      <c r="E212" s="149"/>
      <c r="F212" s="175">
        <f>'표4-1'!E212/'표4-1'!$E$220*100</f>
        <v>1.2079676232694843</v>
      </c>
      <c r="G212" s="176">
        <f>'표4-1'!F212/'표4-1'!$F$220*100</f>
        <v>1.0537373897809974</v>
      </c>
      <c r="H212" s="176">
        <f>'표4-1'!G212/'표4-1'!$G$220*100</f>
        <v>1.1407871271297712</v>
      </c>
      <c r="I212" s="176">
        <f>'표4-1'!H212/'표4-1'!$H$220*100</f>
        <v>1.0579007351998915</v>
      </c>
      <c r="J212" s="195">
        <f>'표4-1'!I212/'표4-1'!$I$220*100</f>
        <v>0.96525680354108989</v>
      </c>
      <c r="K212" s="198">
        <v>0</v>
      </c>
      <c r="L212" s="177">
        <f>('표4-1'!K212-'표4-1'!J212)/'표4-1'!J212*100</f>
        <v>-4.3621137316911263</v>
      </c>
      <c r="M212" s="177">
        <f>('표4-1'!L212-'표4-1'!K212)/'표4-1'!K212*100</f>
        <v>10.756906828437305</v>
      </c>
      <c r="N212" s="177">
        <f>('표4-1'!M212-'표4-1'!L212)/'표4-1'!L212*100</f>
        <v>6.7209726034402602</v>
      </c>
      <c r="O212" s="199">
        <f>('표4-1'!N212-'표4-1'!M212)/'표4-1'!M212*100</f>
        <v>-1.7620425054478459</v>
      </c>
      <c r="P212" s="151"/>
      <c r="Q212" s="178" t="s">
        <v>119</v>
      </c>
    </row>
    <row r="213" spans="1:17" s="18" customFormat="1" ht="36.75" customHeight="1">
      <c r="A213" s="152"/>
      <c r="B213" s="153"/>
      <c r="C213" s="152"/>
      <c r="D213" s="174" t="s">
        <v>120</v>
      </c>
      <c r="E213" s="149"/>
      <c r="F213" s="175">
        <f>'표4-1'!E213/'표4-1'!$E$220*100</f>
        <v>4.2774524539782988</v>
      </c>
      <c r="G213" s="176">
        <f>'표4-1'!F213/'표4-1'!$F$220*100</f>
        <v>4.3099730322998591</v>
      </c>
      <c r="H213" s="176">
        <f>'표4-1'!G213/'표4-1'!$G$220*100</f>
        <v>3.8291968742469082</v>
      </c>
      <c r="I213" s="176">
        <f>'표4-1'!H213/'표4-1'!$H$220*100</f>
        <v>3.4307105411258956</v>
      </c>
      <c r="J213" s="195">
        <f>'표4-1'!I213/'표4-1'!$I$220*100</f>
        <v>3.4761164435010277</v>
      </c>
      <c r="K213" s="198">
        <v>0</v>
      </c>
      <c r="L213" s="177">
        <f>('표4-1'!K213-'표4-1'!J213)/'표4-1'!J213*100</f>
        <v>-3.0055378289686328</v>
      </c>
      <c r="M213" s="177">
        <f>('표4-1'!L213-'표4-1'!K213)/'표4-1'!K213*100</f>
        <v>-1.1662750512026223</v>
      </c>
      <c r="N213" s="177">
        <f>('표4-1'!M213-'표4-1'!L213)/'표4-1'!L213*100</f>
        <v>7.1659827834143348</v>
      </c>
      <c r="O213" s="199">
        <f>('표4-1'!N213-'표4-1'!M213)/'표4-1'!M213*100</f>
        <v>4.6056462202045143</v>
      </c>
      <c r="P213" s="151"/>
      <c r="Q213" s="178" t="s">
        <v>121</v>
      </c>
    </row>
    <row r="214" spans="1:17" s="18" customFormat="1" ht="36.75" customHeight="1">
      <c r="A214" s="152"/>
      <c r="B214" s="153"/>
      <c r="C214" s="152"/>
      <c r="D214" s="174" t="s">
        <v>122</v>
      </c>
      <c r="E214" s="149"/>
      <c r="F214" s="175">
        <f>'표4-1'!E214/'표4-1'!$E$220*100</f>
        <v>5.5526504014226283</v>
      </c>
      <c r="G214" s="176">
        <f>'표4-1'!F214/'표4-1'!$F$220*100</f>
        <v>5.5701889337413926</v>
      </c>
      <c r="H214" s="176">
        <f>'표4-1'!G214/'표4-1'!$G$220*100</f>
        <v>5.8562083432040861</v>
      </c>
      <c r="I214" s="176">
        <f>'표4-1'!H214/'표4-1'!$H$220*100</f>
        <v>5.7989864664025017</v>
      </c>
      <c r="J214" s="195">
        <f>'표4-1'!I214/'표4-1'!$I$220*100</f>
        <v>5.808715925739965</v>
      </c>
      <c r="K214" s="198">
        <v>0</v>
      </c>
      <c r="L214" s="177">
        <f>('표4-1'!K214-'표4-1'!J214)/'표4-1'!J214*100</f>
        <v>1.1201385420161125</v>
      </c>
      <c r="M214" s="177">
        <f>('표4-1'!L214-'표4-1'!K214)/'표4-1'!K214*100</f>
        <v>1.6679329254891164</v>
      </c>
      <c r="N214" s="177">
        <f>('표4-1'!M214-'표4-1'!L214)/'표4-1'!L214*100</f>
        <v>4.1301125398620693</v>
      </c>
      <c r="O214" s="199">
        <f>('표4-1'!N214-'표4-1'!M214)/'표4-1'!M214*100</f>
        <v>-0.75311642827294267</v>
      </c>
      <c r="P214" s="151"/>
      <c r="Q214" s="178" t="s">
        <v>123</v>
      </c>
    </row>
    <row r="215" spans="1:17" s="18" customFormat="1" ht="36.75" customHeight="1">
      <c r="A215" s="152"/>
      <c r="B215" s="153"/>
      <c r="C215" s="152"/>
      <c r="D215" s="174" t="s">
        <v>124</v>
      </c>
      <c r="E215" s="149"/>
      <c r="F215" s="175">
        <f>'표4-1'!E215/'표4-1'!$E$220*100</f>
        <v>2.8673261688179528</v>
      </c>
      <c r="G215" s="176">
        <f>'표4-1'!F215/'표4-1'!$F$220*100</f>
        <v>1.0327790158057979</v>
      </c>
      <c r="H215" s="176">
        <f>'표4-1'!G215/'표4-1'!$G$220*100</f>
        <v>0.92850662910135895</v>
      </c>
      <c r="I215" s="176">
        <f>'표4-1'!H215/'표4-1'!$H$220*100</f>
        <v>1.4473126850833002</v>
      </c>
      <c r="J215" s="195">
        <f>'표4-1'!I215/'표4-1'!$I$220*100</f>
        <v>1.6362570277359922</v>
      </c>
      <c r="K215" s="198">
        <v>0</v>
      </c>
      <c r="L215" s="177">
        <f>('표4-1'!K215-'표4-1'!J215)/'표4-1'!J215*100</f>
        <v>-64.03960281108229</v>
      </c>
      <c r="M215" s="177">
        <f>('표4-1'!L215-'표4-1'!K215)/'표4-1'!K215*100</f>
        <v>-6.099054252745165</v>
      </c>
      <c r="N215" s="177">
        <f>('표4-1'!M215-'표4-1'!L215)/'표4-1'!L215*100</f>
        <v>53.319824196776523</v>
      </c>
      <c r="O215" s="199">
        <f>('표4-1'!N215-'표4-1'!M215)/'표4-1'!M215*100</f>
        <v>13.420739482192969</v>
      </c>
      <c r="P215" s="151"/>
      <c r="Q215" s="178" t="s">
        <v>125</v>
      </c>
    </row>
    <row r="216" spans="1:17" s="156" customFormat="1" ht="36.75" customHeight="1">
      <c r="A216" s="148"/>
      <c r="B216" s="11"/>
      <c r="C216" s="148"/>
      <c r="D216" s="174" t="s">
        <v>126</v>
      </c>
      <c r="E216" s="149"/>
      <c r="F216" s="175">
        <f>'표4-1'!E216/'표4-1'!$E$220*100</f>
        <v>13.488298055942266</v>
      </c>
      <c r="G216" s="176">
        <f>'표4-1'!F216/'표4-1'!$F$220*100</f>
        <v>13.998865329246909</v>
      </c>
      <c r="H216" s="176">
        <f>'표4-1'!G216/'표4-1'!$G$220*100</f>
        <v>13.218003137975371</v>
      </c>
      <c r="I216" s="176">
        <f>'표4-1'!H216/'표4-1'!$H$220*100</f>
        <v>15.677121776700725</v>
      </c>
      <c r="J216" s="195">
        <f>'표4-1'!I216/'표4-1'!$I$220*100</f>
        <v>15.652340729635039</v>
      </c>
      <c r="K216" s="198">
        <v>0</v>
      </c>
      <c r="L216" s="177">
        <f>('표4-1'!K216-'표4-1'!J216)/'표4-1'!J216*100</f>
        <v>3.1264288358735821</v>
      </c>
      <c r="M216" s="177">
        <f>('표4-1'!L216-'표4-1'!K216)/'표4-1'!K216*100</f>
        <v>-6.3402488607510961</v>
      </c>
      <c r="N216" s="177">
        <f>('표4-1'!M216-'표4-1'!L216)/'표4-1'!L216*100</f>
        <v>26.313507179747148</v>
      </c>
      <c r="O216" s="199">
        <f>('표4-1'!N216-'표4-1'!M216)/'표4-1'!M216*100</f>
        <v>-0.90394792790147382</v>
      </c>
      <c r="P216" s="154"/>
      <c r="Q216" s="155" t="s">
        <v>127</v>
      </c>
    </row>
    <row r="217" spans="1:17" s="156" customFormat="1" ht="36.75" customHeight="1">
      <c r="A217" s="148"/>
      <c r="B217" s="11"/>
      <c r="C217" s="148"/>
      <c r="D217" s="174" t="s">
        <v>128</v>
      </c>
      <c r="E217" s="149"/>
      <c r="F217" s="175">
        <f>'표4-1'!E217/'표4-1'!$E$220*100</f>
        <v>6.496701889760832</v>
      </c>
      <c r="G217" s="176">
        <f>'표4-1'!F217/'표4-1'!$F$220*100</f>
        <v>6.6579313550221109</v>
      </c>
      <c r="H217" s="176">
        <f>'표4-1'!G217/'표4-1'!$G$220*100</f>
        <v>6.9747770355333323</v>
      </c>
      <c r="I217" s="176">
        <f>'표4-1'!H217/'표4-1'!$H$220*100</f>
        <v>6.796179955453745</v>
      </c>
      <c r="J217" s="195">
        <f>'표4-1'!I217/'표4-1'!$I$220*100</f>
        <v>7.0274611448584841</v>
      </c>
      <c r="K217" s="198">
        <v>0</v>
      </c>
      <c r="L217" s="177">
        <f>('표4-1'!K217-'표4-1'!J217)/'표4-1'!J217*100</f>
        <v>1.2179242611823582</v>
      </c>
      <c r="M217" s="177">
        <f>('표4-1'!L217-'표4-1'!K217)/'표4-1'!K217*100</f>
        <v>4.1412359802434668</v>
      </c>
      <c r="N217" s="177">
        <f>('표4-1'!M217-'표4-1'!L217)/'표4-1'!L217*100</f>
        <v>2.3416163591143522</v>
      </c>
      <c r="O217" s="199">
        <f>('표4-1'!N217-'표4-1'!M217)/'표4-1'!M217*100</f>
        <v>1.9478190915306381</v>
      </c>
      <c r="P217" s="154"/>
      <c r="Q217" s="155" t="s">
        <v>129</v>
      </c>
    </row>
    <row r="218" spans="1:17" s="156" customFormat="1" ht="36.75" customHeight="1">
      <c r="A218" s="148"/>
      <c r="B218" s="11"/>
      <c r="C218" s="148"/>
      <c r="D218" s="174" t="s">
        <v>130</v>
      </c>
      <c r="E218" s="149"/>
      <c r="F218" s="175">
        <f>'표4-1'!E218/'표4-1'!$E$220*100</f>
        <v>4.026776580075226</v>
      </c>
      <c r="G218" s="176">
        <f>'표4-1'!F218/'표4-1'!$F$220*100</f>
        <v>3.772968509984751</v>
      </c>
      <c r="H218" s="176">
        <f>'표4-1'!G218/'표4-1'!$G$220*100</f>
        <v>3.8318594176635403</v>
      </c>
      <c r="I218" s="176">
        <f>'표4-1'!H218/'표4-1'!$H$220*100</f>
        <v>4.0166744551106532</v>
      </c>
      <c r="J218" s="195">
        <f>'표4-1'!I218/'표4-1'!$I$220*100</f>
        <v>4.050985952812721</v>
      </c>
      <c r="K218" s="198">
        <v>0</v>
      </c>
      <c r="L218" s="177">
        <f>('표4-1'!K218-'표4-1'!J218)/'표4-1'!J218*100</f>
        <v>-5.9262587343011974</v>
      </c>
      <c r="M218" s="177">
        <f>('표4-1'!L218-'표4-1'!K218)/'표4-1'!K218*100</f>
        <v>3.6229899855327439</v>
      </c>
      <c r="N218" s="177">
        <f>('표4-1'!M218-'표4-1'!L218)/'표4-1'!L218*100</f>
        <v>12.441460977041908</v>
      </c>
      <c r="O218" s="199">
        <f>('표4-1'!N218-'표4-1'!M218)/'표4-1'!M218*100</f>
        <v>1.4485980496469235</v>
      </c>
      <c r="P218" s="154"/>
      <c r="Q218" s="180" t="s">
        <v>131</v>
      </c>
    </row>
    <row r="219" spans="1:17" s="156" customFormat="1" ht="36.75" customHeight="1">
      <c r="A219" s="148"/>
      <c r="B219" s="11"/>
      <c r="C219" s="148"/>
      <c r="D219" s="174" t="s">
        <v>132</v>
      </c>
      <c r="E219" s="149"/>
      <c r="F219" s="175">
        <f>'표4-1'!E219/'표4-1'!$E$220*100</f>
        <v>2.4079789506985536</v>
      </c>
      <c r="G219" s="176">
        <f>'표4-1'!F219/'표4-1'!$F$220*100</f>
        <v>2.3262303833190381</v>
      </c>
      <c r="H219" s="176">
        <f>'표4-1'!G219/'표4-1'!$G$220*100</f>
        <v>3.8457330449553773</v>
      </c>
      <c r="I219" s="176">
        <f>'표4-1'!H219/'표4-1'!$H$220*100</f>
        <v>2.7777373170123751</v>
      </c>
      <c r="J219" s="195">
        <f>'표4-1'!I219/'표4-1'!$I$220*100</f>
        <v>2.8157417966460243</v>
      </c>
      <c r="K219" s="198">
        <v>0</v>
      </c>
      <c r="L219" s="177">
        <f>('표4-1'!K219-'표4-1'!J219)/'표4-1'!J219*100</f>
        <v>-5.2973592699167815</v>
      </c>
      <c r="M219" s="177">
        <f>('표4-1'!L219-'표4-1'!K219)/'표4-1'!K219*100</f>
        <v>65.90723777360256</v>
      </c>
      <c r="N219" s="177">
        <f>('표4-1'!M219-'표4-1'!L219)/'표4-1'!L219*100</f>
        <v>-22.579483483374329</v>
      </c>
      <c r="O219" s="199">
        <f>('표4-1'!N219-'표4-1'!M219)/'표4-1'!M219*100</f>
        <v>-0.24273560307798486</v>
      </c>
      <c r="P219" s="154"/>
      <c r="Q219" s="180" t="s">
        <v>133</v>
      </c>
    </row>
    <row r="220" spans="1:17" s="156" customFormat="1" ht="36.75" customHeight="1">
      <c r="A220" s="157"/>
      <c r="B220" s="163"/>
      <c r="C220" s="168"/>
      <c r="D220" s="181" t="s">
        <v>134</v>
      </c>
      <c r="E220" s="158"/>
      <c r="F220" s="162">
        <f>SUM(F204:F219)</f>
        <v>99.999999999999972</v>
      </c>
      <c r="G220" s="160">
        <f>SUM(G204:G219)</f>
        <v>100.00000000000001</v>
      </c>
      <c r="H220" s="160">
        <f>SUM(H204:H219)</f>
        <v>100.00000000000001</v>
      </c>
      <c r="I220" s="160">
        <f>SUM(I204:I219)</f>
        <v>100.00000000000001</v>
      </c>
      <c r="J220" s="167">
        <f>SUM(J204:J219)</f>
        <v>100.00000000000001</v>
      </c>
      <c r="K220" s="200">
        <v>0</v>
      </c>
      <c r="L220" s="182">
        <f>('표4-1'!K220-'표4-1'!J220)/'표4-1'!J220*100</f>
        <v>-2.3955840678476217</v>
      </c>
      <c r="M220" s="182">
        <f>('표4-1'!L220-'표4-1'!K220)/'표4-1'!K220*100</f>
        <v>8.3449076416670501E-2</v>
      </c>
      <c r="N220" s="182">
        <f>('표4-1'!M220-'표4-1'!L220)/'표4-1'!L220*100</f>
        <v>9.6298019823123298</v>
      </c>
      <c r="O220" s="201">
        <f>('표4-1'!N220-'표4-1'!M220)/'표4-1'!M220*100</f>
        <v>1.1193048656222639</v>
      </c>
      <c r="P220" s="161"/>
      <c r="Q220" s="164" t="s">
        <v>135</v>
      </c>
    </row>
    <row r="221" spans="1:17" s="1" customFormat="1" ht="20.25" customHeight="1">
      <c r="A221" s="445" t="s">
        <v>236</v>
      </c>
      <c r="B221" s="445"/>
      <c r="C221" s="445"/>
      <c r="D221" s="445"/>
      <c r="E221" s="445"/>
      <c r="F221" s="445"/>
      <c r="G221" s="445"/>
      <c r="H221" s="445"/>
      <c r="I221" s="445"/>
      <c r="J221" s="445"/>
      <c r="K221" s="409" t="s">
        <v>222</v>
      </c>
      <c r="L221" s="409"/>
      <c r="M221" s="409"/>
      <c r="N221" s="409"/>
      <c r="O221" s="409"/>
      <c r="P221" s="409"/>
      <c r="Q221" s="409"/>
    </row>
    <row r="222" spans="1:17" ht="17.25" customHeight="1">
      <c r="A222" s="445"/>
      <c r="B222" s="445"/>
      <c r="C222" s="445"/>
      <c r="D222" s="445"/>
      <c r="E222" s="445"/>
      <c r="F222" s="445"/>
      <c r="G222" s="445"/>
      <c r="H222" s="445"/>
      <c r="I222" s="445"/>
      <c r="J222" s="445"/>
      <c r="K222" s="410" t="s">
        <v>223</v>
      </c>
      <c r="L222" s="410"/>
      <c r="M222" s="410"/>
      <c r="N222" s="410"/>
      <c r="O222" s="410"/>
      <c r="P222" s="410"/>
      <c r="Q222" s="410"/>
    </row>
    <row r="223" spans="1:17">
      <c r="A223" s="428" t="s">
        <v>229</v>
      </c>
      <c r="B223" s="428"/>
      <c r="C223" s="428"/>
      <c r="D223" s="428"/>
      <c r="E223" s="141"/>
      <c r="F223" s="143"/>
      <c r="G223" s="143"/>
      <c r="I223" s="143" t="s">
        <v>224</v>
      </c>
      <c r="J223" s="143"/>
      <c r="K223" s="142" t="s">
        <v>27</v>
      </c>
      <c r="L223" s="171"/>
      <c r="M223" s="171"/>
      <c r="N223" s="171"/>
      <c r="O223" s="171"/>
      <c r="P223" s="142"/>
      <c r="Q223" s="143" t="s">
        <v>225</v>
      </c>
    </row>
    <row r="224" spans="1:17" s="146" customFormat="1" ht="23.25" customHeight="1">
      <c r="A224" s="144"/>
      <c r="B224" s="145"/>
      <c r="C224" s="429"/>
      <c r="D224" s="430"/>
      <c r="E224" s="431"/>
      <c r="F224" s="439" t="s">
        <v>237</v>
      </c>
      <c r="G224" s="440"/>
      <c r="H224" s="440"/>
      <c r="I224" s="440"/>
      <c r="J224" s="441"/>
      <c r="K224" s="439" t="s">
        <v>101</v>
      </c>
      <c r="L224" s="440"/>
      <c r="M224" s="440"/>
      <c r="N224" s="440"/>
      <c r="O224" s="441"/>
      <c r="P224" s="435"/>
      <c r="Q224" s="436"/>
    </row>
    <row r="225" spans="1:17" s="18" customFormat="1" ht="23.25" customHeight="1">
      <c r="A225" s="172"/>
      <c r="B225" s="173"/>
      <c r="C225" s="432"/>
      <c r="D225" s="433"/>
      <c r="E225" s="434"/>
      <c r="F225" s="147">
        <v>2010</v>
      </c>
      <c r="G225" s="147">
        <v>2011</v>
      </c>
      <c r="H225" s="187">
        <v>2012</v>
      </c>
      <c r="I225" s="147">
        <v>2013</v>
      </c>
      <c r="J225" s="188">
        <v>2014</v>
      </c>
      <c r="K225" s="147">
        <v>2010</v>
      </c>
      <c r="L225" s="147">
        <v>2011</v>
      </c>
      <c r="M225" s="187">
        <v>2012</v>
      </c>
      <c r="N225" s="147">
        <v>2013</v>
      </c>
      <c r="O225" s="188">
        <v>2014</v>
      </c>
      <c r="P225" s="437"/>
      <c r="Q225" s="438"/>
    </row>
    <row r="226" spans="1:17" s="156" customFormat="1" ht="36.75" customHeight="1">
      <c r="A226" s="148"/>
      <c r="B226" s="11"/>
      <c r="C226" s="148"/>
      <c r="D226" s="174" t="s">
        <v>102</v>
      </c>
      <c r="E226" s="149"/>
      <c r="F226" s="175">
        <f>'표4-1'!E226/'표4-1'!$E$242*100</f>
        <v>15.433005903687</v>
      </c>
      <c r="G226" s="176">
        <f>'표4-1'!F226/'표4-1'!$F$242*100</f>
        <v>13.654593180926838</v>
      </c>
      <c r="H226" s="176">
        <f>'표4-1'!G226/'표4-1'!$G$242*100</f>
        <v>12.568860030601348</v>
      </c>
      <c r="I226" s="176">
        <f>'표4-1'!H226/'표4-1'!$H$242*100</f>
        <v>11.756517052601005</v>
      </c>
      <c r="J226" s="195">
        <f>'표4-1'!I226/'표4-1'!$I$242*100</f>
        <v>11.538084011847086</v>
      </c>
      <c r="K226" s="198">
        <v>0</v>
      </c>
      <c r="L226" s="177">
        <f>('표4-1'!K226-'표4-1'!J226)/'표4-1'!J226*100</f>
        <v>-14.745270968311891</v>
      </c>
      <c r="M226" s="177">
        <f>('표4-1'!L226-'표4-1'!K226)/'표4-1'!K226*100</f>
        <v>-11.065208953881609</v>
      </c>
      <c r="N226" s="177">
        <f>('표4-1'!M226-'표4-1'!L226)/'표4-1'!L226*100</f>
        <v>0.89882672872839631</v>
      </c>
      <c r="O226" s="199">
        <f>('표4-1'!N226-'표4-1'!M226)/'표4-1'!M226*100</f>
        <v>12.296340707744781</v>
      </c>
      <c r="P226" s="154"/>
      <c r="Q226" s="178" t="s">
        <v>103</v>
      </c>
    </row>
    <row r="227" spans="1:17" s="18" customFormat="1" ht="36.75" customHeight="1">
      <c r="A227" s="148"/>
      <c r="B227" s="11"/>
      <c r="C227" s="148"/>
      <c r="D227" s="174" t="s">
        <v>104</v>
      </c>
      <c r="E227" s="149"/>
      <c r="F227" s="175">
        <f>'표4-1'!E227/'표4-1'!$E$242*100</f>
        <v>0.35524660985249312</v>
      </c>
      <c r="G227" s="176">
        <f>'표4-1'!F227/'표4-1'!$F$242*100</f>
        <v>0.36778104889379187</v>
      </c>
      <c r="H227" s="176">
        <f>'표4-1'!G227/'표4-1'!$G$242*100</f>
        <v>0.36509624834419657</v>
      </c>
      <c r="I227" s="176">
        <f>'표4-1'!H227/'표4-1'!$H$242*100</f>
        <v>0.23034431298749056</v>
      </c>
      <c r="J227" s="195">
        <f>'표4-1'!I227/'표4-1'!$I$242*100</f>
        <v>0.71153150830112</v>
      </c>
      <c r="K227" s="198">
        <v>0</v>
      </c>
      <c r="L227" s="177">
        <f>('표4-1'!K227-'표4-1'!J227)/'표4-1'!J227*100</f>
        <v>7.0614167834207873</v>
      </c>
      <c r="M227" s="177">
        <f>('표4-1'!L227-'표4-1'!K227)/'표4-1'!K227*100</f>
        <v>-2.9030535062943352</v>
      </c>
      <c r="N227" s="177">
        <f>('표4-1'!M227-'표4-1'!L227)/'표4-1'!L227*100</f>
        <v>-34.697706552156781</v>
      </c>
      <c r="O227" s="199">
        <f>('표4-1'!N227-'표4-1'!M227)/'표4-1'!M227*100</f>
        <v>218.41500722284454</v>
      </c>
      <c r="P227" s="151"/>
      <c r="Q227" s="178" t="s">
        <v>105</v>
      </c>
    </row>
    <row r="228" spans="1:17" s="18" customFormat="1" ht="36.75" customHeight="1">
      <c r="A228" s="148"/>
      <c r="B228" s="11"/>
      <c r="C228" s="148"/>
      <c r="D228" s="174" t="s">
        <v>106</v>
      </c>
      <c r="E228" s="149"/>
      <c r="F228" s="175">
        <f>'표4-1'!E228/'표4-1'!$E$242*100</f>
        <v>28.944565887247915</v>
      </c>
      <c r="G228" s="176">
        <f>'표4-1'!F228/'표4-1'!$F$242*100</f>
        <v>32.518052300153741</v>
      </c>
      <c r="H228" s="176">
        <f>'표4-1'!G228/'표4-1'!$G$242*100</f>
        <v>30.04869571711442</v>
      </c>
      <c r="I228" s="176">
        <f>'표4-1'!H228/'표4-1'!$H$242*100</f>
        <v>30.517896584828609</v>
      </c>
      <c r="J228" s="195">
        <f>'표4-1'!I228/'표4-1'!$I$242*100</f>
        <v>27.584209329066734</v>
      </c>
      <c r="K228" s="198">
        <v>0</v>
      </c>
      <c r="L228" s="177">
        <f>('표4-1'!K228-'표4-1'!J228)/'표4-1'!J228*100</f>
        <v>9.8976848435948028</v>
      </c>
      <c r="M228" s="177">
        <f>('표4-1'!L228-'표4-1'!K228)/'표4-1'!K228*100</f>
        <v>-13.734146422620547</v>
      </c>
      <c r="N228" s="177">
        <f>('표4-1'!M228-'표4-1'!L228)/'표4-1'!L228*100</f>
        <v>9.2450048126573918</v>
      </c>
      <c r="O228" s="199">
        <f>('표4-1'!N228-'표4-1'!M228)/'표4-1'!M228*100</f>
        <v>1.460584821045037</v>
      </c>
      <c r="P228" s="151"/>
      <c r="Q228" s="178" t="s">
        <v>107</v>
      </c>
    </row>
    <row r="229" spans="1:17" s="18" customFormat="1" ht="36.75" customHeight="1">
      <c r="A229" s="148"/>
      <c r="B229" s="11"/>
      <c r="C229" s="148"/>
      <c r="D229" s="174" t="s">
        <v>108</v>
      </c>
      <c r="E229" s="149"/>
      <c r="F229" s="175">
        <f>'표4-1'!E229/'표4-1'!$E$242*100</f>
        <v>5.6844197956892089</v>
      </c>
      <c r="G229" s="176">
        <f>'표4-1'!F229/'표4-1'!$F$242*100</f>
        <v>4.4752007870033967</v>
      </c>
      <c r="H229" s="176">
        <f>'표4-1'!G229/'표4-1'!$G$242*100</f>
        <v>4.6028526215379379</v>
      </c>
      <c r="I229" s="176">
        <f>'표4-1'!H229/'표4-1'!$H$242*100</f>
        <v>5.4324460594532118</v>
      </c>
      <c r="J229" s="195">
        <f>'표4-1'!I229/'표4-1'!$I$242*100</f>
        <v>6.0012546310333859</v>
      </c>
      <c r="K229" s="198">
        <v>0</v>
      </c>
      <c r="L229" s="177">
        <f>('표4-1'!K229-'표4-1'!J229)/'표4-1'!J229*100</f>
        <v>2.5116512411399445</v>
      </c>
      <c r="M229" s="177">
        <f>('표4-1'!L229-'표4-1'!K229)/'표4-1'!K229*100</f>
        <v>-2.1060347729471722</v>
      </c>
      <c r="N229" s="177">
        <f>('표4-1'!M229-'표4-1'!L229)/'표4-1'!L229*100</f>
        <v>-6.9981413620470887</v>
      </c>
      <c r="O229" s="199">
        <f>('표4-1'!N229-'표4-1'!M229)/'표4-1'!M229*100</f>
        <v>-9.8005589165785629</v>
      </c>
      <c r="P229" s="151"/>
      <c r="Q229" s="178" t="s">
        <v>109</v>
      </c>
    </row>
    <row r="230" spans="1:17" s="18" customFormat="1" ht="36.75" customHeight="1">
      <c r="A230" s="148"/>
      <c r="B230" s="11"/>
      <c r="C230" s="148"/>
      <c r="D230" s="174" t="s">
        <v>110</v>
      </c>
      <c r="E230" s="149"/>
      <c r="F230" s="175">
        <f>'표4-1'!E230/'표4-1'!$E$242*100</f>
        <v>7.0710598157472004</v>
      </c>
      <c r="G230" s="176">
        <f>'표4-1'!F230/'표4-1'!$F$242*100</f>
        <v>8.0549348379814258</v>
      </c>
      <c r="H230" s="176">
        <f>'표4-1'!G230/'표4-1'!$G$242*100</f>
        <v>8.5730395905615495</v>
      </c>
      <c r="I230" s="176">
        <f>'표4-1'!H230/'표4-1'!$H$242*100</f>
        <v>4.9165139291459061</v>
      </c>
      <c r="J230" s="195">
        <f>'표4-1'!I230/'표4-1'!$I$242*100</f>
        <v>3.8624571249545769</v>
      </c>
      <c r="K230" s="198">
        <v>0</v>
      </c>
      <c r="L230" s="177">
        <f>('표4-1'!K230-'표4-1'!J230)/'표4-1'!J230*100</f>
        <v>15.145912079125104</v>
      </c>
      <c r="M230" s="177">
        <f>('표4-1'!L230-'표4-1'!K230)/'표4-1'!K230*100</f>
        <v>0.88679842781694851</v>
      </c>
      <c r="N230" s="177">
        <f>('표4-1'!M230-'표4-1'!L230)/'표4-1'!L230*100</f>
        <v>-44.132293543618438</v>
      </c>
      <c r="O230" s="199">
        <f>('표4-1'!N230-'표4-1'!M230)/'표4-1'!M230*100</f>
        <v>-16.913414569252978</v>
      </c>
      <c r="P230" s="151"/>
      <c r="Q230" s="178" t="s">
        <v>111</v>
      </c>
    </row>
    <row r="231" spans="1:17" s="18" customFormat="1" ht="36.75" customHeight="1">
      <c r="A231" s="148"/>
      <c r="B231" s="11"/>
      <c r="C231" s="148"/>
      <c r="D231" s="174" t="s">
        <v>112</v>
      </c>
      <c r="E231" s="149"/>
      <c r="F231" s="175">
        <f>'표4-1'!E231/'표4-1'!$E$242*100</f>
        <v>3.1543672693601121</v>
      </c>
      <c r="G231" s="176">
        <f>'표4-1'!F231/'표4-1'!$F$242*100</f>
        <v>2.5185963533728448</v>
      </c>
      <c r="H231" s="176">
        <f>'표4-1'!G231/'표4-1'!$G$242*100</f>
        <v>2.7613407981228932</v>
      </c>
      <c r="I231" s="176">
        <f>'표4-1'!H231/'표4-1'!$H$242*100</f>
        <v>2.8377030277421977</v>
      </c>
      <c r="J231" s="195">
        <f>'표4-1'!I231/'표4-1'!$I$242*100</f>
        <v>2.4093962745568858</v>
      </c>
      <c r="K231" s="198">
        <v>0</v>
      </c>
      <c r="L231" s="177">
        <f>('표4-1'!K231-'표4-1'!J231)/'표4-1'!J231*100</f>
        <v>-16.648012178346207</v>
      </c>
      <c r="M231" s="177">
        <f>('표4-1'!L231-'표4-1'!K231)/'표4-1'!K231*100</f>
        <v>8.1012934027551822</v>
      </c>
      <c r="N231" s="177">
        <f>('표4-1'!M231-'표4-1'!L231)/'표4-1'!L231*100</f>
        <v>6.0689339410066392</v>
      </c>
      <c r="O231" s="199">
        <f>('표4-1'!N231-'표4-1'!M231)/'표4-1'!M231*100</f>
        <v>-4.9330891752624906</v>
      </c>
      <c r="P231" s="151"/>
      <c r="Q231" s="178" t="s">
        <v>113</v>
      </c>
    </row>
    <row r="232" spans="1:17" s="18" customFormat="1" ht="36.75" customHeight="1">
      <c r="A232" s="152"/>
      <c r="B232" s="153"/>
      <c r="C232" s="152"/>
      <c r="D232" s="174" t="s">
        <v>114</v>
      </c>
      <c r="E232" s="149"/>
      <c r="F232" s="175">
        <f>'표4-1'!E232/'표4-1'!$E$242*100</f>
        <v>4.6586305298548698</v>
      </c>
      <c r="G232" s="176">
        <f>'표4-1'!F232/'표4-1'!$F$242*100</f>
        <v>4.4585553688195638</v>
      </c>
      <c r="H232" s="176">
        <f>'표4-1'!G232/'표4-1'!$G$242*100</f>
        <v>3.2845594532098614</v>
      </c>
      <c r="I232" s="176">
        <f>'표4-1'!H232/'표4-1'!$H$242*100</f>
        <v>3.2796326658678145</v>
      </c>
      <c r="J232" s="195">
        <f>'표4-1'!I232/'표4-1'!$I$242*100</f>
        <v>3.1391441106784814</v>
      </c>
      <c r="K232" s="198">
        <v>0</v>
      </c>
      <c r="L232" s="177">
        <f>('표4-1'!K232-'표4-1'!J232)/'표4-1'!J232*100</f>
        <v>4.0312790261258051</v>
      </c>
      <c r="M232" s="177">
        <f>('표4-1'!L232-'표4-1'!K232)/'표4-1'!K232*100</f>
        <v>-28.247905692643833</v>
      </c>
      <c r="N232" s="177">
        <f>('표4-1'!M232-'표4-1'!L232)/'표4-1'!L232*100</f>
        <v>-2.8846003998026086</v>
      </c>
      <c r="O232" s="199">
        <f>('표4-1'!N232-'표4-1'!M232)/'표4-1'!M232*100</f>
        <v>1.3767609898548219</v>
      </c>
      <c r="P232" s="151"/>
      <c r="Q232" s="178" t="s">
        <v>115</v>
      </c>
    </row>
    <row r="233" spans="1:17" s="18" customFormat="1" ht="36.75" customHeight="1">
      <c r="A233" s="152"/>
      <c r="B233" s="153"/>
      <c r="C233" s="152"/>
      <c r="D233" s="174" t="s">
        <v>116</v>
      </c>
      <c r="E233" s="149"/>
      <c r="F233" s="175">
        <f>'표4-1'!E233/'표4-1'!$E$242*100</f>
        <v>1.3482015788757165</v>
      </c>
      <c r="G233" s="176">
        <f>'표4-1'!F233/'표4-1'!$F$242*100</f>
        <v>1.230165695738866</v>
      </c>
      <c r="H233" s="176">
        <f>'표4-1'!G233/'표4-1'!$G$242*100</f>
        <v>1.390481660989543</v>
      </c>
      <c r="I233" s="176">
        <f>'표4-1'!H233/'표4-1'!$H$242*100</f>
        <v>1.3878173139556522</v>
      </c>
      <c r="J233" s="195">
        <f>'표4-1'!I233/'표4-1'!$I$242*100</f>
        <v>1.3842712423670411</v>
      </c>
      <c r="K233" s="198">
        <v>0</v>
      </c>
      <c r="L233" s="177">
        <f>('표4-1'!K233-'표4-1'!J233)/'표4-1'!J233*100</f>
        <v>-5.9226991499066077</v>
      </c>
      <c r="M233" s="177">
        <f>('표4-1'!L233-'표4-1'!K233)/'표4-1'!K233*100</f>
        <v>9.1484299005497949</v>
      </c>
      <c r="N233" s="177">
        <f>('표4-1'!M233-'표4-1'!L233)/'표4-1'!L233*100</f>
        <v>-2.1152268906107432</v>
      </c>
      <c r="O233" s="199">
        <f>('표4-1'!N233-'표4-1'!M233)/'표4-1'!M233*100</f>
        <v>5.8059282352394694</v>
      </c>
      <c r="P233" s="151"/>
      <c r="Q233" s="178" t="s">
        <v>117</v>
      </c>
    </row>
    <row r="234" spans="1:17" s="18" customFormat="1" ht="36.75" customHeight="1">
      <c r="A234" s="152"/>
      <c r="B234" s="153"/>
      <c r="C234" s="152"/>
      <c r="D234" s="174" t="s">
        <v>118</v>
      </c>
      <c r="E234" s="149"/>
      <c r="F234" s="175">
        <f>'표4-1'!E234/'표4-1'!$E$242*100</f>
        <v>1.0971078039893358</v>
      </c>
      <c r="G234" s="176">
        <f>'표4-1'!F234/'표4-1'!$F$242*100</f>
        <v>0.96065490887388827</v>
      </c>
      <c r="H234" s="176">
        <f>'표4-1'!G234/'표4-1'!$G$242*100</f>
        <v>1.0793896414519617</v>
      </c>
      <c r="I234" s="176">
        <f>'표4-1'!H234/'표4-1'!$H$242*100</f>
        <v>1.0775893649718176</v>
      </c>
      <c r="J234" s="195">
        <f>'표4-1'!I234/'표4-1'!$I$242*100</f>
        <v>0.85350791558253192</v>
      </c>
      <c r="K234" s="198">
        <v>0</v>
      </c>
      <c r="L234" s="177">
        <f>('표4-1'!K234-'표4-1'!J234)/'표4-1'!J234*100</f>
        <v>-1.79985319065298</v>
      </c>
      <c r="M234" s="177">
        <f>('표4-1'!L234-'표4-1'!K234)/'표4-1'!K234*100</f>
        <v>12.290738644081618</v>
      </c>
      <c r="N234" s="177">
        <f>('표4-1'!M234-'표4-1'!L234)/'표4-1'!L234*100</f>
        <v>7.4683128937056518</v>
      </c>
      <c r="O234" s="199">
        <f>('표4-1'!N234-'표4-1'!M234)/'표4-1'!M234*100</f>
        <v>-10.13575968325784</v>
      </c>
      <c r="P234" s="151"/>
      <c r="Q234" s="178" t="s">
        <v>119</v>
      </c>
    </row>
    <row r="235" spans="1:17" s="18" customFormat="1" ht="36.75" customHeight="1">
      <c r="A235" s="152"/>
      <c r="B235" s="153"/>
      <c r="C235" s="152"/>
      <c r="D235" s="174" t="s">
        <v>120</v>
      </c>
      <c r="E235" s="149"/>
      <c r="F235" s="175">
        <f>'표4-1'!E235/'표4-1'!$E$242*100</f>
        <v>3.3345184033698323</v>
      </c>
      <c r="G235" s="176">
        <f>'표4-1'!F235/'표4-1'!$F$242*100</f>
        <v>3.3101866174551438</v>
      </c>
      <c r="H235" s="176">
        <f>'표4-1'!G235/'표4-1'!$G$242*100</f>
        <v>3.1467236402388021</v>
      </c>
      <c r="I235" s="176">
        <f>'표4-1'!H235/'표4-1'!$H$242*100</f>
        <v>2.9382718489309791</v>
      </c>
      <c r="J235" s="195">
        <f>'표4-1'!I235/'표4-1'!$I$242*100</f>
        <v>2.7468134760816465</v>
      </c>
      <c r="K235" s="198">
        <v>0</v>
      </c>
      <c r="L235" s="177">
        <f>('표4-1'!K235-'표4-1'!J235)/'표4-1'!J235*100</f>
        <v>-1.0570067834230135</v>
      </c>
      <c r="M235" s="177">
        <f>('표4-1'!L235-'표4-1'!K235)/'표4-1'!K235*100</f>
        <v>2.4782161258000137</v>
      </c>
      <c r="N235" s="177">
        <f>('표4-1'!M235-'표4-1'!L235)/'표4-1'!L235*100</f>
        <v>5.0141978637720408</v>
      </c>
      <c r="O235" s="199">
        <f>('표4-1'!N235-'표4-1'!M235)/'표4-1'!M235*100</f>
        <v>4.2560334642446804</v>
      </c>
      <c r="P235" s="151"/>
      <c r="Q235" s="178" t="s">
        <v>121</v>
      </c>
    </row>
    <row r="236" spans="1:17" s="18" customFormat="1" ht="36.75" customHeight="1">
      <c r="A236" s="152"/>
      <c r="B236" s="153"/>
      <c r="C236" s="152"/>
      <c r="D236" s="174" t="s">
        <v>122</v>
      </c>
      <c r="E236" s="149"/>
      <c r="F236" s="175">
        <f>'표4-1'!E236/'표4-1'!$E$242*100</f>
        <v>4.7561828656351794</v>
      </c>
      <c r="G236" s="176">
        <f>'표4-1'!F236/'표4-1'!$F$242*100</f>
        <v>4.6507079718922499</v>
      </c>
      <c r="H236" s="176">
        <f>'표4-1'!G236/'표4-1'!$G$242*100</f>
        <v>4.8628626580009673</v>
      </c>
      <c r="I236" s="176">
        <f>'표4-1'!H236/'표4-1'!$H$242*100</f>
        <v>5.0575180345701796</v>
      </c>
      <c r="J236" s="195">
        <f>'표4-1'!I236/'표4-1'!$I$242*100</f>
        <v>4.6256223919743684</v>
      </c>
      <c r="K236" s="198">
        <v>0</v>
      </c>
      <c r="L236" s="177">
        <f>('표4-1'!K236-'표4-1'!J236)/'표4-1'!J236*100</f>
        <v>2.1048309112065904</v>
      </c>
      <c r="M236" s="177">
        <f>('표4-1'!L236-'표4-1'!K236)/'표4-1'!K236*100</f>
        <v>-2.4714347780634092</v>
      </c>
      <c r="N236" s="177">
        <f>('표4-1'!M236-'표4-1'!L236)/'표4-1'!L236*100</f>
        <v>2.3998711844886023</v>
      </c>
      <c r="O236" s="199">
        <f>('표4-1'!N236-'표4-1'!M236)/'표4-1'!M236*100</f>
        <v>-2.7941626973606213</v>
      </c>
      <c r="P236" s="151"/>
      <c r="Q236" s="178" t="s">
        <v>123</v>
      </c>
    </row>
    <row r="237" spans="1:17" s="18" customFormat="1" ht="36.75" customHeight="1">
      <c r="A237" s="152"/>
      <c r="B237" s="153"/>
      <c r="C237" s="152"/>
      <c r="D237" s="174" t="s">
        <v>124</v>
      </c>
      <c r="E237" s="149"/>
      <c r="F237" s="175">
        <f>'표4-1'!E237/'표4-1'!$E$242*100</f>
        <v>1.8225234504645396</v>
      </c>
      <c r="G237" s="176">
        <f>'표4-1'!F237/'표4-1'!$F$242*100</f>
        <v>1.6912138932754319</v>
      </c>
      <c r="H237" s="176">
        <f>'표4-1'!G237/'표4-1'!$G$242*100</f>
        <v>3.7277398687870513</v>
      </c>
      <c r="I237" s="176">
        <f>'표4-1'!H237/'표4-1'!$H$242*100</f>
        <v>3.9325877529241584</v>
      </c>
      <c r="J237" s="195">
        <f>'표4-1'!I237/'표4-1'!$I$242*100</f>
        <v>9.5306545812113583</v>
      </c>
      <c r="K237" s="198">
        <v>0</v>
      </c>
      <c r="L237" s="177">
        <f>('표4-1'!K237-'표4-1'!J237)/'표4-1'!J237*100</f>
        <v>-4.1707843360639476</v>
      </c>
      <c r="M237" s="177">
        <f>('표4-1'!L237-'표4-1'!K237)/'표4-1'!K237*100</f>
        <v>107.78042020990289</v>
      </c>
      <c r="N237" s="177">
        <f>('표4-1'!M237-'표4-1'!L237)/'표4-1'!L237*100</f>
        <v>4.8446327184949336</v>
      </c>
      <c r="O237" s="199">
        <f>('표4-1'!N237-'표4-1'!M237)/'표4-1'!M237*100</f>
        <v>157.730475327737</v>
      </c>
      <c r="P237" s="151"/>
      <c r="Q237" s="178" t="s">
        <v>125</v>
      </c>
    </row>
    <row r="238" spans="1:17" s="156" customFormat="1" ht="36.75" customHeight="1">
      <c r="A238" s="148"/>
      <c r="B238" s="11"/>
      <c r="C238" s="148"/>
      <c r="D238" s="174" t="s">
        <v>126</v>
      </c>
      <c r="E238" s="149"/>
      <c r="F238" s="175">
        <f>'표4-1'!E238/'표4-1'!$E$242*100</f>
        <v>10.624257872859463</v>
      </c>
      <c r="G238" s="176">
        <f>'표4-1'!F238/'표4-1'!$F$242*100</f>
        <v>10.60650345486183</v>
      </c>
      <c r="H238" s="176">
        <f>'표4-1'!G238/'표4-1'!$G$242*100</f>
        <v>9.6225836481305151</v>
      </c>
      <c r="I238" s="176">
        <f>'표4-1'!H238/'표4-1'!$H$242*100</f>
        <v>13.027535609401003</v>
      </c>
      <c r="J238" s="195">
        <f>'표4-1'!I238/'표4-1'!$I$242*100</f>
        <v>11.921745350158751</v>
      </c>
      <c r="K238" s="198">
        <v>0</v>
      </c>
      <c r="L238" s="177">
        <f>('표4-1'!K238-'표4-1'!J238)/'표4-1'!J238*100</f>
        <v>2.7031554888059919</v>
      </c>
      <c r="M238" s="177">
        <f>('표4-1'!L238-'표4-1'!K238)/'표4-1'!K238*100</f>
        <v>-12.970935212972682</v>
      </c>
      <c r="N238" s="177">
        <f>('표4-1'!M238-'표4-1'!L238)/'표4-1'!L238*100</f>
        <v>35.027551342849051</v>
      </c>
      <c r="O238" s="199">
        <f>('표4-1'!N238-'표4-1'!M238)/'표4-1'!M238*100</f>
        <v>-2.2328383328469434</v>
      </c>
      <c r="P238" s="154"/>
      <c r="Q238" s="155" t="s">
        <v>127</v>
      </c>
    </row>
    <row r="239" spans="1:17" s="156" customFormat="1" ht="36.75" customHeight="1">
      <c r="A239" s="148"/>
      <c r="B239" s="11"/>
      <c r="C239" s="148"/>
      <c r="D239" s="174" t="s">
        <v>128</v>
      </c>
      <c r="E239" s="149"/>
      <c r="F239" s="175">
        <f>'표4-1'!E239/'표4-1'!$E$242*100</f>
        <v>6.7108621822656005</v>
      </c>
      <c r="G239" s="176">
        <f>'표4-1'!F239/'표4-1'!$F$242*100</f>
        <v>6.5265253725524346</v>
      </c>
      <c r="H239" s="176">
        <f>'표4-1'!G239/'표4-1'!$G$242*100</f>
        <v>6.7314436776339512</v>
      </c>
      <c r="I239" s="176">
        <f>'표4-1'!H239/'표4-1'!$H$242*100</f>
        <v>6.7150764849164268</v>
      </c>
      <c r="J239" s="195">
        <f>'표4-1'!I239/'표4-1'!$I$242*100</f>
        <v>6.3959334451271763</v>
      </c>
      <c r="K239" s="198">
        <v>0</v>
      </c>
      <c r="L239" s="177">
        <f>('표4-1'!K239-'표4-1'!J239)/'표4-1'!J239*100</f>
        <v>-0.12852522397637595</v>
      </c>
      <c r="M239" s="177">
        <f>('표4-1'!L239-'표4-1'!K239)/'표4-1'!K239*100</f>
        <v>-0.55526690386094046</v>
      </c>
      <c r="N239" s="177">
        <f>('표4-1'!M239-'표4-1'!L239)/'표4-1'!L239*100</f>
        <v>-1.5529781310872959</v>
      </c>
      <c r="O239" s="199">
        <f>('표4-1'!N239-'표4-1'!M239)/'표4-1'!M239*100</f>
        <v>1.642448267209609</v>
      </c>
      <c r="P239" s="154"/>
      <c r="Q239" s="155" t="s">
        <v>129</v>
      </c>
    </row>
    <row r="240" spans="1:17" s="156" customFormat="1" ht="36.75" customHeight="1">
      <c r="A240" s="148"/>
      <c r="B240" s="11"/>
      <c r="C240" s="148"/>
      <c r="D240" s="174" t="s">
        <v>130</v>
      </c>
      <c r="E240" s="149"/>
      <c r="F240" s="175">
        <f>'표4-1'!E240/'표4-1'!$E$242*100</f>
        <v>3.6240480247543192</v>
      </c>
      <c r="G240" s="176">
        <f>'표4-1'!F240/'표4-1'!$F$242*100</f>
        <v>3.6250490871192684</v>
      </c>
      <c r="H240" s="176">
        <f>'표4-1'!G240/'표4-1'!$G$242*100</f>
        <v>4.2823337980256078</v>
      </c>
      <c r="I240" s="176">
        <f>'표4-1'!H240/'표4-1'!$H$242*100</f>
        <v>4.2665103083193099</v>
      </c>
      <c r="J240" s="195">
        <f>'표4-1'!I240/'표4-1'!$I$242*100</f>
        <v>4.6380825754049226</v>
      </c>
      <c r="K240" s="198">
        <v>0</v>
      </c>
      <c r="L240" s="177">
        <f>('표4-1'!K240-'표4-1'!J240)/'표4-1'!J240*100</f>
        <v>3.9845812980113826</v>
      </c>
      <c r="M240" s="177">
        <f>('표4-1'!L240-'표4-1'!K240)/'표4-1'!K240*100</f>
        <v>16.325585159517672</v>
      </c>
      <c r="N240" s="177">
        <f>('표4-1'!M240-'표4-1'!L240)/'표4-1'!L240*100</f>
        <v>-7.8559813546793422E-2</v>
      </c>
      <c r="O240" s="199">
        <f>('표4-1'!N240-'표4-1'!M240)/'표4-1'!M240*100</f>
        <v>17.883510647619179</v>
      </c>
      <c r="P240" s="154"/>
      <c r="Q240" s="180" t="s">
        <v>131</v>
      </c>
    </row>
    <row r="241" spans="1:17" s="156" customFormat="1" ht="36.75" customHeight="1">
      <c r="A241" s="148"/>
      <c r="B241" s="11"/>
      <c r="C241" s="148"/>
      <c r="D241" s="174" t="s">
        <v>132</v>
      </c>
      <c r="E241" s="149"/>
      <c r="F241" s="175">
        <f>'표4-1'!E241/'표4-1'!$E$242*100</f>
        <v>1.3810020063472039</v>
      </c>
      <c r="G241" s="176">
        <f>'표4-1'!F241/'표4-1'!$F$242*100</f>
        <v>1.3512791210793</v>
      </c>
      <c r="H241" s="176">
        <f>'표4-1'!G241/'표4-1'!$G$242*100</f>
        <v>2.9519969472494156</v>
      </c>
      <c r="I241" s="176">
        <f>'표4-1'!H241/'표4-1'!$H$242*100</f>
        <v>2.6260396493842397</v>
      </c>
      <c r="J241" s="195">
        <f>'표4-1'!I241/'표4-1'!$I$242*100</f>
        <v>2.6572920316539501</v>
      </c>
      <c r="K241" s="198">
        <v>0</v>
      </c>
      <c r="L241" s="177">
        <f>('표4-1'!K241-'표4-1'!J241)/'표4-1'!J241*100</f>
        <v>4.7834407210467618E-2</v>
      </c>
      <c r="M241" s="177">
        <f>('표4-1'!L241-'표4-1'!K241)/'표4-1'!K241*100</f>
        <v>109.7400643568204</v>
      </c>
      <c r="N241" s="177">
        <f>('표4-1'!M241-'표4-1'!L241)/'표4-1'!L241*100</f>
        <v>-10.736106970916854</v>
      </c>
      <c r="O241" s="199">
        <f>('표4-1'!N241-'표4-1'!M241)/'표4-1'!M241*100</f>
        <v>6.2555081239071777</v>
      </c>
      <c r="P241" s="154"/>
      <c r="Q241" s="180" t="s">
        <v>133</v>
      </c>
    </row>
    <row r="242" spans="1:17" s="156" customFormat="1" ht="36.75" customHeight="1">
      <c r="A242" s="157"/>
      <c r="B242" s="163"/>
      <c r="C242" s="168"/>
      <c r="D242" s="181" t="s">
        <v>134</v>
      </c>
      <c r="E242" s="158"/>
      <c r="F242" s="162">
        <f>SUM(F226:F241)</f>
        <v>99.999999999999986</v>
      </c>
      <c r="G242" s="160">
        <f>SUM(G226:G241)</f>
        <v>100</v>
      </c>
      <c r="H242" s="160">
        <f>SUM(H226:H241)</f>
        <v>100.00000000000001</v>
      </c>
      <c r="I242" s="160">
        <f>SUM(I226:I241)</f>
        <v>100</v>
      </c>
      <c r="J242" s="167">
        <f>SUM(J226:J241)</f>
        <v>100.00000000000001</v>
      </c>
      <c r="K242" s="200">
        <v>0</v>
      </c>
      <c r="L242" s="182">
        <f>('표4-1'!K242-'표4-1'!J242)/'표4-1'!J242*100</f>
        <v>1.803583605655565</v>
      </c>
      <c r="M242" s="182">
        <f>('표4-1'!L242-'표4-1'!K242)/'표4-1'!K242*100</f>
        <v>-4.1950389895548987</v>
      </c>
      <c r="N242" s="182">
        <f>('표4-1'!M242-'표4-1'!L242)/'표4-1'!L242*100</f>
        <v>2.0403740867062061</v>
      </c>
      <c r="O242" s="201">
        <f>('표4-1'!N242-'표4-1'!M242)/'표4-1'!M242*100</f>
        <v>7.7854612451198788</v>
      </c>
      <c r="P242" s="161"/>
      <c r="Q242" s="164" t="s">
        <v>135</v>
      </c>
    </row>
    <row r="243" spans="1:17" s="1" customFormat="1" ht="20.25" customHeight="1">
      <c r="A243" s="445" t="s">
        <v>236</v>
      </c>
      <c r="B243" s="445"/>
      <c r="C243" s="445"/>
      <c r="D243" s="445"/>
      <c r="E243" s="445"/>
      <c r="F243" s="445"/>
      <c r="G243" s="445"/>
      <c r="H243" s="445"/>
      <c r="I243" s="445"/>
      <c r="J243" s="445"/>
      <c r="K243" s="409" t="s">
        <v>222</v>
      </c>
      <c r="L243" s="409"/>
      <c r="M243" s="409"/>
      <c r="N243" s="409"/>
      <c r="O243" s="409"/>
      <c r="P243" s="409"/>
      <c r="Q243" s="409"/>
    </row>
    <row r="244" spans="1:17" ht="17.25" customHeight="1">
      <c r="A244" s="445"/>
      <c r="B244" s="445"/>
      <c r="C244" s="445"/>
      <c r="D244" s="445"/>
      <c r="E244" s="445"/>
      <c r="F244" s="445"/>
      <c r="G244" s="445"/>
      <c r="H244" s="445"/>
      <c r="I244" s="445"/>
      <c r="J244" s="445"/>
      <c r="K244" s="410" t="s">
        <v>223</v>
      </c>
      <c r="L244" s="410"/>
      <c r="M244" s="410"/>
      <c r="N244" s="410"/>
      <c r="O244" s="410"/>
      <c r="P244" s="410"/>
      <c r="Q244" s="410"/>
    </row>
    <row r="245" spans="1:17">
      <c r="A245" s="428" t="s">
        <v>230</v>
      </c>
      <c r="B245" s="428"/>
      <c r="C245" s="428"/>
      <c r="D245" s="428"/>
      <c r="E245" s="141"/>
      <c r="F245" s="143"/>
      <c r="G245" s="143"/>
      <c r="I245" s="143" t="s">
        <v>224</v>
      </c>
      <c r="J245" s="143"/>
      <c r="K245" s="142" t="s">
        <v>29</v>
      </c>
      <c r="L245" s="171"/>
      <c r="M245" s="171"/>
      <c r="N245" s="171"/>
      <c r="O245" s="171"/>
      <c r="P245" s="142"/>
      <c r="Q245" s="143" t="s">
        <v>225</v>
      </c>
    </row>
    <row r="246" spans="1:17" s="146" customFormat="1" ht="23.25" customHeight="1">
      <c r="A246" s="144"/>
      <c r="B246" s="145"/>
      <c r="C246" s="429"/>
      <c r="D246" s="430"/>
      <c r="E246" s="431"/>
      <c r="F246" s="439" t="s">
        <v>237</v>
      </c>
      <c r="G246" s="440"/>
      <c r="H246" s="440"/>
      <c r="I246" s="440"/>
      <c r="J246" s="441"/>
      <c r="K246" s="439" t="s">
        <v>101</v>
      </c>
      <c r="L246" s="440"/>
      <c r="M246" s="440"/>
      <c r="N246" s="440"/>
      <c r="O246" s="441"/>
      <c r="P246" s="435"/>
      <c r="Q246" s="436"/>
    </row>
    <row r="247" spans="1:17" s="18" customFormat="1" ht="23.25" customHeight="1">
      <c r="A247" s="172"/>
      <c r="B247" s="173"/>
      <c r="C247" s="432"/>
      <c r="D247" s="433"/>
      <c r="E247" s="434"/>
      <c r="F247" s="147">
        <v>2010</v>
      </c>
      <c r="G247" s="147">
        <v>2011</v>
      </c>
      <c r="H247" s="187">
        <v>2012</v>
      </c>
      <c r="I247" s="147">
        <v>2013</v>
      </c>
      <c r="J247" s="188">
        <v>2014</v>
      </c>
      <c r="K247" s="147">
        <v>2010</v>
      </c>
      <c r="L247" s="147">
        <v>2011</v>
      </c>
      <c r="M247" s="187">
        <v>2012</v>
      </c>
      <c r="N247" s="147">
        <v>2013</v>
      </c>
      <c r="O247" s="188">
        <v>2014</v>
      </c>
      <c r="P247" s="437"/>
      <c r="Q247" s="438"/>
    </row>
    <row r="248" spans="1:17" s="156" customFormat="1" ht="36.75" customHeight="1">
      <c r="A248" s="148"/>
      <c r="B248" s="11"/>
      <c r="C248" s="148"/>
      <c r="D248" s="174" t="s">
        <v>102</v>
      </c>
      <c r="E248" s="149"/>
      <c r="F248" s="175">
        <f>'표4-1'!E248/'표4-1'!$E$264*100</f>
        <v>18.614951283185995</v>
      </c>
      <c r="G248" s="176">
        <f>'표4-1'!F248/'표4-1'!$F$264*100</f>
        <v>18.676087966570339</v>
      </c>
      <c r="H248" s="176">
        <f>'표4-1'!G248/'표4-1'!$G$264*100</f>
        <v>19.20127991911102</v>
      </c>
      <c r="I248" s="176">
        <f>'표4-1'!H248/'표4-1'!$H$264*100</f>
        <v>18.750230119540465</v>
      </c>
      <c r="J248" s="195">
        <f>'표4-1'!I248/'표4-1'!$I$264*100</f>
        <v>19.017869300281617</v>
      </c>
      <c r="K248" s="198">
        <v>0</v>
      </c>
      <c r="L248" s="177">
        <f>('표4-1'!K248-'표4-1'!J248)/'표4-1'!J248*100</f>
        <v>-3.6083553168766018</v>
      </c>
      <c r="M248" s="177">
        <f>('표4-1'!L248-'표4-1'!K248)/'표4-1'!K248*100</f>
        <v>-2.3793863586262063</v>
      </c>
      <c r="N248" s="177">
        <f>('표4-1'!M248-'표4-1'!L248)/'표4-1'!L248*100</f>
        <v>17.00407598084648</v>
      </c>
      <c r="O248" s="199">
        <f>('표4-1'!N248-'표4-1'!M248)/'표4-1'!M248*100</f>
        <v>1.4030289167750243</v>
      </c>
      <c r="P248" s="154"/>
      <c r="Q248" s="178" t="s">
        <v>103</v>
      </c>
    </row>
    <row r="249" spans="1:17" s="18" customFormat="1" ht="36.75" customHeight="1">
      <c r="A249" s="148"/>
      <c r="B249" s="11"/>
      <c r="C249" s="148"/>
      <c r="D249" s="174" t="s">
        <v>104</v>
      </c>
      <c r="E249" s="149"/>
      <c r="F249" s="175">
        <f>'표4-1'!E249/'표4-1'!$E$264*100</f>
        <v>5.0046471820923977E-2</v>
      </c>
      <c r="G249" s="176">
        <f>'표4-1'!F249/'표4-1'!$F$264*100</f>
        <v>1.0982932927134476E-2</v>
      </c>
      <c r="H249" s="176">
        <f>'표4-1'!G249/'표4-1'!$G$264*100</f>
        <v>1.5892618504936052E-12</v>
      </c>
      <c r="I249" s="176">
        <f>'표4-1'!H249/'표4-1'!$H$264*100</f>
        <v>0</v>
      </c>
      <c r="J249" s="195">
        <f>'표4-1'!I249/'표4-1'!$I$264*100</f>
        <v>0</v>
      </c>
      <c r="K249" s="198">
        <v>0</v>
      </c>
      <c r="L249" s="177">
        <f>('표4-1'!K249-'표4-1'!J249)/'표4-1'!J249*100</f>
        <v>-77.782059256207177</v>
      </c>
      <c r="M249" s="177">
        <f>('표4-1'!L249-'표4-1'!K249)/'표4-1'!K249*100</f>
        <v>-99.999999982932891</v>
      </c>
      <c r="N249" s="265">
        <v>0</v>
      </c>
      <c r="O249" s="266">
        <v>0</v>
      </c>
      <c r="P249" s="151"/>
      <c r="Q249" s="178" t="s">
        <v>105</v>
      </c>
    </row>
    <row r="250" spans="1:17" s="18" customFormat="1" ht="36.75" customHeight="1">
      <c r="A250" s="148"/>
      <c r="B250" s="11"/>
      <c r="C250" s="148"/>
      <c r="D250" s="174" t="s">
        <v>106</v>
      </c>
      <c r="E250" s="149"/>
      <c r="F250" s="175">
        <f>'표4-1'!E250/'표4-1'!$E$264*100</f>
        <v>24.100900314954703</v>
      </c>
      <c r="G250" s="176">
        <f>'표4-1'!F250/'표4-1'!$F$264*100</f>
        <v>25.074586135681919</v>
      </c>
      <c r="H250" s="176">
        <f>'표4-1'!G250/'표4-1'!$G$264*100</f>
        <v>26.638187957433413</v>
      </c>
      <c r="I250" s="176">
        <f>'표4-1'!H250/'표4-1'!$H$264*100</f>
        <v>22.85737793727413</v>
      </c>
      <c r="J250" s="195">
        <f>'표4-1'!I250/'표4-1'!$I$264*100</f>
        <v>22.947190621048787</v>
      </c>
      <c r="K250" s="198">
        <v>0</v>
      </c>
      <c r="L250" s="177">
        <f>('표4-1'!K250-'표4-1'!J250)/'표4-1'!J250*100</f>
        <v>1.0709509867995559</v>
      </c>
      <c r="M250" s="177">
        <f>('표4-1'!L250-'표4-1'!K250)/'표4-1'!K250*100</f>
        <v>11.431728947371484</v>
      </c>
      <c r="N250" s="177">
        <f>('표4-1'!M250-'표4-1'!L250)/'표4-1'!L250*100</f>
        <v>1.704524995399348</v>
      </c>
      <c r="O250" s="199">
        <f>('표4-1'!N250-'표4-1'!M250)/'표4-1'!M250*100</f>
        <v>-0.19086522732269462</v>
      </c>
      <c r="P250" s="151"/>
      <c r="Q250" s="178" t="s">
        <v>107</v>
      </c>
    </row>
    <row r="251" spans="1:17" s="18" customFormat="1" ht="36.75" customHeight="1">
      <c r="A251" s="148"/>
      <c r="B251" s="11"/>
      <c r="C251" s="148"/>
      <c r="D251" s="174" t="s">
        <v>108</v>
      </c>
      <c r="E251" s="149"/>
      <c r="F251" s="175">
        <f>'표4-1'!E251/'표4-1'!$E$264*100</f>
        <v>0.74727270271082946</v>
      </c>
      <c r="G251" s="176">
        <f>'표4-1'!F251/'표4-1'!$F$264*100</f>
        <v>0.6216644935606005</v>
      </c>
      <c r="H251" s="176">
        <f>'표4-1'!G251/'표4-1'!$G$264*100</f>
        <v>0.60491831818392483</v>
      </c>
      <c r="I251" s="176">
        <f>'표4-1'!H251/'표4-1'!$H$264*100</f>
        <v>0.66957417106959549</v>
      </c>
      <c r="J251" s="195">
        <f>'표4-1'!I251/'표4-1'!$I$264*100</f>
        <v>0.8845219080959017</v>
      </c>
      <c r="K251" s="198">
        <v>0</v>
      </c>
      <c r="L251" s="177">
        <f>('표4-1'!K251-'표4-1'!J251)/'표4-1'!J251*100</f>
        <v>7.2418138249046722</v>
      </c>
      <c r="M251" s="177">
        <f>('표4-1'!L251-'표4-1'!K251)/'표4-1'!K251*100</f>
        <v>-5.5917785095438992</v>
      </c>
      <c r="N251" s="177">
        <f>('표4-1'!M251-'표4-1'!L251)/'표4-1'!L251*100</f>
        <v>-4.9191610794924943</v>
      </c>
      <c r="O251" s="199">
        <f>('표4-1'!N251-'표4-1'!M251)/'표4-1'!M251*100</f>
        <v>-0.82334542122338283</v>
      </c>
      <c r="P251" s="151"/>
      <c r="Q251" s="178" t="s">
        <v>109</v>
      </c>
    </row>
    <row r="252" spans="1:17" s="18" customFormat="1" ht="36.75" customHeight="1">
      <c r="A252" s="148"/>
      <c r="B252" s="11"/>
      <c r="C252" s="148"/>
      <c r="D252" s="174" t="s">
        <v>110</v>
      </c>
      <c r="E252" s="149"/>
      <c r="F252" s="175">
        <f>'표4-1'!E252/'표4-1'!$E$264*100</f>
        <v>6.6690865729370286</v>
      </c>
      <c r="G252" s="176">
        <f>'표4-1'!F252/'표4-1'!$F$264*100</f>
        <v>7.3343090612526698</v>
      </c>
      <c r="H252" s="176">
        <f>'표4-1'!G252/'표4-1'!$G$264*100</f>
        <v>6.3376887880720902</v>
      </c>
      <c r="I252" s="176">
        <f>'표4-1'!H252/'표4-1'!$H$264*100</f>
        <v>5.9921263687766828</v>
      </c>
      <c r="J252" s="195">
        <f>'표4-1'!I252/'표4-1'!$I$264*100</f>
        <v>5.4294983893821351</v>
      </c>
      <c r="K252" s="198">
        <v>0</v>
      </c>
      <c r="L252" s="177">
        <f>('표4-1'!K252-'표4-1'!J252)/'표4-1'!J252*100</f>
        <v>8.7646821508358048</v>
      </c>
      <c r="M252" s="177">
        <f>('표4-1'!L252-'표4-1'!K252)/'표4-1'!K252*100</f>
        <v>-16.787909164730525</v>
      </c>
      <c r="N252" s="177">
        <f>('표4-1'!M252-'표4-1'!L252)/'표4-1'!L252*100</f>
        <v>1.5536057801323364</v>
      </c>
      <c r="O252" s="199">
        <f>('표4-1'!N252-'표4-1'!M252)/'표4-1'!M252*100</f>
        <v>-9.8311393240452407</v>
      </c>
      <c r="P252" s="151"/>
      <c r="Q252" s="178" t="s">
        <v>111</v>
      </c>
    </row>
    <row r="253" spans="1:17" s="18" customFormat="1" ht="36.75" customHeight="1">
      <c r="A253" s="148"/>
      <c r="B253" s="11"/>
      <c r="C253" s="148"/>
      <c r="D253" s="174" t="s">
        <v>112</v>
      </c>
      <c r="E253" s="149"/>
      <c r="F253" s="175">
        <f>'표4-1'!E253/'표4-1'!$E$264*100</f>
        <v>2.3299531498162573</v>
      </c>
      <c r="G253" s="176">
        <f>'표4-1'!F253/'표4-1'!$F$264*100</f>
        <v>2.4519403248421976</v>
      </c>
      <c r="H253" s="176">
        <f>'표4-1'!G253/'표4-1'!$G$264*100</f>
        <v>2.6509840496026587</v>
      </c>
      <c r="I253" s="176">
        <f>'표4-1'!H253/'표4-1'!$H$264*100</f>
        <v>2.8056388516148494</v>
      </c>
      <c r="J253" s="195">
        <f>'표4-1'!I253/'표4-1'!$I$264*100</f>
        <v>2.9456270343513342</v>
      </c>
      <c r="K253" s="198">
        <v>0</v>
      </c>
      <c r="L253" s="177">
        <f>('표4-1'!K253-'표4-1'!J253)/'표4-1'!J253*100</f>
        <v>7.5515061523822213</v>
      </c>
      <c r="M253" s="177">
        <f>('표4-1'!L253-'표4-1'!K253)/'표4-1'!K253*100</f>
        <v>8.1681354704186262</v>
      </c>
      <c r="N253" s="177">
        <f>('표4-1'!M253-'표4-1'!L253)/'표4-1'!L253*100</f>
        <v>20.524117193890874</v>
      </c>
      <c r="O253" s="199">
        <f>('표4-1'!N253-'표4-1'!M253)/'표4-1'!M253*100</f>
        <v>10.45299639933096</v>
      </c>
      <c r="P253" s="151"/>
      <c r="Q253" s="178" t="s">
        <v>113</v>
      </c>
    </row>
    <row r="254" spans="1:17" s="18" customFormat="1" ht="36.75" customHeight="1">
      <c r="A254" s="152"/>
      <c r="B254" s="153"/>
      <c r="C254" s="152"/>
      <c r="D254" s="174" t="s">
        <v>114</v>
      </c>
      <c r="E254" s="149"/>
      <c r="F254" s="175">
        <f>'표4-1'!E254/'표4-1'!$E$264*100</f>
        <v>3.2902803828817322</v>
      </c>
      <c r="G254" s="176">
        <f>'표4-1'!F254/'표4-1'!$F$264*100</f>
        <v>2.1514335171940102</v>
      </c>
      <c r="H254" s="176">
        <f>'표4-1'!G254/'표4-1'!$G$264*100</f>
        <v>2.1063068074899931</v>
      </c>
      <c r="I254" s="176">
        <f>'표4-1'!H254/'표4-1'!$H$264*100</f>
        <v>1.9856916706257899</v>
      </c>
      <c r="J254" s="195">
        <f>'표4-1'!I254/'표4-1'!$I$264*100</f>
        <v>2.4750081328600517</v>
      </c>
      <c r="K254" s="198">
        <v>0</v>
      </c>
      <c r="L254" s="177">
        <f>('표4-1'!K254-'표4-1'!J254)/'표4-1'!J254*100</f>
        <v>-29.601736353047098</v>
      </c>
      <c r="M254" s="177">
        <f>('표4-1'!L254-'표4-1'!K254)/'표4-1'!K254*100</f>
        <v>-4.4555987094941703</v>
      </c>
      <c r="N254" s="177">
        <f>('표4-1'!M254-'표4-1'!L254)/'표4-1'!L254*100</f>
        <v>1.2497677314661038</v>
      </c>
      <c r="O254" s="199">
        <f>('표4-1'!N254-'표4-1'!M254)/'표4-1'!M254*100</f>
        <v>22.501891909351329</v>
      </c>
      <c r="P254" s="151"/>
      <c r="Q254" s="178" t="s">
        <v>115</v>
      </c>
    </row>
    <row r="255" spans="1:17" s="18" customFormat="1" ht="36.75" customHeight="1">
      <c r="A255" s="152"/>
      <c r="B255" s="153"/>
      <c r="C255" s="152"/>
      <c r="D255" s="174" t="s">
        <v>116</v>
      </c>
      <c r="E255" s="149"/>
      <c r="F255" s="175">
        <f>'표4-1'!E255/'표4-1'!$E$264*100</f>
        <v>1.3260493465915724</v>
      </c>
      <c r="G255" s="176">
        <f>'표4-1'!F255/'표4-1'!$F$264*100</f>
        <v>1.3920762082938003</v>
      </c>
      <c r="H255" s="176">
        <f>'표4-1'!G255/'표4-1'!$G$264*100</f>
        <v>1.4944747322960075</v>
      </c>
      <c r="I255" s="176">
        <f>'표4-1'!H255/'표4-1'!$H$264*100</f>
        <v>1.4612322470472248</v>
      </c>
      <c r="J255" s="195">
        <f>'표4-1'!I255/'표4-1'!$I$264*100</f>
        <v>1.706909058155464</v>
      </c>
      <c r="K255" s="198">
        <v>0</v>
      </c>
      <c r="L255" s="177">
        <f>('표4-1'!K255-'표4-1'!J255)/'표4-1'!J255*100</f>
        <v>5.977639846992858</v>
      </c>
      <c r="M255" s="177">
        <f>('표4-1'!L255-'표4-1'!K255)/'표4-1'!K255*100</f>
        <v>5.191872896154857</v>
      </c>
      <c r="N255" s="177">
        <f>('표4-1'!M255-'표4-1'!L255)/'표4-1'!L255*100</f>
        <v>5.7791756418202302</v>
      </c>
      <c r="O255" s="199">
        <f>('표4-1'!N255-'표4-1'!M255)/'표4-1'!M255*100</f>
        <v>16.379921036775556</v>
      </c>
      <c r="P255" s="151"/>
      <c r="Q255" s="178" t="s">
        <v>117</v>
      </c>
    </row>
    <row r="256" spans="1:17" s="18" customFormat="1" ht="36.75" customHeight="1">
      <c r="A256" s="152"/>
      <c r="B256" s="153"/>
      <c r="C256" s="152"/>
      <c r="D256" s="174" t="s">
        <v>118</v>
      </c>
      <c r="E256" s="149"/>
      <c r="F256" s="175">
        <f>'표4-1'!E256/'표4-1'!$E$264*100</f>
        <v>1.3219449576835807</v>
      </c>
      <c r="G256" s="176">
        <f>'표4-1'!F256/'표4-1'!$F$264*100</f>
        <v>1.2254672760089538</v>
      </c>
      <c r="H256" s="176">
        <f>'표4-1'!G256/'표4-1'!$G$264*100</f>
        <v>1.6279579529197648</v>
      </c>
      <c r="I256" s="176">
        <f>'표4-1'!H256/'표4-1'!$H$264*100</f>
        <v>1.7139984704490483</v>
      </c>
      <c r="J256" s="195">
        <f>'표4-1'!I256/'표4-1'!$I$264*100</f>
        <v>1.6992663300497108</v>
      </c>
      <c r="K256" s="198">
        <v>0</v>
      </c>
      <c r="L256" s="177">
        <f>('표4-1'!K256-'표4-1'!J256)/'표4-1'!J256*100</f>
        <v>1.06694971771892</v>
      </c>
      <c r="M256" s="177">
        <f>('표4-1'!L256-'표4-1'!K256)/'표4-1'!K256*100</f>
        <v>35.454771051606272</v>
      </c>
      <c r="N256" s="177">
        <f>('표4-1'!M256-'표4-1'!L256)/'표4-1'!L256*100</f>
        <v>24.8902143049241</v>
      </c>
      <c r="O256" s="199">
        <f>('표4-1'!N256-'표4-1'!M256)/'표4-1'!M256*100</f>
        <v>5.8856421330066206</v>
      </c>
      <c r="P256" s="151"/>
      <c r="Q256" s="178" t="s">
        <v>119</v>
      </c>
    </row>
    <row r="257" spans="1:17" s="18" customFormat="1" ht="36.75" customHeight="1">
      <c r="A257" s="152"/>
      <c r="B257" s="153"/>
      <c r="C257" s="152"/>
      <c r="D257" s="174" t="s">
        <v>120</v>
      </c>
      <c r="E257" s="149"/>
      <c r="F257" s="175">
        <f>'표4-1'!E257/'표4-1'!$E$264*100</f>
        <v>3.7775754758865432</v>
      </c>
      <c r="G257" s="176">
        <f>'표4-1'!F257/'표4-1'!$F$264*100</f>
        <v>3.9275287382902193</v>
      </c>
      <c r="H257" s="176">
        <f>'표4-1'!G257/'표4-1'!$G$264*100</f>
        <v>3.5509929443320583</v>
      </c>
      <c r="I257" s="176">
        <f>'표4-1'!H257/'표4-1'!$H$264*100</f>
        <v>3.200743796537922</v>
      </c>
      <c r="J257" s="195">
        <f>'표4-1'!I257/'표4-1'!$I$264*100</f>
        <v>3.0187545917834022</v>
      </c>
      <c r="K257" s="198">
        <v>0</v>
      </c>
      <c r="L257" s="177">
        <f>('표4-1'!K257-'표4-1'!J257)/'표4-1'!J257*100</f>
        <v>1.3953626089818558</v>
      </c>
      <c r="M257" s="177">
        <f>('표4-1'!L257-'표4-1'!K257)/'표4-1'!K257*100</f>
        <v>-0.35740312873096558</v>
      </c>
      <c r="N257" s="177">
        <f>('표4-1'!M257-'표4-1'!L257)/'표4-1'!L257*100</f>
        <v>10.927364424492627</v>
      </c>
      <c r="O257" s="199">
        <f>('표4-1'!N257-'표4-1'!M257)/'표4-1'!M257*100</f>
        <v>-0.10241112822305265</v>
      </c>
      <c r="P257" s="151"/>
      <c r="Q257" s="178" t="s">
        <v>121</v>
      </c>
    </row>
    <row r="258" spans="1:17" s="18" customFormat="1" ht="36.75" customHeight="1">
      <c r="A258" s="152"/>
      <c r="B258" s="153"/>
      <c r="C258" s="152"/>
      <c r="D258" s="174" t="s">
        <v>122</v>
      </c>
      <c r="E258" s="149"/>
      <c r="F258" s="175">
        <f>'표4-1'!E258/'표4-1'!$E$264*100</f>
        <v>5.3228410236578174</v>
      </c>
      <c r="G258" s="176">
        <f>'표4-1'!F258/'표4-1'!$F$264*100</f>
        <v>5.2965627990163258</v>
      </c>
      <c r="H258" s="176">
        <f>'표4-1'!G258/'표4-1'!$G$264*100</f>
        <v>5.5842792245981521</v>
      </c>
      <c r="I258" s="176">
        <f>'표4-1'!H258/'표4-1'!$H$264*100</f>
        <v>5.1648390216406712</v>
      </c>
      <c r="J258" s="195">
        <f>'표4-1'!I258/'표4-1'!$I$264*100</f>
        <v>5.2898657783943452</v>
      </c>
      <c r="K258" s="198">
        <v>0</v>
      </c>
      <c r="L258" s="177">
        <f>('표4-1'!K258-'표4-1'!J258)/'표4-1'!J258*100</f>
        <v>1.5994413137282635</v>
      </c>
      <c r="M258" s="177">
        <f>('표4-1'!L258-'표4-1'!K258)/'표4-1'!K258*100</f>
        <v>-0.20942016119727477</v>
      </c>
      <c r="N258" s="177">
        <f>('표4-1'!M258-'표4-1'!L258)/'표4-1'!L258*100</f>
        <v>0.19446354767859447</v>
      </c>
      <c r="O258" s="199">
        <f>('표4-1'!N258-'표4-1'!M258)/'표4-1'!M258*100</f>
        <v>2.4961140619281559</v>
      </c>
      <c r="P258" s="151"/>
      <c r="Q258" s="178" t="s">
        <v>123</v>
      </c>
    </row>
    <row r="259" spans="1:17" s="18" customFormat="1" ht="36.75" customHeight="1">
      <c r="A259" s="152"/>
      <c r="B259" s="153"/>
      <c r="C259" s="152"/>
      <c r="D259" s="174" t="s">
        <v>124</v>
      </c>
      <c r="E259" s="149"/>
      <c r="F259" s="175">
        <f>'표4-1'!E259/'표4-1'!$E$264*100</f>
        <v>3.8638167282251805</v>
      </c>
      <c r="G259" s="176">
        <f>'표4-1'!F259/'표4-1'!$F$264*100</f>
        <v>4.0554393809908618</v>
      </c>
      <c r="H259" s="176">
        <f>'표4-1'!G259/'표4-1'!$G$264*100</f>
        <v>3.4444350244004531</v>
      </c>
      <c r="I259" s="176">
        <f>'표4-1'!H259/'표4-1'!$H$264*100</f>
        <v>5.7732332251138416</v>
      </c>
      <c r="J259" s="195">
        <f>'표4-1'!I259/'표4-1'!$I$264*100</f>
        <v>5.329700922224637</v>
      </c>
      <c r="K259" s="198">
        <v>0</v>
      </c>
      <c r="L259" s="177">
        <f>('표4-1'!K259-'표4-1'!J259)/'표4-1'!J259*100</f>
        <v>5.9595278901530104</v>
      </c>
      <c r="M259" s="177">
        <f>('표4-1'!L259-'표4-1'!K259)/'표4-1'!K259*100</f>
        <v>-18.651064707311974</v>
      </c>
      <c r="N259" s="177">
        <f>('표4-1'!M259-'표4-1'!L259)/'표4-1'!L259*100</f>
        <v>83.366044387699702</v>
      </c>
      <c r="O259" s="199">
        <f>('표4-1'!N259-'표4-1'!M259)/'표4-1'!M259*100</f>
        <v>-7.2127288975988888</v>
      </c>
      <c r="P259" s="151"/>
      <c r="Q259" s="178" t="s">
        <v>125</v>
      </c>
    </row>
    <row r="260" spans="1:17" s="156" customFormat="1" ht="36.75" customHeight="1">
      <c r="A260" s="148"/>
      <c r="B260" s="11"/>
      <c r="C260" s="148"/>
      <c r="D260" s="174" t="s">
        <v>126</v>
      </c>
      <c r="E260" s="149"/>
      <c r="F260" s="175">
        <f>'표4-1'!E260/'표4-1'!$E$264*100</f>
        <v>16.315153597951781</v>
      </c>
      <c r="G260" s="176">
        <f>'표4-1'!F260/'표4-1'!$F$264*100</f>
        <v>15.896840910549988</v>
      </c>
      <c r="H260" s="176">
        <f>'표4-1'!G260/'표4-1'!$G$264*100</f>
        <v>14.141131071313866</v>
      </c>
      <c r="I260" s="176">
        <f>'표4-1'!H260/'표4-1'!$H$264*100</f>
        <v>16.868457919979747</v>
      </c>
      <c r="J260" s="195">
        <f>'표4-1'!I260/'표4-1'!$I$264*100</f>
        <v>16.264749891526147</v>
      </c>
      <c r="K260" s="198">
        <v>0</v>
      </c>
      <c r="L260" s="177">
        <f>('표4-1'!K260-'표4-1'!J260)/'표4-1'!J260*100</f>
        <v>-1.8350245104050367</v>
      </c>
      <c r="M260" s="177">
        <f>('표4-1'!L260-'표4-1'!K260)/'표4-1'!K260*100</f>
        <v>-13.378241195203863</v>
      </c>
      <c r="N260" s="177">
        <f>('표4-1'!M260-'표4-1'!L260)/'표4-1'!L260*100</f>
        <v>31.286671335843252</v>
      </c>
      <c r="O260" s="199">
        <f>('표4-1'!N260-'표4-1'!M260)/'표4-1'!M260*100</f>
        <v>-3.2483101260717553</v>
      </c>
      <c r="P260" s="154"/>
      <c r="Q260" s="155" t="s">
        <v>127</v>
      </c>
    </row>
    <row r="261" spans="1:17" s="156" customFormat="1" ht="36.75" customHeight="1">
      <c r="A261" s="148"/>
      <c r="B261" s="11"/>
      <c r="C261" s="148"/>
      <c r="D261" s="174" t="s">
        <v>128</v>
      </c>
      <c r="E261" s="149"/>
      <c r="F261" s="175">
        <f>'표4-1'!E261/'표4-1'!$E$264*100</f>
        <v>6.95439575553719</v>
      </c>
      <c r="G261" s="176">
        <f>'표4-1'!F261/'표4-1'!$F$264*100</f>
        <v>6.7504737704691564</v>
      </c>
      <c r="H261" s="176">
        <f>'표4-1'!G261/'표4-1'!$G$264*100</f>
        <v>6.8462349798188091</v>
      </c>
      <c r="I261" s="176">
        <f>'표4-1'!H261/'표4-1'!$H$264*100</f>
        <v>6.5581673027777798</v>
      </c>
      <c r="J261" s="195">
        <f>'표4-1'!I261/'표4-1'!$I$264*100</f>
        <v>6.6758086569744535</v>
      </c>
      <c r="K261" s="198">
        <v>0</v>
      </c>
      <c r="L261" s="177">
        <f>('표4-1'!K261-'표4-1'!J261)/'표4-1'!J261*100</f>
        <v>-2.7591801139550221</v>
      </c>
      <c r="M261" s="177">
        <f>('표4-1'!L261-'표4-1'!K261)/'표4-1'!K261*100</f>
        <v>-1.081312827571175</v>
      </c>
      <c r="N261" s="177">
        <f>('표4-1'!M261-'표4-1'!L261)/'표4-1'!L261*100</f>
        <v>3.70142359153754</v>
      </c>
      <c r="O261" s="199">
        <f>('표4-1'!N261-'표4-1'!M261)/'표4-1'!M261*100</f>
        <v>1.7054423259564848</v>
      </c>
      <c r="P261" s="154"/>
      <c r="Q261" s="155" t="s">
        <v>129</v>
      </c>
    </row>
    <row r="262" spans="1:17" s="156" customFormat="1" ht="36.75" customHeight="1">
      <c r="A262" s="148"/>
      <c r="B262" s="11"/>
      <c r="C262" s="148"/>
      <c r="D262" s="174" t="s">
        <v>130</v>
      </c>
      <c r="E262" s="149"/>
      <c r="F262" s="175">
        <f>'표4-1'!E262/'표4-1'!$E$264*100</f>
        <v>3.304514269256404</v>
      </c>
      <c r="G262" s="176">
        <f>'표4-1'!F262/'표4-1'!$F$264*100</f>
        <v>3.2219601148694084</v>
      </c>
      <c r="H262" s="176">
        <f>'표4-1'!G262/'표4-1'!$G$264*100</f>
        <v>3.5527335256965173</v>
      </c>
      <c r="I262" s="176">
        <f>'표4-1'!H262/'표4-1'!$H$264*100</f>
        <v>3.5861362244805566</v>
      </c>
      <c r="J262" s="195">
        <f>'표4-1'!I262/'표4-1'!$I$264*100</f>
        <v>3.5171577271329939</v>
      </c>
      <c r="K262" s="198">
        <v>0</v>
      </c>
      <c r="L262" s="177">
        <f>('표4-1'!K262-'표4-1'!J262)/'표4-1'!J262*100</f>
        <v>-0.79056669611126396</v>
      </c>
      <c r="M262" s="177">
        <f>('표4-1'!L262-'표4-1'!K262)/'표4-1'!K262*100</f>
        <v>10.125207346022657</v>
      </c>
      <c r="N262" s="177">
        <f>('표4-1'!M262-'표4-1'!L262)/'표4-1'!L262*100</f>
        <v>11.744262705917983</v>
      </c>
      <c r="O262" s="199">
        <f>('표4-1'!N262-'표4-1'!M262)/'표4-1'!M262*100</f>
        <v>-0.17036768131832231</v>
      </c>
      <c r="P262" s="154"/>
      <c r="Q262" s="180" t="s">
        <v>131</v>
      </c>
    </row>
    <row r="263" spans="1:17" s="156" customFormat="1" ht="36.75" customHeight="1">
      <c r="A263" s="148"/>
      <c r="B263" s="11"/>
      <c r="C263" s="148"/>
      <c r="D263" s="174" t="s">
        <v>132</v>
      </c>
      <c r="E263" s="149"/>
      <c r="F263" s="175">
        <f>'표4-1'!E263/'표4-1'!$E$264*100</f>
        <v>2.011217966902449</v>
      </c>
      <c r="G263" s="176">
        <f>'표4-1'!F263/'표4-1'!$F$264*100</f>
        <v>1.9126463694824249</v>
      </c>
      <c r="H263" s="176">
        <f>'표4-1'!G263/'표4-1'!$G$264*100</f>
        <v>2.2183947047296813</v>
      </c>
      <c r="I263" s="176">
        <f>'표4-1'!H263/'표4-1'!$H$264*100</f>
        <v>2.6125526730716824</v>
      </c>
      <c r="J263" s="195">
        <f>'표4-1'!I263/'표4-1'!$I$264*100</f>
        <v>2.7980716577390146</v>
      </c>
      <c r="K263" s="198">
        <v>0</v>
      </c>
      <c r="L263" s="177">
        <f>('표4-1'!K263-'표4-1'!J263)/'표4-1'!J263*100</f>
        <v>-4.3280209846498003</v>
      </c>
      <c r="M263" s="177">
        <f>('표4-1'!L263-'표4-1'!K263)/'표4-1'!K263*100</f>
        <v>12.955180398865037</v>
      </c>
      <c r="N263" s="177">
        <f>('표4-1'!M263-'표4-1'!L263)/'표4-1'!L263*100</f>
        <v>30.131815456973065</v>
      </c>
      <c r="O263" s="199">
        <f>('표4-1'!N263-'표4-1'!M263)/'표4-1'!M263*100</f>
        <v>8.0002473766028164</v>
      </c>
      <c r="P263" s="154"/>
      <c r="Q263" s="180" t="s">
        <v>133</v>
      </c>
    </row>
    <row r="264" spans="1:17" s="156" customFormat="1" ht="36.75" customHeight="1">
      <c r="A264" s="157"/>
      <c r="B264" s="163"/>
      <c r="C264" s="168"/>
      <c r="D264" s="181" t="s">
        <v>134</v>
      </c>
      <c r="E264" s="158"/>
      <c r="F264" s="162">
        <f>SUM(F248:F263)</f>
        <v>99.999999999999986</v>
      </c>
      <c r="G264" s="160">
        <f>SUM(G248:G263)</f>
        <v>100.00000000000001</v>
      </c>
      <c r="H264" s="160">
        <f>SUM(H248:H263)</f>
        <v>99.999999999999986</v>
      </c>
      <c r="I264" s="160">
        <f>SUM(I248:I263)</f>
        <v>99.999999999999986</v>
      </c>
      <c r="J264" s="167">
        <f>SUM(J248:J263)</f>
        <v>100</v>
      </c>
      <c r="K264" s="200">
        <v>0</v>
      </c>
      <c r="L264" s="182">
        <f>('표4-1'!K264-'표4-1'!J264)/'표4-1'!J264*100</f>
        <v>-0.75486408667933214</v>
      </c>
      <c r="M264" s="182">
        <f>('표4-1'!L264-'표4-1'!K264)/'표4-1'!K264*100</f>
        <v>-0.69619680393649863</v>
      </c>
      <c r="N264" s="182">
        <f>('표4-1'!M264-'표4-1'!L264)/'표4-1'!L264*100</f>
        <v>13.686459029484793</v>
      </c>
      <c r="O264" s="201">
        <f>('표4-1'!N264-'표4-1'!M264)/'표4-1'!M264*100</f>
        <v>0.26544266969194952</v>
      </c>
      <c r="P264" s="161"/>
      <c r="Q264" s="164" t="s">
        <v>135</v>
      </c>
    </row>
    <row r="265" spans="1:17" s="1" customFormat="1" ht="20.25" customHeight="1">
      <c r="A265" s="445" t="s">
        <v>236</v>
      </c>
      <c r="B265" s="445"/>
      <c r="C265" s="445"/>
      <c r="D265" s="445"/>
      <c r="E265" s="445"/>
      <c r="F265" s="445"/>
      <c r="G265" s="445"/>
      <c r="H265" s="445"/>
      <c r="I265" s="445"/>
      <c r="J265" s="445"/>
      <c r="K265" s="409" t="s">
        <v>222</v>
      </c>
      <c r="L265" s="409"/>
      <c r="M265" s="409"/>
      <c r="N265" s="409"/>
      <c r="O265" s="409"/>
      <c r="P265" s="409"/>
      <c r="Q265" s="409"/>
    </row>
    <row r="266" spans="1:17" ht="17.25" customHeight="1">
      <c r="A266" s="445"/>
      <c r="B266" s="445"/>
      <c r="C266" s="445"/>
      <c r="D266" s="445"/>
      <c r="E266" s="445"/>
      <c r="F266" s="445"/>
      <c r="G266" s="445"/>
      <c r="H266" s="445"/>
      <c r="I266" s="445"/>
      <c r="J266" s="445"/>
      <c r="K266" s="410" t="s">
        <v>223</v>
      </c>
      <c r="L266" s="410"/>
      <c r="M266" s="410"/>
      <c r="N266" s="410"/>
      <c r="O266" s="410"/>
      <c r="P266" s="410"/>
      <c r="Q266" s="410"/>
    </row>
    <row r="267" spans="1:17">
      <c r="A267" s="428" t="s">
        <v>231</v>
      </c>
      <c r="B267" s="428"/>
      <c r="C267" s="428"/>
      <c r="D267" s="428"/>
      <c r="E267" s="141"/>
      <c r="F267" s="143"/>
      <c r="G267" s="143"/>
      <c r="I267" s="143" t="s">
        <v>224</v>
      </c>
      <c r="J267" s="143"/>
      <c r="K267" s="142" t="s">
        <v>31</v>
      </c>
      <c r="L267" s="171"/>
      <c r="M267" s="171"/>
      <c r="N267" s="171"/>
      <c r="O267" s="171"/>
      <c r="P267" s="142"/>
      <c r="Q267" s="143" t="s">
        <v>225</v>
      </c>
    </row>
    <row r="268" spans="1:17" s="146" customFormat="1" ht="23.25" customHeight="1">
      <c r="A268" s="144"/>
      <c r="B268" s="145"/>
      <c r="C268" s="429"/>
      <c r="D268" s="430"/>
      <c r="E268" s="431"/>
      <c r="F268" s="439" t="s">
        <v>237</v>
      </c>
      <c r="G268" s="440"/>
      <c r="H268" s="440"/>
      <c r="I268" s="440"/>
      <c r="J268" s="441"/>
      <c r="K268" s="439" t="s">
        <v>101</v>
      </c>
      <c r="L268" s="440"/>
      <c r="M268" s="440"/>
      <c r="N268" s="440"/>
      <c r="O268" s="441"/>
      <c r="P268" s="435"/>
      <c r="Q268" s="436"/>
    </row>
    <row r="269" spans="1:17" s="18" customFormat="1" ht="23.25" customHeight="1">
      <c r="A269" s="172"/>
      <c r="B269" s="173"/>
      <c r="C269" s="432"/>
      <c r="D269" s="433"/>
      <c r="E269" s="434"/>
      <c r="F269" s="147">
        <v>2010</v>
      </c>
      <c r="G269" s="147">
        <v>2011</v>
      </c>
      <c r="H269" s="187">
        <v>2012</v>
      </c>
      <c r="I269" s="147">
        <v>2013</v>
      </c>
      <c r="J269" s="188">
        <v>2014</v>
      </c>
      <c r="K269" s="147">
        <v>2010</v>
      </c>
      <c r="L269" s="147">
        <v>2011</v>
      </c>
      <c r="M269" s="187">
        <v>2012</v>
      </c>
      <c r="N269" s="147">
        <v>2013</v>
      </c>
      <c r="O269" s="188">
        <v>2014</v>
      </c>
      <c r="P269" s="437"/>
      <c r="Q269" s="438"/>
    </row>
    <row r="270" spans="1:17" s="156" customFormat="1" ht="36.75" customHeight="1">
      <c r="A270" s="148"/>
      <c r="B270" s="11"/>
      <c r="C270" s="148"/>
      <c r="D270" s="174" t="s">
        <v>102</v>
      </c>
      <c r="E270" s="149"/>
      <c r="F270" s="175">
        <f>'표4-1'!E270/'표4-1'!$E$286*100</f>
        <v>16.603800620938227</v>
      </c>
      <c r="G270" s="176">
        <f>'표4-1'!F270/'표4-1'!$F$286*100</f>
        <v>16.315525501464631</v>
      </c>
      <c r="H270" s="176">
        <f>'표4-1'!G270/'표4-1'!$G$286*100</f>
        <v>14.574658655492689</v>
      </c>
      <c r="I270" s="176">
        <f>'표4-1'!H270/'표4-1'!$H$286*100</f>
        <v>10.401003753667792</v>
      </c>
      <c r="J270" s="195">
        <f>'표4-1'!I270/'표4-1'!$I$286*100</f>
        <v>12.940623878420324</v>
      </c>
      <c r="K270" s="198">
        <v>0</v>
      </c>
      <c r="L270" s="177">
        <f>('표4-1'!K270-'표4-1'!J270)/'표4-1'!J270*100</f>
        <v>-4.8756174707930162</v>
      </c>
      <c r="M270" s="177">
        <f>('표4-1'!L270-'표4-1'!K270)/'표4-1'!K270*100</f>
        <v>7.561988113087927</v>
      </c>
      <c r="N270" s="177">
        <f>('표4-1'!M270-'표4-1'!L270)/'표4-1'!L270*100</f>
        <v>-19.169019780420644</v>
      </c>
      <c r="O270" s="199">
        <f>('표4-1'!N270-'표4-1'!M270)/'표4-1'!M270*100</f>
        <v>18.21669727867511</v>
      </c>
      <c r="P270" s="154"/>
      <c r="Q270" s="178" t="s">
        <v>103</v>
      </c>
    </row>
    <row r="271" spans="1:17" s="18" customFormat="1" ht="36.75" customHeight="1">
      <c r="A271" s="148"/>
      <c r="B271" s="11"/>
      <c r="C271" s="148"/>
      <c r="D271" s="174" t="s">
        <v>104</v>
      </c>
      <c r="E271" s="149"/>
      <c r="F271" s="175">
        <f>'표4-1'!E271/'표4-1'!$E$286*100</f>
        <v>0.4757631046970423</v>
      </c>
      <c r="G271" s="176">
        <f>'표4-1'!F271/'표4-1'!$F$286*100</f>
        <v>0.45753367300186865</v>
      </c>
      <c r="H271" s="176">
        <f>'표4-1'!G271/'표4-1'!$G$286*100</f>
        <v>0.57066500565391443</v>
      </c>
      <c r="I271" s="176">
        <f>'표4-1'!H271/'표4-1'!$H$286*100</f>
        <v>0.68204905070377109</v>
      </c>
      <c r="J271" s="195">
        <f>'표4-1'!I271/'표4-1'!$I$286*100</f>
        <v>0.67453106554666142</v>
      </c>
      <c r="K271" s="198">
        <v>0</v>
      </c>
      <c r="L271" s="177">
        <f>('표4-1'!K271-'표4-1'!J271)/'표4-1'!J271*100</f>
        <v>-1.6634362216030689</v>
      </c>
      <c r="M271" s="177">
        <f>('표4-1'!L271-'표4-1'!K271)/'표4-1'!K271*100</f>
        <v>44.541899001422067</v>
      </c>
      <c r="N271" s="177">
        <f>('표4-1'!M271-'표4-1'!L271)/'표4-1'!L271*100</f>
        <v>31.594251630934668</v>
      </c>
      <c r="O271" s="199">
        <f>('표4-1'!N271-'표4-1'!M271)/'표4-1'!M271*100</f>
        <v>4.6903031161437188</v>
      </c>
      <c r="P271" s="151"/>
      <c r="Q271" s="178" t="s">
        <v>105</v>
      </c>
    </row>
    <row r="272" spans="1:17" s="18" customFormat="1" ht="36.75" customHeight="1">
      <c r="A272" s="148"/>
      <c r="B272" s="11"/>
      <c r="C272" s="148"/>
      <c r="D272" s="174" t="s">
        <v>106</v>
      </c>
      <c r="E272" s="149"/>
      <c r="F272" s="175">
        <f>'표4-1'!E272/'표4-1'!$E$286*100</f>
        <v>12.837508032979212</v>
      </c>
      <c r="G272" s="176">
        <f>'표4-1'!F272/'표4-1'!$F$286*100</f>
        <v>14.927704820373922</v>
      </c>
      <c r="H272" s="176">
        <f>'표4-1'!G272/'표4-1'!$G$286*100</f>
        <v>13.818148395693648</v>
      </c>
      <c r="I272" s="176">
        <f>'표4-1'!H272/'표4-1'!$H$286*100</f>
        <v>13.692250884127827</v>
      </c>
      <c r="J272" s="195">
        <f>'표4-1'!I272/'표4-1'!$I$286*100</f>
        <v>14.011827638519264</v>
      </c>
      <c r="K272" s="198">
        <v>0</v>
      </c>
      <c r="L272" s="177">
        <f>('표4-1'!K272-'표4-1'!J272)/'표4-1'!J272*100</f>
        <v>14.477543677381973</v>
      </c>
      <c r="M272" s="177">
        <f>('표4-1'!L272-'표4-1'!K272)/'표4-1'!K272*100</f>
        <v>-0.85427901907309833</v>
      </c>
      <c r="N272" s="177">
        <f>('표4-1'!M272-'표4-1'!L272)/'표4-1'!L272*100</f>
        <v>31.028129206122973</v>
      </c>
      <c r="O272" s="199">
        <f>('표4-1'!N272-'표4-1'!M272)/'표4-1'!M272*100</f>
        <v>2.7815827132282123</v>
      </c>
      <c r="P272" s="151"/>
      <c r="Q272" s="178" t="s">
        <v>107</v>
      </c>
    </row>
    <row r="273" spans="1:17" s="18" customFormat="1" ht="36.75" customHeight="1">
      <c r="A273" s="148"/>
      <c r="B273" s="11"/>
      <c r="C273" s="148"/>
      <c r="D273" s="174" t="s">
        <v>108</v>
      </c>
      <c r="E273" s="149"/>
      <c r="F273" s="175">
        <f>'표4-1'!E273/'표4-1'!$E$286*100</f>
        <v>1.255978306806526</v>
      </c>
      <c r="G273" s="176">
        <f>'표4-1'!F273/'표4-1'!$F$286*100</f>
        <v>1.1524565350597422</v>
      </c>
      <c r="H273" s="176">
        <f>'표4-1'!G273/'표4-1'!$G$286*100</f>
        <v>1.3514660061853914</v>
      </c>
      <c r="I273" s="176">
        <f>'표4-1'!H273/'표4-1'!$H$286*100</f>
        <v>1.1333038586199173</v>
      </c>
      <c r="J273" s="195">
        <f>'표4-1'!I273/'표4-1'!$I$286*100</f>
        <v>1.183905740123308</v>
      </c>
      <c r="K273" s="198">
        <v>0</v>
      </c>
      <c r="L273" s="177">
        <f>('표4-1'!K273-'표4-1'!J273)/'표4-1'!J273*100</f>
        <v>9.446963737167998</v>
      </c>
      <c r="M273" s="177">
        <f>('표4-1'!L273-'표4-1'!K273)/'표4-1'!K273*100</f>
        <v>30.233167031103125</v>
      </c>
      <c r="N273" s="177">
        <f>('표4-1'!M273-'표4-1'!L273)/'표4-1'!L273*100</f>
        <v>-19.989959510046319</v>
      </c>
      <c r="O273" s="199">
        <f>('표4-1'!N273-'표4-1'!M273)/'표4-1'!M273*100</f>
        <v>-7.362622595082299</v>
      </c>
      <c r="P273" s="151"/>
      <c r="Q273" s="178" t="s">
        <v>109</v>
      </c>
    </row>
    <row r="274" spans="1:17" s="18" customFormat="1" ht="36.75" customHeight="1">
      <c r="A274" s="148"/>
      <c r="B274" s="11"/>
      <c r="C274" s="148"/>
      <c r="D274" s="174" t="s">
        <v>110</v>
      </c>
      <c r="E274" s="149"/>
      <c r="F274" s="175">
        <f>'표4-1'!E274/'표4-1'!$E$286*100</f>
        <v>5.7724218437122135</v>
      </c>
      <c r="G274" s="176">
        <f>'표4-1'!F274/'표4-1'!$F$286*100</f>
        <v>7.0549462732157648</v>
      </c>
      <c r="H274" s="176">
        <f>'표4-1'!G274/'표4-1'!$G$286*100</f>
        <v>9.6402236824015297</v>
      </c>
      <c r="I274" s="176">
        <f>'표4-1'!H274/'표4-1'!$H$286*100</f>
        <v>10.935612826069196</v>
      </c>
      <c r="J274" s="195">
        <f>'표4-1'!I274/'표4-1'!$I$286*100</f>
        <v>9.8395899983974395</v>
      </c>
      <c r="K274" s="198">
        <v>0</v>
      </c>
      <c r="L274" s="177">
        <f>('표4-1'!K274-'표4-1'!J274)/'표4-1'!J274*100</f>
        <v>22.17064467900358</v>
      </c>
      <c r="M274" s="177">
        <f>('표4-1'!L274-'표4-1'!K274)/'표4-1'!K274*100</f>
        <v>53.51720234257985</v>
      </c>
      <c r="N274" s="177">
        <f>('표4-1'!M274-'표4-1'!L274)/'표4-1'!L274*100</f>
        <v>17.081674388375031</v>
      </c>
      <c r="O274" s="199">
        <f>('표4-1'!N274-'표4-1'!M274)/'표4-1'!M274*100</f>
        <v>-2.735612379577447</v>
      </c>
      <c r="P274" s="151"/>
      <c r="Q274" s="178" t="s">
        <v>111</v>
      </c>
    </row>
    <row r="275" spans="1:17" s="18" customFormat="1" ht="36.75" customHeight="1">
      <c r="A275" s="148"/>
      <c r="B275" s="11"/>
      <c r="C275" s="148"/>
      <c r="D275" s="174" t="s">
        <v>112</v>
      </c>
      <c r="E275" s="149"/>
      <c r="F275" s="175">
        <f>'표4-1'!E275/'표4-1'!$E$286*100</f>
        <v>6.4910978345023507</v>
      </c>
      <c r="G275" s="176">
        <f>'표4-1'!F275/'표4-1'!$F$286*100</f>
        <v>6.4957053753444916</v>
      </c>
      <c r="H275" s="176">
        <f>'표4-1'!G275/'표4-1'!$G$286*100</f>
        <v>5.778093297734908</v>
      </c>
      <c r="I275" s="176">
        <f>'표4-1'!H275/'표4-1'!$H$286*100</f>
        <v>5.8116465680505831</v>
      </c>
      <c r="J275" s="195">
        <f>'표4-1'!I275/'표4-1'!$I$286*100</f>
        <v>4.8056923092832129</v>
      </c>
      <c r="K275" s="198">
        <v>0</v>
      </c>
      <c r="L275" s="177">
        <f>('표4-1'!K275-'표4-1'!J275)/'표4-1'!J275*100</f>
        <v>3.3196009066840211</v>
      </c>
      <c r="M275" s="177">
        <f>('표4-1'!L275-'표4-1'!K275)/'표4-1'!K275*100</f>
        <v>3.9273226509468748</v>
      </c>
      <c r="N275" s="177">
        <f>('표4-1'!M275-'표4-1'!L275)/'표4-1'!L275*100</f>
        <v>10.46078323622455</v>
      </c>
      <c r="O275" s="199">
        <f>('표4-1'!N275-'표4-1'!M275)/'표4-1'!M275*100</f>
        <v>-4.8524399953956685</v>
      </c>
      <c r="P275" s="151"/>
      <c r="Q275" s="178" t="s">
        <v>113</v>
      </c>
    </row>
    <row r="276" spans="1:17" s="18" customFormat="1" ht="36.75" customHeight="1">
      <c r="A276" s="152"/>
      <c r="B276" s="153"/>
      <c r="C276" s="152"/>
      <c r="D276" s="174" t="s">
        <v>114</v>
      </c>
      <c r="E276" s="149"/>
      <c r="F276" s="175">
        <f>'표4-1'!E276/'표4-1'!$E$286*100</f>
        <v>3.4930635330106901</v>
      </c>
      <c r="G276" s="176">
        <f>'표4-1'!F276/'표4-1'!$F$286*100</f>
        <v>2.9702728573431441</v>
      </c>
      <c r="H276" s="176">
        <f>'표4-1'!G276/'표4-1'!$G$286*100</f>
        <v>2.9295654950889887</v>
      </c>
      <c r="I276" s="176">
        <f>'표4-1'!H276/'표4-1'!$H$286*100</f>
        <v>2.7419782439635449</v>
      </c>
      <c r="J276" s="195">
        <f>'표4-1'!I276/'표4-1'!$I$286*100</f>
        <v>2.946866323107264</v>
      </c>
      <c r="K276" s="198">
        <v>0</v>
      </c>
      <c r="L276" s="177">
        <f>('표4-1'!K276-'표4-1'!J276)/'표4-1'!J276*100</f>
        <v>-7.2102054160563878</v>
      </c>
      <c r="M276" s="177">
        <f>('표4-1'!L276-'표4-1'!K276)/'표4-1'!K276*100</f>
        <v>12.621736348843415</v>
      </c>
      <c r="N276" s="177">
        <f>('표4-1'!M276-'표4-1'!L276)/'표4-1'!L276*100</f>
        <v>-3.5413270232943161</v>
      </c>
      <c r="O276" s="199">
        <f>('표4-1'!N276-'표4-1'!M276)/'표4-1'!M276*100</f>
        <v>15.751841595703519</v>
      </c>
      <c r="P276" s="151"/>
      <c r="Q276" s="178" t="s">
        <v>115</v>
      </c>
    </row>
    <row r="277" spans="1:17" s="18" customFormat="1" ht="36.75" customHeight="1">
      <c r="A277" s="152"/>
      <c r="B277" s="153"/>
      <c r="C277" s="152"/>
      <c r="D277" s="174" t="s">
        <v>116</v>
      </c>
      <c r="E277" s="149"/>
      <c r="F277" s="175">
        <f>'표4-1'!E277/'표4-1'!$E$286*100</f>
        <v>2.2212845249807787</v>
      </c>
      <c r="G277" s="176">
        <f>'표4-1'!F277/'표4-1'!$F$286*100</f>
        <v>2.1953627184271163</v>
      </c>
      <c r="H277" s="176">
        <f>'표4-1'!G277/'표4-1'!$G$286*100</f>
        <v>1.9609272284851209</v>
      </c>
      <c r="I277" s="176">
        <f>'표4-1'!H277/'표4-1'!$H$286*100</f>
        <v>1.9620644946691537</v>
      </c>
      <c r="J277" s="195">
        <f>'표4-1'!I277/'표4-1'!$I$286*100</f>
        <v>1.8301107898554263</v>
      </c>
      <c r="K277" s="198">
        <v>0</v>
      </c>
      <c r="L277" s="177">
        <f>('표4-1'!K277-'표4-1'!J277)/'표4-1'!J277*100</f>
        <v>0.82860223847966485</v>
      </c>
      <c r="M277" s="177">
        <f>('표4-1'!L277-'표4-1'!K277)/'표4-1'!K277*100</f>
        <v>2.4936178889407947</v>
      </c>
      <c r="N277" s="177">
        <f>('표4-1'!M277-'표4-1'!L277)/'표4-1'!L277*100</f>
        <v>4.0312877729443937</v>
      </c>
      <c r="O277" s="199">
        <f>('표4-1'!N277-'표4-1'!M277)/'표4-1'!M277*100</f>
        <v>1.5532820086686361</v>
      </c>
      <c r="P277" s="151"/>
      <c r="Q277" s="178" t="s">
        <v>117</v>
      </c>
    </row>
    <row r="278" spans="1:17" s="18" customFormat="1" ht="36.75" customHeight="1">
      <c r="A278" s="152"/>
      <c r="B278" s="153"/>
      <c r="C278" s="152"/>
      <c r="D278" s="174" t="s">
        <v>118</v>
      </c>
      <c r="E278" s="149"/>
      <c r="F278" s="175">
        <f>'표4-1'!E278/'표4-1'!$E$286*100</f>
        <v>1.539573224012599</v>
      </c>
      <c r="G278" s="176">
        <f>'표4-1'!F278/'표4-1'!$F$286*100</f>
        <v>1.377078894874616</v>
      </c>
      <c r="H278" s="176">
        <f>'표4-1'!G278/'표4-1'!$G$286*100</f>
        <v>1.2666431827317475</v>
      </c>
      <c r="I278" s="176">
        <f>'표4-1'!H278/'표4-1'!$H$286*100</f>
        <v>1.4202447459356187</v>
      </c>
      <c r="J278" s="195">
        <f>'표4-1'!I278/'표4-1'!$I$286*100</f>
        <v>1.4174069816230705</v>
      </c>
      <c r="K278" s="198">
        <v>0</v>
      </c>
      <c r="L278" s="177">
        <f>('표4-1'!K278-'표4-1'!J278)/'표4-1'!J278*100</f>
        <v>-1.2481531403675437</v>
      </c>
      <c r="M278" s="177">
        <f>('표4-1'!L278-'표4-1'!K278)/'표4-1'!K278*100</f>
        <v>7.6974698195525102</v>
      </c>
      <c r="N278" s="177">
        <f>('표4-1'!M278-'표4-1'!L278)/'표4-1'!L278*100</f>
        <v>27.469960964429095</v>
      </c>
      <c r="O278" s="199">
        <f>('표4-1'!N278-'표4-1'!M278)/'표4-1'!M278*100</f>
        <v>16.643723349936533</v>
      </c>
      <c r="P278" s="151"/>
      <c r="Q278" s="178" t="s">
        <v>119</v>
      </c>
    </row>
    <row r="279" spans="1:17" s="18" customFormat="1" ht="36.75" customHeight="1">
      <c r="A279" s="152"/>
      <c r="B279" s="153"/>
      <c r="C279" s="152"/>
      <c r="D279" s="174" t="s">
        <v>120</v>
      </c>
      <c r="E279" s="149"/>
      <c r="F279" s="175">
        <f>'표4-1'!E279/'표4-1'!$E$286*100</f>
        <v>6.0648508091938984</v>
      </c>
      <c r="G279" s="176">
        <f>'표4-1'!F279/'표4-1'!$F$286*100</f>
        <v>6.3573878989991908</v>
      </c>
      <c r="H279" s="176">
        <f>'표4-1'!G279/'표4-1'!$G$286*100</f>
        <v>5.3884284295045566</v>
      </c>
      <c r="I279" s="176">
        <f>'표4-1'!H279/'표4-1'!$H$286*100</f>
        <v>5.6627165155888468</v>
      </c>
      <c r="J279" s="195">
        <f>'표4-1'!I279/'표4-1'!$I$286*100</f>
        <v>5.4781990889871715</v>
      </c>
      <c r="K279" s="198">
        <v>0</v>
      </c>
      <c r="L279" s="177">
        <f>('표4-1'!K279-'표4-1'!J279)/'표4-1'!J279*100</f>
        <v>3.1666907533208914</v>
      </c>
      <c r="M279" s="177">
        <f>('표4-1'!L279-'표4-1'!K279)/'표4-1'!K279*100</f>
        <v>6.0108110228507838</v>
      </c>
      <c r="N279" s="177">
        <f>('표4-1'!M279-'표4-1'!L279)/'표4-1'!L279*100</f>
        <v>23.39973791354786</v>
      </c>
      <c r="O279" s="199">
        <f>('표4-1'!N279-'표4-1'!M279)/'표4-1'!M279*100</f>
        <v>10.574270163536857</v>
      </c>
      <c r="P279" s="151"/>
      <c r="Q279" s="178" t="s">
        <v>121</v>
      </c>
    </row>
    <row r="280" spans="1:17" s="18" customFormat="1" ht="36.75" customHeight="1">
      <c r="A280" s="152"/>
      <c r="B280" s="153"/>
      <c r="C280" s="152"/>
      <c r="D280" s="174" t="s">
        <v>122</v>
      </c>
      <c r="E280" s="149"/>
      <c r="F280" s="175">
        <f>'표4-1'!E280/'표4-1'!$E$286*100</f>
        <v>8.5129777683486196</v>
      </c>
      <c r="G280" s="176">
        <f>'표4-1'!F280/'표4-1'!$F$286*100</f>
        <v>8.5407076088925429</v>
      </c>
      <c r="H280" s="176">
        <f>'표4-1'!G280/'표4-1'!$G$286*100</f>
        <v>6.6288880160487968</v>
      </c>
      <c r="I280" s="176">
        <f>'표4-1'!H280/'표4-1'!$H$286*100</f>
        <v>6.0706989222712764</v>
      </c>
      <c r="J280" s="195">
        <f>'표4-1'!I280/'표4-1'!$I$286*100</f>
        <v>5.9487516975142274</v>
      </c>
      <c r="K280" s="198">
        <v>0</v>
      </c>
      <c r="L280" s="177">
        <f>('표4-1'!K280-'표4-1'!J280)/'표4-1'!J280*100</f>
        <v>4.7098372337070016</v>
      </c>
      <c r="M280" s="177">
        <f>('표4-1'!L280-'표4-1'!K280)/'표4-1'!K280*100</f>
        <v>-13.910630809131233</v>
      </c>
      <c r="N280" s="177">
        <f>('표4-1'!M280-'표4-1'!L280)/'표4-1'!L280*100</f>
        <v>-4.5132560836055147</v>
      </c>
      <c r="O280" s="199">
        <f>('표4-1'!N280-'표4-1'!M280)/'표4-1'!M280*100</f>
        <v>8.0727504908684864</v>
      </c>
      <c r="P280" s="151"/>
      <c r="Q280" s="178" t="s">
        <v>123</v>
      </c>
    </row>
    <row r="281" spans="1:17" s="18" customFormat="1" ht="36.75" customHeight="1">
      <c r="A281" s="152"/>
      <c r="B281" s="153"/>
      <c r="C281" s="152"/>
      <c r="D281" s="174" t="s">
        <v>124</v>
      </c>
      <c r="E281" s="149"/>
      <c r="F281" s="175">
        <f>'표4-1'!E281/'표4-1'!$E$286*100</f>
        <v>4.2257112744404806</v>
      </c>
      <c r="G281" s="176">
        <f>'표4-1'!F281/'표4-1'!$F$286*100</f>
        <v>3.7762005911041752</v>
      </c>
      <c r="H281" s="176">
        <f>'표4-1'!G281/'표4-1'!$G$286*100</f>
        <v>3.204499326984124</v>
      </c>
      <c r="I281" s="176">
        <f>'표4-1'!H281/'표4-1'!$H$286*100</f>
        <v>3.2367914803452886</v>
      </c>
      <c r="J281" s="195">
        <f>'표4-1'!I281/'표4-1'!$I$286*100</f>
        <v>2.6083510638158622</v>
      </c>
      <c r="K281" s="198">
        <v>0</v>
      </c>
      <c r="L281" s="177">
        <f>('표4-1'!K281-'표4-1'!J281)/'표4-1'!J281*100</f>
        <v>-8.7991653692848075</v>
      </c>
      <c r="M281" s="177">
        <f>('표4-1'!L281-'표4-1'!K281)/'표4-1'!K281*100</f>
        <v>-5.115865092019841</v>
      </c>
      <c r="N281" s="177">
        <f>('표4-1'!M281-'표4-1'!L281)/'표4-1'!L281*100</f>
        <v>6.2472989179379175</v>
      </c>
      <c r="O281" s="199">
        <f>('표4-1'!N281-'표4-1'!M281)/'표4-1'!M281*100</f>
        <v>-10.704742429284526</v>
      </c>
      <c r="P281" s="151"/>
      <c r="Q281" s="178" t="s">
        <v>125</v>
      </c>
    </row>
    <row r="282" spans="1:17" s="156" customFormat="1" ht="36.75" customHeight="1">
      <c r="A282" s="148"/>
      <c r="B282" s="11"/>
      <c r="C282" s="148"/>
      <c r="D282" s="174" t="s">
        <v>126</v>
      </c>
      <c r="E282" s="149"/>
      <c r="F282" s="175">
        <f>'표4-1'!E282/'표4-1'!$E$286*100</f>
        <v>14.263914516622656</v>
      </c>
      <c r="G282" s="176">
        <f>'표4-1'!F282/'표4-1'!$F$286*100</f>
        <v>12.629142055014414</v>
      </c>
      <c r="H282" s="176">
        <f>'표4-1'!G282/'표4-1'!$G$286*100</f>
        <v>19.481141515999472</v>
      </c>
      <c r="I282" s="176">
        <f>'표4-1'!H282/'표4-1'!$H$286*100</f>
        <v>21.702151854488704</v>
      </c>
      <c r="J282" s="195">
        <f>'표4-1'!I282/'표4-1'!$I$286*100</f>
        <v>22.431596392465682</v>
      </c>
      <c r="K282" s="198">
        <v>0</v>
      </c>
      <c r="L282" s="177">
        <f>('표4-1'!K282-'표4-1'!J282)/'표4-1'!J282*100</f>
        <v>-9.9242450910265081</v>
      </c>
      <c r="M282" s="177">
        <f>('표4-1'!L282-'표4-1'!K282)/'표4-1'!K282*100</f>
        <v>75.60037648355403</v>
      </c>
      <c r="N282" s="177">
        <f>('표4-1'!M282-'표4-1'!L282)/'표4-1'!L282*100</f>
        <v>18.229601908916244</v>
      </c>
      <c r="O282" s="199">
        <f>('표4-1'!N282-'표4-1'!M282)/'표4-1'!M282*100</f>
        <v>13.484311736278196</v>
      </c>
      <c r="P282" s="154"/>
      <c r="Q282" s="155" t="s">
        <v>127</v>
      </c>
    </row>
    <row r="283" spans="1:17" s="156" customFormat="1" ht="36.75" customHeight="1">
      <c r="A283" s="148"/>
      <c r="B283" s="11"/>
      <c r="C283" s="148"/>
      <c r="D283" s="174" t="s">
        <v>128</v>
      </c>
      <c r="E283" s="149"/>
      <c r="F283" s="175">
        <f>'표4-1'!E283/'표4-1'!$E$286*100</f>
        <v>9.2649187063441456</v>
      </c>
      <c r="G283" s="176">
        <f>'표4-1'!F283/'표4-1'!$F$286*100</f>
        <v>9.0684134342085407</v>
      </c>
      <c r="H283" s="176">
        <f>'표4-1'!G283/'표4-1'!$G$286*100</f>
        <v>7.8806422650806853</v>
      </c>
      <c r="I283" s="176">
        <f>'표4-1'!H283/'표4-1'!$H$286*100</f>
        <v>7.454349851309507</v>
      </c>
      <c r="J283" s="195">
        <f>'표4-1'!I283/'표4-1'!$I$286*100</f>
        <v>7.0223659272569421</v>
      </c>
      <c r="K283" s="198">
        <v>0</v>
      </c>
      <c r="L283" s="177">
        <f>('표4-1'!K283-'표4-1'!J283)/'표4-1'!J283*100</f>
        <v>-0.75524768581246071</v>
      </c>
      <c r="M283" s="177">
        <f>('표4-1'!L283-'표4-1'!K283)/'표4-1'!K283*100</f>
        <v>-0.57549053091510627</v>
      </c>
      <c r="N283" s="177">
        <f>('표4-1'!M283-'표4-1'!L283)/'표4-1'!L283*100</f>
        <v>-1.156541676766969</v>
      </c>
      <c r="O283" s="199">
        <f>('표4-1'!N283-'표4-1'!M283)/'표4-1'!M283*100</f>
        <v>3.0286910646982967</v>
      </c>
      <c r="P283" s="154"/>
      <c r="Q283" s="155" t="s">
        <v>129</v>
      </c>
    </row>
    <row r="284" spans="1:17" s="156" customFormat="1" ht="36.75" customHeight="1">
      <c r="A284" s="148"/>
      <c r="B284" s="11"/>
      <c r="C284" s="148"/>
      <c r="D284" s="174" t="s">
        <v>130</v>
      </c>
      <c r="E284" s="149"/>
      <c r="F284" s="175">
        <f>'표4-1'!E284/'표4-1'!$E$286*100</f>
        <v>4.191323016280661</v>
      </c>
      <c r="G284" s="176">
        <f>'표4-1'!F284/'표4-1'!$F$286*100</f>
        <v>4.0329397022653115</v>
      </c>
      <c r="H284" s="176">
        <f>'표4-1'!G284/'표4-1'!$G$286*100</f>
        <v>3.6987119397473505</v>
      </c>
      <c r="I284" s="176">
        <f>'표4-1'!H284/'표4-1'!$H$286*100</f>
        <v>4.0933182925546356</v>
      </c>
      <c r="J284" s="195">
        <f>'표4-1'!I284/'표4-1'!$I$286*100</f>
        <v>3.8772170520860088</v>
      </c>
      <c r="K284" s="198">
        <v>0</v>
      </c>
      <c r="L284" s="177">
        <f>('표4-1'!K284-'표4-1'!J284)/'표4-1'!J284*100</f>
        <v>-1.1217121254806852</v>
      </c>
      <c r="M284" s="177">
        <f>('표4-1'!L284-'표4-1'!K284)/'표4-1'!K284*100</f>
        <v>7.127232000285864</v>
      </c>
      <c r="N284" s="177">
        <f>('표4-1'!M284-'표4-1'!L284)/'표4-1'!L284*100</f>
        <v>18.382379696806012</v>
      </c>
      <c r="O284" s="199">
        <f>('표4-1'!N284-'표4-1'!M284)/'표4-1'!M284*100</f>
        <v>5.2961363123126288</v>
      </c>
      <c r="P284" s="154"/>
      <c r="Q284" s="180" t="s">
        <v>131</v>
      </c>
    </row>
    <row r="285" spans="1:17" s="156" customFormat="1" ht="36.75" customHeight="1">
      <c r="A285" s="148"/>
      <c r="B285" s="11"/>
      <c r="C285" s="148"/>
      <c r="D285" s="174" t="s">
        <v>132</v>
      </c>
      <c r="E285" s="149"/>
      <c r="F285" s="175">
        <f>'표4-1'!E285/'표4-1'!$E$286*100</f>
        <v>2.7858128831298847</v>
      </c>
      <c r="G285" s="176">
        <f>'표4-1'!F285/'표4-1'!$F$286*100</f>
        <v>2.6486220604105286</v>
      </c>
      <c r="H285" s="176">
        <f>'표4-1'!G285/'표4-1'!$G$286*100</f>
        <v>1.8272975571670715</v>
      </c>
      <c r="I285" s="176">
        <f>'표4-1'!H285/'표4-1'!$H$286*100</f>
        <v>2.9998186576343411</v>
      </c>
      <c r="J285" s="195">
        <f>'표4-1'!I285/'표4-1'!$I$286*100</f>
        <v>2.9829640529981285</v>
      </c>
      <c r="K285" s="198">
        <v>0</v>
      </c>
      <c r="L285" s="177">
        <f>('표4-1'!K285-'표4-1'!J285)/'표4-1'!J285*100</f>
        <v>-5.8368937174763351</v>
      </c>
      <c r="M285" s="177">
        <f>('표4-1'!L285-'표4-1'!K285)/'표4-1'!K285*100</f>
        <v>-20.374624341612481</v>
      </c>
      <c r="N285" s="177">
        <f>('표4-1'!M285-'표4-1'!L285)/'표4-1'!L285*100</f>
        <v>76.601642253678435</v>
      </c>
      <c r="O285" s="199">
        <f>('표4-1'!N285-'표4-1'!M285)/'표4-1'!M285*100</f>
        <v>7.7048987650871092</v>
      </c>
      <c r="P285" s="154"/>
      <c r="Q285" s="180" t="s">
        <v>133</v>
      </c>
    </row>
    <row r="286" spans="1:17" s="156" customFormat="1" ht="36.75" customHeight="1">
      <c r="A286" s="157"/>
      <c r="B286" s="163"/>
      <c r="C286" s="168"/>
      <c r="D286" s="181" t="s">
        <v>134</v>
      </c>
      <c r="E286" s="158"/>
      <c r="F286" s="162">
        <f>SUM(F270:F285)</f>
        <v>99.999999999999986</v>
      </c>
      <c r="G286" s="160">
        <f>SUM(G270:G285)</f>
        <v>100</v>
      </c>
      <c r="H286" s="160">
        <f>SUM(H270:H285)</f>
        <v>99.999999999999986</v>
      </c>
      <c r="I286" s="160">
        <f>SUM(I270:I285)</f>
        <v>100</v>
      </c>
      <c r="J286" s="167">
        <f>SUM(J270:J285)</f>
        <v>99.999999999999986</v>
      </c>
      <c r="K286" s="200">
        <v>0</v>
      </c>
      <c r="L286" s="182">
        <f>('표4-1'!K286-'표4-1'!J286)/'표4-1'!J286*100</f>
        <v>0.92834654003817185</v>
      </c>
      <c r="M286" s="182">
        <f>('표4-1'!L286-'표4-1'!K286)/'표4-1'!K286*100</f>
        <v>14.537667207638444</v>
      </c>
      <c r="N286" s="182">
        <f>('표4-1'!M286-'표4-1'!L286)/'표4-1'!L286*100</f>
        <v>10.353892983831187</v>
      </c>
      <c r="O286" s="201">
        <f>('표4-1'!N286-'표4-1'!M286)/'표4-1'!M286*100</f>
        <v>6.7899134461131672</v>
      </c>
      <c r="P286" s="161"/>
      <c r="Q286" s="164" t="s">
        <v>135</v>
      </c>
    </row>
    <row r="287" spans="1:17" s="1" customFormat="1" ht="20.25" customHeight="1">
      <c r="A287" s="445" t="s">
        <v>236</v>
      </c>
      <c r="B287" s="445"/>
      <c r="C287" s="445"/>
      <c r="D287" s="445"/>
      <c r="E287" s="445"/>
      <c r="F287" s="445"/>
      <c r="G287" s="445"/>
      <c r="H287" s="445"/>
      <c r="I287" s="445"/>
      <c r="J287" s="445"/>
      <c r="K287" s="409" t="s">
        <v>222</v>
      </c>
      <c r="L287" s="409"/>
      <c r="M287" s="409"/>
      <c r="N287" s="409"/>
      <c r="O287" s="409"/>
      <c r="P287" s="409"/>
      <c r="Q287" s="409"/>
    </row>
    <row r="288" spans="1:17" ht="17.25" customHeight="1">
      <c r="A288" s="445"/>
      <c r="B288" s="445"/>
      <c r="C288" s="445"/>
      <c r="D288" s="445"/>
      <c r="E288" s="445"/>
      <c r="F288" s="445"/>
      <c r="G288" s="445"/>
      <c r="H288" s="445"/>
      <c r="I288" s="445"/>
      <c r="J288" s="445"/>
      <c r="K288" s="410" t="s">
        <v>223</v>
      </c>
      <c r="L288" s="410"/>
      <c r="M288" s="410"/>
      <c r="N288" s="410"/>
      <c r="O288" s="410"/>
      <c r="P288" s="410"/>
      <c r="Q288" s="410"/>
    </row>
    <row r="289" spans="1:17">
      <c r="A289" s="428" t="s">
        <v>232</v>
      </c>
      <c r="B289" s="428"/>
      <c r="C289" s="428"/>
      <c r="D289" s="428"/>
      <c r="E289" s="141"/>
      <c r="F289" s="143"/>
      <c r="G289" s="143"/>
      <c r="I289" s="143" t="s">
        <v>224</v>
      </c>
      <c r="J289" s="143"/>
      <c r="K289" s="142" t="s">
        <v>33</v>
      </c>
      <c r="L289" s="171"/>
      <c r="M289" s="171"/>
      <c r="N289" s="171"/>
      <c r="O289" s="171"/>
      <c r="P289" s="142"/>
      <c r="Q289" s="143" t="s">
        <v>225</v>
      </c>
    </row>
    <row r="290" spans="1:17" s="146" customFormat="1" ht="23.25" customHeight="1">
      <c r="A290" s="144"/>
      <c r="B290" s="145"/>
      <c r="C290" s="429"/>
      <c r="D290" s="430"/>
      <c r="E290" s="431"/>
      <c r="F290" s="439" t="s">
        <v>237</v>
      </c>
      <c r="G290" s="440"/>
      <c r="H290" s="440"/>
      <c r="I290" s="440"/>
      <c r="J290" s="441"/>
      <c r="K290" s="439" t="s">
        <v>101</v>
      </c>
      <c r="L290" s="440"/>
      <c r="M290" s="440"/>
      <c r="N290" s="440"/>
      <c r="O290" s="441"/>
      <c r="P290" s="435"/>
      <c r="Q290" s="436"/>
    </row>
    <row r="291" spans="1:17" s="18" customFormat="1" ht="23.25" customHeight="1">
      <c r="A291" s="172"/>
      <c r="B291" s="173"/>
      <c r="C291" s="432"/>
      <c r="D291" s="433"/>
      <c r="E291" s="434"/>
      <c r="F291" s="147">
        <v>2010</v>
      </c>
      <c r="G291" s="147">
        <v>2011</v>
      </c>
      <c r="H291" s="187">
        <v>2012</v>
      </c>
      <c r="I291" s="147">
        <v>2013</v>
      </c>
      <c r="J291" s="188">
        <v>2014</v>
      </c>
      <c r="K291" s="147">
        <v>2010</v>
      </c>
      <c r="L291" s="147">
        <v>2011</v>
      </c>
      <c r="M291" s="187">
        <v>2012</v>
      </c>
      <c r="N291" s="147">
        <v>2013</v>
      </c>
      <c r="O291" s="188">
        <v>2014</v>
      </c>
      <c r="P291" s="437"/>
      <c r="Q291" s="438"/>
    </row>
    <row r="292" spans="1:17" s="156" customFormat="1" ht="36.75" customHeight="1">
      <c r="A292" s="148"/>
      <c r="B292" s="11"/>
      <c r="C292" s="148"/>
      <c r="D292" s="174" t="s">
        <v>102</v>
      </c>
      <c r="E292" s="149"/>
      <c r="F292" s="175">
        <f>'표4-1'!E292/'표4-1'!$E$308*100</f>
        <v>15.085233626677397</v>
      </c>
      <c r="G292" s="176">
        <f>'표4-1'!F292/'표4-1'!$F$308*100</f>
        <v>14.495495270661717</v>
      </c>
      <c r="H292" s="176">
        <f>'표4-1'!G292/'표4-1'!$G$308*100</f>
        <v>16.788813589281293</v>
      </c>
      <c r="I292" s="176">
        <f>'표4-1'!H292/'표4-1'!$H$308*100</f>
        <v>14.915157249149427</v>
      </c>
      <c r="J292" s="195">
        <f>'표4-1'!I292/'표4-1'!$I$308*100</f>
        <v>15.251680682751969</v>
      </c>
      <c r="K292" s="198">
        <v>0</v>
      </c>
      <c r="L292" s="177">
        <f>('표4-1'!K292-'표4-1'!J292)/'표4-1'!J292*100</f>
        <v>-10.446855292481796</v>
      </c>
      <c r="M292" s="177">
        <f>('표4-1'!L292-'표4-1'!K292)/'표4-1'!K292*100</f>
        <v>28.375757203683445</v>
      </c>
      <c r="N292" s="177">
        <f>('표4-1'!M292-'표4-1'!L292)/'표4-1'!L292*100</f>
        <v>-3.4117114247398437</v>
      </c>
      <c r="O292" s="199">
        <f>('표4-1'!N292-'표4-1'!M292)/'표4-1'!M292*100</f>
        <v>4.7216849387610758</v>
      </c>
      <c r="P292" s="154"/>
      <c r="Q292" s="178" t="s">
        <v>103</v>
      </c>
    </row>
    <row r="293" spans="1:17" s="18" customFormat="1" ht="36.75" customHeight="1">
      <c r="A293" s="148"/>
      <c r="B293" s="11"/>
      <c r="C293" s="148"/>
      <c r="D293" s="174" t="s">
        <v>104</v>
      </c>
      <c r="E293" s="149"/>
      <c r="F293" s="175">
        <f>'표4-1'!E293/'표4-1'!$E$308*100</f>
        <v>0.19405980230060749</v>
      </c>
      <c r="G293" s="176">
        <f>'표4-1'!F293/'표4-1'!$F$308*100</f>
        <v>3.1372030941306385E-14</v>
      </c>
      <c r="H293" s="176">
        <f>'표4-1'!G293/'표4-1'!$G$308*100</f>
        <v>0.13746233530904239</v>
      </c>
      <c r="I293" s="176">
        <f>'표4-1'!H293/'표4-1'!$H$308*100</f>
        <v>0.1044450379058698</v>
      </c>
      <c r="J293" s="195">
        <f>'표4-1'!I293/'표4-1'!$I$308*100</f>
        <v>0.74582750426411504</v>
      </c>
      <c r="K293" s="198">
        <v>0</v>
      </c>
      <c r="L293" s="177">
        <f>('표4-1'!K293-'표4-1'!J293)/'표4-1'!J293*100</f>
        <v>-99.997072603321968</v>
      </c>
      <c r="M293" s="177"/>
      <c r="N293" s="177">
        <f>('표4-1'!M293-'표4-1'!L293)/'표4-1'!L293*100</f>
        <v>-19.418723616456447</v>
      </c>
      <c r="O293" s="199">
        <f>('표4-1'!N293-'표4-1'!M293)/'표4-1'!M293*100</f>
        <v>626.01039701147647</v>
      </c>
      <c r="P293" s="151"/>
      <c r="Q293" s="178" t="s">
        <v>105</v>
      </c>
    </row>
    <row r="294" spans="1:17" s="18" customFormat="1" ht="36.75" customHeight="1">
      <c r="A294" s="148"/>
      <c r="B294" s="11"/>
      <c r="C294" s="148"/>
      <c r="D294" s="174" t="s">
        <v>106</v>
      </c>
      <c r="E294" s="149"/>
      <c r="F294" s="175">
        <f>'표4-1'!E294/'표4-1'!$E$308*100</f>
        <v>28.341643785845179</v>
      </c>
      <c r="G294" s="176">
        <f>'표4-1'!F294/'표4-1'!$F$308*100</f>
        <v>30.752783402960816</v>
      </c>
      <c r="H294" s="176">
        <f>'표4-1'!G294/'표4-1'!$G$308*100</f>
        <v>30.000542998240903</v>
      </c>
      <c r="I294" s="176">
        <f>'표4-1'!H294/'표4-1'!$H$308*100</f>
        <v>28.22834729986463</v>
      </c>
      <c r="J294" s="195">
        <f>'표4-1'!I294/'표4-1'!$I$308*100</f>
        <v>29.7890296565105</v>
      </c>
      <c r="K294" s="198">
        <v>0</v>
      </c>
      <c r="L294" s="177">
        <f>('표4-1'!K294-'표4-1'!J294)/'표4-1'!J294*100</f>
        <v>3.9432971619103112</v>
      </c>
      <c r="M294" s="177">
        <f>('표4-1'!L294-'표4-1'!K294)/'표4-1'!K294*100</f>
        <v>0.92947595092838386</v>
      </c>
      <c r="N294" s="177">
        <f>('표4-1'!M294-'표4-1'!L294)/'표4-1'!L294*100</f>
        <v>17.145650590023557</v>
      </c>
      <c r="O294" s="199">
        <f>('표4-1'!N294-'표4-1'!M294)/'표4-1'!M294*100</f>
        <v>3.8198827954465489</v>
      </c>
      <c r="P294" s="151"/>
      <c r="Q294" s="178" t="s">
        <v>107</v>
      </c>
    </row>
    <row r="295" spans="1:17" s="18" customFormat="1" ht="36.75" customHeight="1">
      <c r="A295" s="148"/>
      <c r="B295" s="11"/>
      <c r="C295" s="148"/>
      <c r="D295" s="174" t="s">
        <v>108</v>
      </c>
      <c r="E295" s="149"/>
      <c r="F295" s="175">
        <f>'표4-1'!E295/'표4-1'!$E$308*100</f>
        <v>0.9583937675946943</v>
      </c>
      <c r="G295" s="176">
        <f>'표4-1'!F295/'표4-1'!$F$308*100</f>
        <v>0.83073248094471464</v>
      </c>
      <c r="H295" s="176">
        <f>'표4-1'!G295/'표4-1'!$G$308*100</f>
        <v>0.70749041991079353</v>
      </c>
      <c r="I295" s="176">
        <f>'표4-1'!H295/'표4-1'!$H$308*100</f>
        <v>0.88105518049652387</v>
      </c>
      <c r="J295" s="195">
        <f>'표4-1'!I295/'표4-1'!$I$308*100</f>
        <v>1.1424717896649326</v>
      </c>
      <c r="K295" s="198">
        <v>0</v>
      </c>
      <c r="L295" s="177">
        <f>('표4-1'!K295-'표4-1'!J295)/'표4-1'!J295*100</f>
        <v>7.328527374102209</v>
      </c>
      <c r="M295" s="177">
        <f>('표4-1'!L295-'표4-1'!K295)/'표4-1'!K295*100</f>
        <v>-8.2389486074493856</v>
      </c>
      <c r="N295" s="177">
        <f>('표4-1'!M295-'표4-1'!L295)/'표4-1'!L295*100</f>
        <v>2.1344629024772299</v>
      </c>
      <c r="O295" s="199">
        <f>('표4-1'!N295-'표4-1'!M295)/'표4-1'!M295*100</f>
        <v>6.3986517058140358</v>
      </c>
      <c r="P295" s="151"/>
      <c r="Q295" s="178" t="s">
        <v>109</v>
      </c>
    </row>
    <row r="296" spans="1:17" s="18" customFormat="1" ht="36.75" customHeight="1">
      <c r="A296" s="148"/>
      <c r="B296" s="11"/>
      <c r="C296" s="148"/>
      <c r="D296" s="174" t="s">
        <v>110</v>
      </c>
      <c r="E296" s="149"/>
      <c r="F296" s="175">
        <f>'표4-1'!E296/'표4-1'!$E$308*100</f>
        <v>4.0985948319636458</v>
      </c>
      <c r="G296" s="176">
        <f>'표4-1'!F296/'표4-1'!$F$308*100</f>
        <v>5.1180137721497081</v>
      </c>
      <c r="H296" s="176">
        <f>'표4-1'!G296/'표4-1'!$G$308*100</f>
        <v>7.3982889521403514</v>
      </c>
      <c r="I296" s="176">
        <f>'표4-1'!H296/'표4-1'!$H$308*100</f>
        <v>8.497793228214185</v>
      </c>
      <c r="J296" s="195">
        <f>'표4-1'!I296/'표4-1'!$I$308*100</f>
        <v>5.9004279355841227</v>
      </c>
      <c r="K296" s="198">
        <v>0</v>
      </c>
      <c r="L296" s="177">
        <f>('표4-1'!K296-'표4-1'!J296)/'표4-1'!J296*100</f>
        <v>22.247474900852549</v>
      </c>
      <c r="M296" s="177">
        <f>('표4-1'!L296-'표4-1'!K296)/'표4-1'!K296*100</f>
        <v>53.573787658550877</v>
      </c>
      <c r="N296" s="177">
        <f>('표4-1'!M296-'표4-1'!L296)/'표4-1'!L296*100</f>
        <v>14.698004198376946</v>
      </c>
      <c r="O296" s="199">
        <f>('표4-1'!N296-'표4-1'!M296)/'표4-1'!M296*100</f>
        <v>-27.615366908057794</v>
      </c>
      <c r="P296" s="151"/>
      <c r="Q296" s="178" t="s">
        <v>111</v>
      </c>
    </row>
    <row r="297" spans="1:17" s="18" customFormat="1" ht="36.75" customHeight="1">
      <c r="A297" s="148"/>
      <c r="B297" s="11"/>
      <c r="C297" s="148"/>
      <c r="D297" s="174" t="s">
        <v>112</v>
      </c>
      <c r="E297" s="149"/>
      <c r="F297" s="175">
        <f>'표4-1'!E297/'표4-1'!$E$308*100</f>
        <v>3.8657912091124853</v>
      </c>
      <c r="G297" s="176">
        <f>'표4-1'!F297/'표4-1'!$F$308*100</f>
        <v>4.3236859142906381</v>
      </c>
      <c r="H297" s="176">
        <f>'표4-1'!G297/'표4-1'!$G$308*100</f>
        <v>4.1389842461547737</v>
      </c>
      <c r="I297" s="176">
        <f>'표4-1'!H297/'표4-1'!$H$308*100</f>
        <v>4.077259140684597</v>
      </c>
      <c r="J297" s="195">
        <f>'표4-1'!I297/'표4-1'!$I$308*100</f>
        <v>3.7122538320723262</v>
      </c>
      <c r="K297" s="198">
        <v>0</v>
      </c>
      <c r="L297" s="177">
        <f>('표4-1'!K297-'표4-1'!J297)/'표4-1'!J297*100</f>
        <v>13.136888576661448</v>
      </c>
      <c r="M297" s="177">
        <f>('표4-1'!L297-'표4-1'!K297)/'표4-1'!K297*100</f>
        <v>5.7206380685578395</v>
      </c>
      <c r="N297" s="177">
        <f>('표4-1'!M297-'표4-1'!L297)/'표4-1'!L297*100</f>
        <v>4.1943410065231008</v>
      </c>
      <c r="O297" s="199">
        <f>('표4-1'!N297-'표4-1'!M297)/'표4-1'!M297*100</f>
        <v>0.62085090090469064</v>
      </c>
      <c r="P297" s="151"/>
      <c r="Q297" s="178" t="s">
        <v>113</v>
      </c>
    </row>
    <row r="298" spans="1:17" s="18" customFormat="1" ht="36.75" customHeight="1">
      <c r="A298" s="152"/>
      <c r="B298" s="153"/>
      <c r="C298" s="152"/>
      <c r="D298" s="174" t="s">
        <v>114</v>
      </c>
      <c r="E298" s="149"/>
      <c r="F298" s="175">
        <f>'표4-1'!E298/'표4-1'!$E$308*100</f>
        <v>4.7425086508397873</v>
      </c>
      <c r="G298" s="176">
        <f>'표4-1'!F298/'표4-1'!$F$308*100</f>
        <v>3.7603466137939745</v>
      </c>
      <c r="H298" s="176">
        <f>'표4-1'!G298/'표4-1'!$G$308*100</f>
        <v>3.016343266902823</v>
      </c>
      <c r="I298" s="176">
        <f>'표4-1'!H298/'표4-1'!$H$308*100</f>
        <v>3.3383379222069869</v>
      </c>
      <c r="J298" s="195">
        <f>'표4-1'!I298/'표4-1'!$I$308*100</f>
        <v>3.1871812371944399</v>
      </c>
      <c r="K298" s="198">
        <v>0</v>
      </c>
      <c r="L298" s="177">
        <f>('표4-1'!K298-'표4-1'!J298)/'표4-1'!J298*100</f>
        <v>-14.668053707063258</v>
      </c>
      <c r="M298" s="177">
        <f>('표4-1'!L298-'표4-1'!K298)/'표4-1'!K298*100</f>
        <v>-12.474791449380939</v>
      </c>
      <c r="N298" s="177">
        <f>('표4-1'!M298-'표4-1'!L298)/'표4-1'!L298*100</f>
        <v>8.4851677117751869</v>
      </c>
      <c r="O298" s="199">
        <f>('표4-1'!N298-'표4-1'!M298)/'표4-1'!M298*100</f>
        <v>-2.5711974307038208</v>
      </c>
      <c r="P298" s="151"/>
      <c r="Q298" s="178" t="s">
        <v>115</v>
      </c>
    </row>
    <row r="299" spans="1:17" s="18" customFormat="1" ht="36.75" customHeight="1">
      <c r="A299" s="152"/>
      <c r="B299" s="153"/>
      <c r="C299" s="152"/>
      <c r="D299" s="174" t="s">
        <v>116</v>
      </c>
      <c r="E299" s="149"/>
      <c r="F299" s="175">
        <f>'표4-1'!E299/'표4-1'!$E$308*100</f>
        <v>2.2283221076298232</v>
      </c>
      <c r="G299" s="176">
        <f>'표4-1'!F299/'표4-1'!$F$308*100</f>
        <v>2.6690135842961329</v>
      </c>
      <c r="H299" s="176">
        <f>'표4-1'!G299/'표4-1'!$G$308*100</f>
        <v>2.8324968819938277</v>
      </c>
      <c r="I299" s="176">
        <f>'표4-1'!H299/'표4-1'!$H$308*100</f>
        <v>2.7261047314552815</v>
      </c>
      <c r="J299" s="195">
        <f>'표4-1'!I299/'표4-1'!$I$308*100</f>
        <v>2.7115838513534065</v>
      </c>
      <c r="K299" s="198">
        <v>0</v>
      </c>
      <c r="L299" s="177">
        <f>('표4-1'!K299-'표4-1'!J299)/'표4-1'!J299*100</f>
        <v>18.70145998708588</v>
      </c>
      <c r="M299" s="177">
        <f>('표4-1'!L299-'표4-1'!K299)/'표4-1'!K299*100</f>
        <v>11.181356950081025</v>
      </c>
      <c r="N299" s="177">
        <f>('표4-1'!M299-'표4-1'!L299)/'표4-1'!L299*100</f>
        <v>0.40001051705677443</v>
      </c>
      <c r="O299" s="199">
        <f>('표4-1'!N299-'표4-1'!M299)/'표4-1'!M299*100</f>
        <v>4.6763220219130819</v>
      </c>
      <c r="P299" s="151"/>
      <c r="Q299" s="178" t="s">
        <v>117</v>
      </c>
    </row>
    <row r="300" spans="1:17" s="18" customFormat="1" ht="36.75" customHeight="1">
      <c r="A300" s="152"/>
      <c r="B300" s="153"/>
      <c r="C300" s="152"/>
      <c r="D300" s="174" t="s">
        <v>118</v>
      </c>
      <c r="E300" s="149"/>
      <c r="F300" s="175">
        <f>'표4-1'!E300/'표4-1'!$E$308*100</f>
        <v>1.1636395653637219</v>
      </c>
      <c r="G300" s="176">
        <f>'표4-1'!F300/'표4-1'!$F$308*100</f>
        <v>1.0190810267074617</v>
      </c>
      <c r="H300" s="176">
        <f>'표4-1'!G300/'표4-1'!$G$308*100</f>
        <v>0.90156834433599908</v>
      </c>
      <c r="I300" s="176">
        <f>'표4-1'!H300/'표4-1'!$H$308*100</f>
        <v>0.91999577303397262</v>
      </c>
      <c r="J300" s="195">
        <f>'표4-1'!I300/'표4-1'!$I$308*100</f>
        <v>0.88182109405018849</v>
      </c>
      <c r="K300" s="198">
        <v>0</v>
      </c>
      <c r="L300" s="177">
        <f>('표4-1'!K300-'표4-1'!J300)/'표4-1'!J300*100</f>
        <v>-3.8244531337633734</v>
      </c>
      <c r="M300" s="177">
        <f>('표4-1'!L300-'표4-1'!K300)/'표4-1'!K300*100</f>
        <v>-1.6289572718467729</v>
      </c>
      <c r="N300" s="177">
        <f>('표4-1'!M300-'표4-1'!L300)/'표4-1'!L300*100</f>
        <v>11.819520985772307</v>
      </c>
      <c r="O300" s="199">
        <f>('표4-1'!N300-'표4-1'!M300)/'표4-1'!M300*100</f>
        <v>8.2076123410457136</v>
      </c>
      <c r="P300" s="151"/>
      <c r="Q300" s="178" t="s">
        <v>119</v>
      </c>
    </row>
    <row r="301" spans="1:17" s="18" customFormat="1" ht="36.75" customHeight="1">
      <c r="A301" s="152"/>
      <c r="B301" s="153"/>
      <c r="C301" s="152"/>
      <c r="D301" s="174" t="s">
        <v>120</v>
      </c>
      <c r="E301" s="149"/>
      <c r="F301" s="175">
        <f>'표4-1'!E301/'표4-1'!$E$308*100</f>
        <v>4.2535158661291987</v>
      </c>
      <c r="G301" s="176">
        <f>'표4-1'!F301/'표4-1'!$F$308*100</f>
        <v>4.6602036802182303</v>
      </c>
      <c r="H301" s="176">
        <f>'표4-1'!G301/'표4-1'!$G$308*100</f>
        <v>3.733196801433202</v>
      </c>
      <c r="I301" s="176">
        <f>'표4-1'!H301/'표4-1'!$H$308*100</f>
        <v>3.6387005876162415</v>
      </c>
      <c r="J301" s="195">
        <f>'표4-1'!I301/'표4-1'!$I$308*100</f>
        <v>3.4631111907038985</v>
      </c>
      <c r="K301" s="198">
        <v>0</v>
      </c>
      <c r="L301" s="177">
        <f>('표4-1'!K301-'표4-1'!J301)/'표4-1'!J301*100</f>
        <v>5.6465431369405312</v>
      </c>
      <c r="M301" s="177">
        <f>('표4-1'!L301-'표4-1'!K301)/'표4-1'!K301*100</f>
        <v>-5.0204440698374162</v>
      </c>
      <c r="N301" s="177">
        <f>('표4-1'!M301-'표4-1'!L301)/'표4-1'!L301*100</f>
        <v>10.562923939417109</v>
      </c>
      <c r="O301" s="199">
        <f>('표4-1'!N301-'표4-1'!M301)/'표4-1'!M301*100</f>
        <v>4.0232777631709551</v>
      </c>
      <c r="P301" s="151"/>
      <c r="Q301" s="178" t="s">
        <v>121</v>
      </c>
    </row>
    <row r="302" spans="1:17" s="18" customFormat="1" ht="36.75" customHeight="1">
      <c r="A302" s="152"/>
      <c r="B302" s="153"/>
      <c r="C302" s="152"/>
      <c r="D302" s="174" t="s">
        <v>122</v>
      </c>
      <c r="E302" s="149"/>
      <c r="F302" s="175">
        <f>'표4-1'!E302/'표4-1'!$E$308*100</f>
        <v>6.1169819281842317</v>
      </c>
      <c r="G302" s="176">
        <f>'표4-1'!F302/'표4-1'!$F$308*100</f>
        <v>5.9995140291809541</v>
      </c>
      <c r="H302" s="176">
        <f>'표4-1'!G302/'표4-1'!$G$308*100</f>
        <v>5.6913579402155836</v>
      </c>
      <c r="I302" s="176">
        <f>'표4-1'!H302/'표4-1'!$H$308*100</f>
        <v>5.6564194319904484</v>
      </c>
      <c r="J302" s="195">
        <f>'표4-1'!I302/'표4-1'!$I$308*100</f>
        <v>5.4861722349402733</v>
      </c>
      <c r="K302" s="198">
        <v>0</v>
      </c>
      <c r="L302" s="177">
        <f>('표4-1'!K302-'표4-1'!J302)/'표4-1'!J302*100</f>
        <v>-0.43710439469668927</v>
      </c>
      <c r="M302" s="177">
        <f>('표4-1'!L302-'표4-1'!K302)/'표4-1'!K302*100</f>
        <v>-0.39943954162780482</v>
      </c>
      <c r="N302" s="177">
        <f>('표4-1'!M302-'표4-1'!L302)/'표4-1'!L302*100</f>
        <v>-6.50449449283594E-3</v>
      </c>
      <c r="O302" s="199">
        <f>('표4-1'!N302-'표4-1'!M302)/'표4-1'!M302*100</f>
        <v>2.3129632051216453</v>
      </c>
      <c r="P302" s="151"/>
      <c r="Q302" s="178" t="s">
        <v>123</v>
      </c>
    </row>
    <row r="303" spans="1:17" s="18" customFormat="1" ht="36.75" customHeight="1">
      <c r="A303" s="152"/>
      <c r="B303" s="153"/>
      <c r="C303" s="152"/>
      <c r="D303" s="174" t="s">
        <v>124</v>
      </c>
      <c r="E303" s="149"/>
      <c r="F303" s="175">
        <f>'표4-1'!E303/'표4-1'!$E$308*100</f>
        <v>1.2835233623543141</v>
      </c>
      <c r="G303" s="176">
        <f>'표4-1'!F303/'표4-1'!$F$308*100</f>
        <v>1.444500549684038</v>
      </c>
      <c r="H303" s="176">
        <f>'표4-1'!G303/'표4-1'!$G$308*100</f>
        <v>1.1085895899736604</v>
      </c>
      <c r="I303" s="176">
        <f>'표4-1'!H303/'표4-1'!$H$308*100</f>
        <v>1.1693448056326432</v>
      </c>
      <c r="J303" s="195">
        <f>'표4-1'!I303/'표4-1'!$I$308*100</f>
        <v>1.8758488807950497</v>
      </c>
      <c r="K303" s="198">
        <v>0</v>
      </c>
      <c r="L303" s="177">
        <f>('표4-1'!K303-'표4-1'!J303)/'표4-1'!J303*100</f>
        <v>12.603418272579303</v>
      </c>
      <c r="M303" s="177">
        <f>('표4-1'!L303-'표4-1'!K303)/'표4-1'!K303*100</f>
        <v>-19.199675284093701</v>
      </c>
      <c r="N303" s="177">
        <f>('표4-1'!M303-'표4-1'!L303)/'표4-1'!L303*100</f>
        <v>7.4488183285185094</v>
      </c>
      <c r="O303" s="199">
        <f>('표4-1'!N303-'표4-1'!M303)/'표4-1'!M303*100</f>
        <v>70.387085584875848</v>
      </c>
      <c r="P303" s="151"/>
      <c r="Q303" s="178" t="s">
        <v>125</v>
      </c>
    </row>
    <row r="304" spans="1:17" s="156" customFormat="1" ht="36.75" customHeight="1">
      <c r="A304" s="148"/>
      <c r="B304" s="11"/>
      <c r="C304" s="148"/>
      <c r="D304" s="174" t="s">
        <v>126</v>
      </c>
      <c r="E304" s="149"/>
      <c r="F304" s="175">
        <f>'표4-1'!E304/'표4-1'!$E$308*100</f>
        <v>13.767579094243246</v>
      </c>
      <c r="G304" s="176">
        <f>'표4-1'!F304/'표4-1'!$F$308*100</f>
        <v>11.411290457251258</v>
      </c>
      <c r="H304" s="176">
        <f>'표4-1'!G304/'표4-1'!$G$308*100</f>
        <v>9.5435914229467382</v>
      </c>
      <c r="I304" s="176">
        <f>'표4-1'!H304/'표4-1'!$H$308*100</f>
        <v>12.673969202508909</v>
      </c>
      <c r="J304" s="195">
        <f>'표4-1'!I304/'표4-1'!$I$308*100</f>
        <v>12.730062719753274</v>
      </c>
      <c r="K304" s="198">
        <v>0</v>
      </c>
      <c r="L304" s="177">
        <f>('표4-1'!K304-'표4-1'!J304)/'표4-1'!J304*100</f>
        <v>-17.372643984100453</v>
      </c>
      <c r="M304" s="177">
        <f>('표4-1'!L304-'표4-1'!K304)/'표4-1'!K304*100</f>
        <v>-10.110739848376706</v>
      </c>
      <c r="N304" s="177">
        <f>('표4-1'!M304-'표4-1'!L304)/'표4-1'!L304*100</f>
        <v>35.746930593435209</v>
      </c>
      <c r="O304" s="199">
        <f>('표4-1'!N304-'표4-1'!M304)/'표4-1'!M304*100</f>
        <v>5.8892289654557466</v>
      </c>
      <c r="P304" s="154"/>
      <c r="Q304" s="155" t="s">
        <v>127</v>
      </c>
    </row>
    <row r="305" spans="1:17" s="156" customFormat="1" ht="36.75" customHeight="1">
      <c r="A305" s="148"/>
      <c r="B305" s="11"/>
      <c r="C305" s="148"/>
      <c r="D305" s="174" t="s">
        <v>128</v>
      </c>
      <c r="E305" s="149"/>
      <c r="F305" s="175">
        <f>'표4-1'!E305/'표4-1'!$E$308*100</f>
        <v>8.3807945007189257</v>
      </c>
      <c r="G305" s="176">
        <f>'표4-1'!F305/'표4-1'!$F$308*100</f>
        <v>8.2611897562796095</v>
      </c>
      <c r="H305" s="176">
        <f>'표4-1'!G305/'표4-1'!$G$308*100</f>
        <v>7.5198504803650517</v>
      </c>
      <c r="I305" s="176">
        <f>'표4-1'!H305/'표4-1'!$H$308*100</f>
        <v>7.1398621217450238</v>
      </c>
      <c r="J305" s="195">
        <f>'표4-1'!I305/'표4-1'!$I$308*100</f>
        <v>7.0088446236918429</v>
      </c>
      <c r="K305" s="198">
        <v>0</v>
      </c>
      <c r="L305" s="177">
        <f>('표4-1'!K305-'표4-1'!J305)/'표4-1'!J305*100</f>
        <v>-1.7438581591889115</v>
      </c>
      <c r="M305" s="177">
        <f>('표4-1'!L305-'표4-1'!K305)/'표4-1'!K305*100</f>
        <v>-1.5615162937058362</v>
      </c>
      <c r="N305" s="177">
        <f>('표4-1'!M305-'표4-1'!L305)/'표4-1'!L305*100</f>
        <v>-3.8546149220395924</v>
      </c>
      <c r="O305" s="199">
        <f>('표4-1'!N305-'표4-1'!M305)/'표4-1'!M305*100</f>
        <v>3.4932733780421859</v>
      </c>
      <c r="P305" s="154"/>
      <c r="Q305" s="155" t="s">
        <v>129</v>
      </c>
    </row>
    <row r="306" spans="1:17" s="156" customFormat="1" ht="36.75" customHeight="1">
      <c r="A306" s="148"/>
      <c r="B306" s="11"/>
      <c r="C306" s="148"/>
      <c r="D306" s="174" t="s">
        <v>130</v>
      </c>
      <c r="E306" s="149"/>
      <c r="F306" s="175">
        <f>'표4-1'!E306/'표4-1'!$E$308*100</f>
        <v>3.2662310860692316</v>
      </c>
      <c r="G306" s="176">
        <f>'표4-1'!F306/'표4-1'!$F$308*100</f>
        <v>2.8623618914153872</v>
      </c>
      <c r="H306" s="176">
        <f>'표4-1'!G306/'표4-1'!$G$308*100</f>
        <v>2.8728496349541852</v>
      </c>
      <c r="I306" s="176">
        <f>'표4-1'!H306/'표4-1'!$H$308*100</f>
        <v>2.8410561113335278</v>
      </c>
      <c r="J306" s="195">
        <f>'표4-1'!I306/'표4-1'!$I$308*100</f>
        <v>2.9144596446153468</v>
      </c>
      <c r="K306" s="198">
        <v>0</v>
      </c>
      <c r="L306" s="177">
        <f>('표4-1'!K306-'표4-1'!J306)/'표4-1'!J306*100</f>
        <v>-11.770040517087009</v>
      </c>
      <c r="M306" s="177">
        <f>('표4-1'!L306-'표4-1'!K306)/'표4-1'!K306*100</f>
        <v>10.919400962516846</v>
      </c>
      <c r="N306" s="177">
        <f>('표4-1'!M306-'표4-1'!L306)/'표4-1'!L306*100</f>
        <v>1.7878749309367776</v>
      </c>
      <c r="O306" s="199">
        <f>('표4-1'!N306-'표4-1'!M306)/'표4-1'!M306*100</f>
        <v>9.4065657617554059</v>
      </c>
      <c r="P306" s="154"/>
      <c r="Q306" s="180" t="s">
        <v>131</v>
      </c>
    </row>
    <row r="307" spans="1:17" s="156" customFormat="1" ht="36.75" customHeight="1">
      <c r="A307" s="148"/>
      <c r="B307" s="11"/>
      <c r="C307" s="148"/>
      <c r="D307" s="174" t="s">
        <v>132</v>
      </c>
      <c r="E307" s="149"/>
      <c r="F307" s="175">
        <f>'표4-1'!E307/'표4-1'!$E$308*100</f>
        <v>2.2531868149735184</v>
      </c>
      <c r="G307" s="176">
        <f>'표4-1'!F307/'표4-1'!$F$308*100</f>
        <v>2.3917875701653259</v>
      </c>
      <c r="H307" s="176">
        <f>'표4-1'!G307/'표4-1'!$G$308*100</f>
        <v>3.6085730958417606</v>
      </c>
      <c r="I307" s="176">
        <f>'표4-1'!H307/'표4-1'!$H$308*100</f>
        <v>3.1921521761617471</v>
      </c>
      <c r="J307" s="195">
        <f>'표4-1'!I307/'표4-1'!$I$308*100</f>
        <v>3.1992231220543217</v>
      </c>
      <c r="K307" s="198">
        <v>0</v>
      </c>
      <c r="L307" s="177">
        <f>('표4-1'!K307-'표4-1'!J307)/'표4-1'!J307*100</f>
        <v>4.8830711376922107</v>
      </c>
      <c r="M307" s="177">
        <f>('표4-1'!L307-'표4-1'!K307)/'표4-1'!K307*100</f>
        <v>62.223798384683924</v>
      </c>
      <c r="N307" s="177">
        <f>('표4-1'!M307-'표4-1'!L307)/'표4-1'!L307*100</f>
        <v>-8.5468492038475485</v>
      </c>
      <c r="O307" s="199">
        <f>('표4-1'!N307-'표4-1'!M307)/'표4-1'!M307*100</f>
        <v>3.309481117474923</v>
      </c>
      <c r="P307" s="154"/>
      <c r="Q307" s="180" t="s">
        <v>133</v>
      </c>
    </row>
    <row r="308" spans="1:17" s="156" customFormat="1" ht="36.75" customHeight="1">
      <c r="A308" s="157"/>
      <c r="B308" s="163"/>
      <c r="C308" s="168"/>
      <c r="D308" s="181" t="s">
        <v>134</v>
      </c>
      <c r="E308" s="158"/>
      <c r="F308" s="162">
        <f>SUM(F292:F307)</f>
        <v>100</v>
      </c>
      <c r="G308" s="160">
        <f>SUM(G292:G307)</f>
        <v>99.999999999999986</v>
      </c>
      <c r="H308" s="160">
        <f>SUM(H292:H307)</f>
        <v>99.999999999999972</v>
      </c>
      <c r="I308" s="160">
        <f>SUM(I292:I307)</f>
        <v>100.00000000000001</v>
      </c>
      <c r="J308" s="167">
        <f>SUM(J292:J307)</f>
        <v>100.00000000000001</v>
      </c>
      <c r="K308" s="200">
        <v>0</v>
      </c>
      <c r="L308" s="182">
        <f>('표4-1'!K308-'표4-1'!J308)/'표4-1'!J308*100</f>
        <v>-1.9230313702081843</v>
      </c>
      <c r="M308" s="182">
        <f>('표4-1'!L308-'표4-1'!K308)/'표4-1'!K308*100</f>
        <v>6.9939194675759708</v>
      </c>
      <c r="N308" s="182">
        <f>('표4-1'!M308-'표4-1'!L308)/'표4-1'!L308*100</f>
        <v>9.4097353218881494</v>
      </c>
      <c r="O308" s="201">
        <f>('표4-1'!N308-'표4-1'!M308)/'표4-1'!M308*100</f>
        <v>2.9634003404861371</v>
      </c>
      <c r="P308" s="161"/>
      <c r="Q308" s="164" t="s">
        <v>135</v>
      </c>
    </row>
    <row r="309" spans="1:17" s="1" customFormat="1" ht="20.25" customHeight="1">
      <c r="A309" s="445" t="s">
        <v>236</v>
      </c>
      <c r="B309" s="445"/>
      <c r="C309" s="445"/>
      <c r="D309" s="445"/>
      <c r="E309" s="445"/>
      <c r="F309" s="445"/>
      <c r="G309" s="445"/>
      <c r="H309" s="445"/>
      <c r="I309" s="445"/>
      <c r="J309" s="445"/>
      <c r="K309" s="409" t="s">
        <v>222</v>
      </c>
      <c r="L309" s="409"/>
      <c r="M309" s="409"/>
      <c r="N309" s="409"/>
      <c r="O309" s="409"/>
      <c r="P309" s="409"/>
      <c r="Q309" s="409"/>
    </row>
    <row r="310" spans="1:17" ht="17.25" customHeight="1">
      <c r="A310" s="445"/>
      <c r="B310" s="445"/>
      <c r="C310" s="445"/>
      <c r="D310" s="445"/>
      <c r="E310" s="445"/>
      <c r="F310" s="445"/>
      <c r="G310" s="445"/>
      <c r="H310" s="445"/>
      <c r="I310" s="445"/>
      <c r="J310" s="445"/>
      <c r="K310" s="410" t="s">
        <v>223</v>
      </c>
      <c r="L310" s="410"/>
      <c r="M310" s="410"/>
      <c r="N310" s="410"/>
      <c r="O310" s="410"/>
      <c r="P310" s="410"/>
      <c r="Q310" s="410"/>
    </row>
    <row r="311" spans="1:17">
      <c r="A311" s="428" t="s">
        <v>233</v>
      </c>
      <c r="B311" s="428"/>
      <c r="C311" s="428"/>
      <c r="D311" s="428"/>
      <c r="E311" s="141"/>
      <c r="F311" s="143"/>
      <c r="G311" s="143"/>
      <c r="I311" s="143" t="s">
        <v>224</v>
      </c>
      <c r="J311" s="143"/>
      <c r="K311" s="142" t="s">
        <v>35</v>
      </c>
      <c r="L311" s="171"/>
      <c r="M311" s="171"/>
      <c r="N311" s="171"/>
      <c r="O311" s="171"/>
      <c r="P311" s="142"/>
      <c r="Q311" s="143" t="s">
        <v>225</v>
      </c>
    </row>
    <row r="312" spans="1:17" s="146" customFormat="1" ht="23.25" customHeight="1">
      <c r="A312" s="144"/>
      <c r="B312" s="145"/>
      <c r="C312" s="429"/>
      <c r="D312" s="430"/>
      <c r="E312" s="431"/>
      <c r="F312" s="439" t="s">
        <v>237</v>
      </c>
      <c r="G312" s="440"/>
      <c r="H312" s="440"/>
      <c r="I312" s="440"/>
      <c r="J312" s="441"/>
      <c r="K312" s="439" t="s">
        <v>101</v>
      </c>
      <c r="L312" s="440"/>
      <c r="M312" s="440"/>
      <c r="N312" s="440"/>
      <c r="O312" s="441"/>
      <c r="P312" s="435"/>
      <c r="Q312" s="436"/>
    </row>
    <row r="313" spans="1:17" s="18" customFormat="1" ht="23.25" customHeight="1">
      <c r="A313" s="172"/>
      <c r="B313" s="173"/>
      <c r="C313" s="432"/>
      <c r="D313" s="433"/>
      <c r="E313" s="434"/>
      <c r="F313" s="147">
        <v>2010</v>
      </c>
      <c r="G313" s="147">
        <v>2011</v>
      </c>
      <c r="H313" s="187">
        <v>2012</v>
      </c>
      <c r="I313" s="147">
        <v>2013</v>
      </c>
      <c r="J313" s="188">
        <v>2014</v>
      </c>
      <c r="K313" s="147">
        <v>2010</v>
      </c>
      <c r="L313" s="147">
        <v>2011</v>
      </c>
      <c r="M313" s="187">
        <v>2012</v>
      </c>
      <c r="N313" s="147">
        <v>2013</v>
      </c>
      <c r="O313" s="188">
        <v>2014</v>
      </c>
      <c r="P313" s="437"/>
      <c r="Q313" s="438"/>
    </row>
    <row r="314" spans="1:17" s="156" customFormat="1" ht="36.75" customHeight="1">
      <c r="A314" s="148"/>
      <c r="B314" s="11"/>
      <c r="C314" s="148"/>
      <c r="D314" s="174" t="s">
        <v>102</v>
      </c>
      <c r="E314" s="149"/>
      <c r="F314" s="175">
        <f>'표4-1'!E314/'표4-1'!$E$330*100</f>
        <v>13.527160637122876</v>
      </c>
      <c r="G314" s="176">
        <f>'표4-1'!F314/'표4-1'!$F$330*100</f>
        <v>12.848756786149984</v>
      </c>
      <c r="H314" s="176">
        <f>'표4-1'!G314/'표4-1'!$G$330*100</f>
        <v>13.492514131745615</v>
      </c>
      <c r="I314" s="176">
        <f>'표4-1'!H314/'표4-1'!$H$330*100</f>
        <v>10.454973385765069</v>
      </c>
      <c r="J314" s="195">
        <f>'표4-1'!I314/'표4-1'!$I$330*100</f>
        <v>10.977337125992001</v>
      </c>
      <c r="K314" s="198">
        <v>0</v>
      </c>
      <c r="L314" s="177">
        <f>('표4-1'!K314-'표4-1'!J314)/'표4-1'!J314*100</f>
        <v>-20.175360563015971</v>
      </c>
      <c r="M314" s="177">
        <f>('표4-1'!L314-'표4-1'!K314)/'표4-1'!K314*100</f>
        <v>-2.1850086486929148</v>
      </c>
      <c r="N314" s="177">
        <f>('표4-1'!M314-'표4-1'!L314)/'표4-1'!L314*100</f>
        <v>6.0906404084326686</v>
      </c>
      <c r="O314" s="199">
        <f>('표4-1'!N314-'표4-1'!M314)/'표4-1'!M314*100</f>
        <v>29.749329288186647</v>
      </c>
      <c r="P314" s="154"/>
      <c r="Q314" s="178" t="s">
        <v>103</v>
      </c>
    </row>
    <row r="315" spans="1:17" s="18" customFormat="1" ht="36.75" customHeight="1">
      <c r="A315" s="148"/>
      <c r="B315" s="11"/>
      <c r="C315" s="148"/>
      <c r="D315" s="174" t="s">
        <v>104</v>
      </c>
      <c r="E315" s="149"/>
      <c r="F315" s="175">
        <f>'표4-1'!E315/'표4-1'!$E$330*100</f>
        <v>0.15955657612260343</v>
      </c>
      <c r="G315" s="176">
        <f>'표4-1'!F315/'표4-1'!$F$330*100</f>
        <v>1.0782695774115527E-2</v>
      </c>
      <c r="H315" s="176">
        <f>'표4-1'!G315/'표4-1'!$G$330*100</f>
        <v>7.7172003645519969E-13</v>
      </c>
      <c r="I315" s="176">
        <f>'표4-1'!H315/'표4-1'!$H$330*100</f>
        <v>0</v>
      </c>
      <c r="J315" s="195">
        <f>'표4-1'!I315/'표4-1'!$I$330*100</f>
        <v>0</v>
      </c>
      <c r="K315" s="198">
        <v>0</v>
      </c>
      <c r="L315" s="177">
        <f>('표4-1'!K315-'표4-1'!J315)/'표4-1'!J315*100</f>
        <v>-93.884824716653171</v>
      </c>
      <c r="M315" s="177">
        <f>('표4-1'!L315-'표4-1'!K315)/'표4-1'!K315*100</f>
        <v>-99.999999991931929</v>
      </c>
      <c r="N315" s="265">
        <v>0</v>
      </c>
      <c r="O315" s="266">
        <v>0</v>
      </c>
      <c r="P315" s="151"/>
      <c r="Q315" s="178" t="s">
        <v>105</v>
      </c>
    </row>
    <row r="316" spans="1:17" s="18" customFormat="1" ht="36.75" customHeight="1">
      <c r="A316" s="148"/>
      <c r="B316" s="11"/>
      <c r="C316" s="148"/>
      <c r="D316" s="174" t="s">
        <v>106</v>
      </c>
      <c r="E316" s="149"/>
      <c r="F316" s="175">
        <f>'표4-1'!E316/'표4-1'!$E$330*100</f>
        <v>1.7940372408396583</v>
      </c>
      <c r="G316" s="176">
        <f>'표4-1'!F316/'표4-1'!$F$330*100</f>
        <v>0.90198272150142123</v>
      </c>
      <c r="H316" s="176">
        <f>'표4-1'!G316/'표4-1'!$G$330*100</f>
        <v>0.99516602270386978</v>
      </c>
      <c r="I316" s="176">
        <f>'표4-1'!H316/'표4-1'!$H$330*100</f>
        <v>1.0567188734647854</v>
      </c>
      <c r="J316" s="195">
        <f>'표4-1'!I316/'표4-1'!$I$330*100</f>
        <v>0.87454179943536881</v>
      </c>
      <c r="K316" s="198">
        <v>0</v>
      </c>
      <c r="L316" s="177">
        <f>('표4-1'!K316-'표4-1'!J316)/'표4-1'!J316*100</f>
        <v>-57.355918342160962</v>
      </c>
      <c r="M316" s="177">
        <f>('표4-1'!L316-'표4-1'!K316)/'표4-1'!K316*100</f>
        <v>12.683401254244963</v>
      </c>
      <c r="N316" s="177">
        <f>('표4-1'!M316-'표4-1'!L316)/'표4-1'!L316*100</f>
        <v>84.031076076298987</v>
      </c>
      <c r="O316" s="199">
        <f>('표4-1'!N316-'표4-1'!M316)/'표4-1'!M316*100</f>
        <v>3.629454286959636</v>
      </c>
      <c r="P316" s="151"/>
      <c r="Q316" s="178" t="s">
        <v>107</v>
      </c>
    </row>
    <row r="317" spans="1:17" s="18" customFormat="1" ht="36.75" customHeight="1">
      <c r="A317" s="148"/>
      <c r="B317" s="11"/>
      <c r="C317" s="148"/>
      <c r="D317" s="174" t="s">
        <v>108</v>
      </c>
      <c r="E317" s="149"/>
      <c r="F317" s="175">
        <f>'표4-1'!E317/'표4-1'!$E$330*100</f>
        <v>36.328768536669578</v>
      </c>
      <c r="G317" s="176">
        <f>'표4-1'!F317/'표4-1'!$F$330*100</f>
        <v>33.194671965670487</v>
      </c>
      <c r="H317" s="176">
        <f>'표4-1'!G317/'표4-1'!$G$330*100</f>
        <v>32.145319451658409</v>
      </c>
      <c r="I317" s="176">
        <f>'표4-1'!H317/'표4-1'!$H$330*100</f>
        <v>32.426368867294144</v>
      </c>
      <c r="J317" s="195">
        <f>'표4-1'!I317/'표4-1'!$I$330*100</f>
        <v>36.783018748206715</v>
      </c>
      <c r="K317" s="198">
        <v>0</v>
      </c>
      <c r="L317" s="177">
        <f>('표4-1'!K317-'표4-1'!J317)/'표4-1'!J317*100</f>
        <v>7.7099245702198465</v>
      </c>
      <c r="M317" s="177">
        <f>('표4-1'!L317-'표4-1'!K317)/'표4-1'!K317*100</f>
        <v>-10.698878231674696</v>
      </c>
      <c r="N317" s="177">
        <f>('표4-1'!M317-'표4-1'!L317)/'표4-1'!L317*100</f>
        <v>-2.0998833340399776</v>
      </c>
      <c r="O317" s="199">
        <f>('표4-1'!N317-'표4-1'!M317)/'표4-1'!M317*100</f>
        <v>-7.0380527390907552</v>
      </c>
      <c r="P317" s="151"/>
      <c r="Q317" s="178" t="s">
        <v>109</v>
      </c>
    </row>
    <row r="318" spans="1:17" s="18" customFormat="1" ht="36.75" customHeight="1">
      <c r="A318" s="148"/>
      <c r="B318" s="11"/>
      <c r="C318" s="148"/>
      <c r="D318" s="174" t="s">
        <v>110</v>
      </c>
      <c r="E318" s="149"/>
      <c r="F318" s="175">
        <f>'표4-1'!E318/'표4-1'!$E$330*100</f>
        <v>6.0073767509962419</v>
      </c>
      <c r="G318" s="176">
        <f>'표4-1'!F318/'표4-1'!$F$330*100</f>
        <v>4.9784793642820766</v>
      </c>
      <c r="H318" s="176">
        <f>'표4-1'!G318/'표4-1'!$G$330*100</f>
        <v>5.8980858242355367</v>
      </c>
      <c r="I318" s="176">
        <f>'표4-1'!H318/'표4-1'!$H$330*100</f>
        <v>13.93274557873592</v>
      </c>
      <c r="J318" s="195">
        <f>'표4-1'!I318/'표4-1'!$I$330*100</f>
        <v>12.839720995054432</v>
      </c>
      <c r="K318" s="198">
        <v>0</v>
      </c>
      <c r="L318" s="177">
        <f>('표4-1'!K318-'표4-1'!J318)/'표4-1'!J318*100</f>
        <v>-26.727953594905664</v>
      </c>
      <c r="M318" s="177">
        <f>('표4-1'!L318-'표4-1'!K318)/'표4-1'!K318*100</f>
        <v>8.9784115979675096</v>
      </c>
      <c r="N318" s="177">
        <f>('표4-1'!M318-'표4-1'!L318)/'표4-1'!L318*100</f>
        <v>193.49152528177217</v>
      </c>
      <c r="O318" s="199">
        <f>('표4-1'!N318-'표4-1'!M318)/'표4-1'!M318*100</f>
        <v>1.2936790700983174</v>
      </c>
      <c r="P318" s="151"/>
      <c r="Q318" s="178" t="s">
        <v>111</v>
      </c>
    </row>
    <row r="319" spans="1:17" s="18" customFormat="1" ht="36.75" customHeight="1">
      <c r="A319" s="148"/>
      <c r="B319" s="11"/>
      <c r="C319" s="148"/>
      <c r="D319" s="174" t="s">
        <v>112</v>
      </c>
      <c r="E319" s="149"/>
      <c r="F319" s="175">
        <f>'표4-1'!E319/'표4-1'!$E$330*100</f>
        <v>2.9094766684009841</v>
      </c>
      <c r="G319" s="176">
        <f>'표4-1'!F319/'표4-1'!$F$330*100</f>
        <v>3.8697723020268624</v>
      </c>
      <c r="H319" s="176">
        <f>'표4-1'!G319/'표4-1'!$G$330*100</f>
        <v>4.3965079548302972</v>
      </c>
      <c r="I319" s="176">
        <f>'표4-1'!H319/'표4-1'!$H$330*100</f>
        <v>3.5009392986702506</v>
      </c>
      <c r="J319" s="195">
        <f>'표4-1'!I319/'표4-1'!$I$330*100</f>
        <v>2.9312220788051655</v>
      </c>
      <c r="K319" s="198">
        <v>0</v>
      </c>
      <c r="L319" s="177">
        <f>('표4-1'!K319-'표4-1'!J319)/'표4-1'!J319*100</f>
        <v>21.503949218982886</v>
      </c>
      <c r="M319" s="177">
        <f>('표4-1'!L319-'표4-1'!K319)/'표4-1'!K319*100</f>
        <v>8.6363741539749572</v>
      </c>
      <c r="N319" s="177">
        <f>('표4-1'!M319-'표4-1'!L319)/'표4-1'!L319*100</f>
        <v>4.8910420369041727</v>
      </c>
      <c r="O319" s="199">
        <f>('표4-1'!N319-'표4-1'!M319)/'표4-1'!M319*100</f>
        <v>-2.8390073190256668</v>
      </c>
      <c r="P319" s="151"/>
      <c r="Q319" s="178" t="s">
        <v>113</v>
      </c>
    </row>
    <row r="320" spans="1:17" s="18" customFormat="1" ht="36.75" customHeight="1">
      <c r="A320" s="152"/>
      <c r="B320" s="153"/>
      <c r="C320" s="152"/>
      <c r="D320" s="174" t="s">
        <v>114</v>
      </c>
      <c r="E320" s="149"/>
      <c r="F320" s="175">
        <f>'표4-1'!E320/'표4-1'!$E$330*100</f>
        <v>2.7856402142045709</v>
      </c>
      <c r="G320" s="176">
        <f>'표4-1'!F320/'표4-1'!$F$330*100</f>
        <v>3.0005268495215383</v>
      </c>
      <c r="H320" s="176">
        <f>'표4-1'!G320/'표4-1'!$G$330*100</f>
        <v>2.1289464413282047</v>
      </c>
      <c r="I320" s="176">
        <f>'표4-1'!H320/'표4-1'!$H$330*100</f>
        <v>2.2334792162430213</v>
      </c>
      <c r="J320" s="195">
        <f>'표4-1'!I320/'표4-1'!$I$330*100</f>
        <v>2.2866300338852841</v>
      </c>
      <c r="K320" s="198">
        <v>0</v>
      </c>
      <c r="L320" s="177">
        <f>('표4-1'!K320-'표4-1'!J320)/'표4-1'!J320*100</f>
        <v>7.8142896742002952</v>
      </c>
      <c r="M320" s="177">
        <f>('표4-1'!L320-'표4-1'!K320)/'표4-1'!K320*100</f>
        <v>-34.318743439636151</v>
      </c>
      <c r="N320" s="177">
        <f>('표4-1'!M320-'표4-1'!L320)/'표4-1'!L320*100</f>
        <v>31.206006023288595</v>
      </c>
      <c r="O320" s="199">
        <f>('표4-1'!N320-'표4-1'!M320)/'표4-1'!M320*100</f>
        <v>14.192285704366888</v>
      </c>
      <c r="P320" s="151"/>
      <c r="Q320" s="178" t="s">
        <v>115</v>
      </c>
    </row>
    <row r="321" spans="1:17" s="18" customFormat="1" ht="36.75" customHeight="1">
      <c r="A321" s="152"/>
      <c r="B321" s="153"/>
      <c r="C321" s="152"/>
      <c r="D321" s="174" t="s">
        <v>116</v>
      </c>
      <c r="E321" s="149"/>
      <c r="F321" s="175">
        <f>'표4-1'!E321/'표4-1'!$E$330*100</f>
        <v>3.9343628874424037</v>
      </c>
      <c r="G321" s="176">
        <f>'표4-1'!F321/'표4-1'!$F$330*100</f>
        <v>3.7455684187652971</v>
      </c>
      <c r="H321" s="176">
        <f>'표4-1'!G321/'표4-1'!$G$330*100</f>
        <v>4.1630406910145954</v>
      </c>
      <c r="I321" s="176">
        <f>'표4-1'!H321/'표4-1'!$H$330*100</f>
        <v>3.0190168594768023</v>
      </c>
      <c r="J321" s="195">
        <f>'표4-1'!I321/'표4-1'!$I$330*100</f>
        <v>2.5434668558893021</v>
      </c>
      <c r="K321" s="198">
        <v>0</v>
      </c>
      <c r="L321" s="177">
        <f>('표4-1'!K321-'표4-1'!J321)/'표4-1'!J321*100</f>
        <v>-15.01486032868444</v>
      </c>
      <c r="M321" s="177">
        <f>('표4-1'!L321-'표4-1'!K321)/'표4-1'!K321*100</f>
        <v>0.73926432767246564</v>
      </c>
      <c r="N321" s="177">
        <f>('표4-1'!M321-'표4-1'!L321)/'표4-1'!L321*100</f>
        <v>-5.4466061516121185</v>
      </c>
      <c r="O321" s="199">
        <f>('표4-1'!N321-'표4-1'!M321)/'표4-1'!M321*100</f>
        <v>-6.805840744729359</v>
      </c>
      <c r="P321" s="151"/>
      <c r="Q321" s="178" t="s">
        <v>117</v>
      </c>
    </row>
    <row r="322" spans="1:17" s="18" customFormat="1" ht="36.75" customHeight="1">
      <c r="A322" s="152"/>
      <c r="B322" s="153"/>
      <c r="C322" s="152"/>
      <c r="D322" s="174" t="s">
        <v>118</v>
      </c>
      <c r="E322" s="149"/>
      <c r="F322" s="175">
        <f>'표4-1'!E322/'표4-1'!$E$330*100</f>
        <v>0.93373513650878237</v>
      </c>
      <c r="G322" s="176">
        <f>'표4-1'!F322/'표4-1'!$F$330*100</f>
        <v>0.93075923680294026</v>
      </c>
      <c r="H322" s="176">
        <f>'표4-1'!G322/'표4-1'!$G$330*100</f>
        <v>1.0167746504080988</v>
      </c>
      <c r="I322" s="176">
        <f>'표4-1'!H322/'표4-1'!$H$330*100</f>
        <v>0.86781466828592324</v>
      </c>
      <c r="J322" s="195">
        <f>'표4-1'!I322/'표4-1'!$I$330*100</f>
        <v>0.70014829038838278</v>
      </c>
      <c r="K322" s="198">
        <v>0</v>
      </c>
      <c r="L322" s="177">
        <f>('표4-1'!K322-'표4-1'!J322)/'표4-1'!J322*100</f>
        <v>-1.3932585848130306</v>
      </c>
      <c r="M322" s="177">
        <f>('표4-1'!L322-'표4-1'!K322)/'표4-1'!K322*100</f>
        <v>5.3530383713870844</v>
      </c>
      <c r="N322" s="177">
        <f>('표4-1'!M322-'표4-1'!L322)/'표4-1'!L322*100</f>
        <v>15.773227570553622</v>
      </c>
      <c r="O322" s="199">
        <f>('표4-1'!N322-'표4-1'!M322)/'표4-1'!M322*100</f>
        <v>-3.3243477086408748</v>
      </c>
      <c r="P322" s="151"/>
      <c r="Q322" s="178" t="s">
        <v>119</v>
      </c>
    </row>
    <row r="323" spans="1:17" s="18" customFormat="1" ht="36.75" customHeight="1">
      <c r="A323" s="152"/>
      <c r="B323" s="153"/>
      <c r="C323" s="152"/>
      <c r="D323" s="174" t="s">
        <v>120</v>
      </c>
      <c r="E323" s="149"/>
      <c r="F323" s="175">
        <f>'표4-1'!E323/'표4-1'!$E$330*100</f>
        <v>3.2372239556232612</v>
      </c>
      <c r="G323" s="176">
        <f>'표4-1'!F323/'표4-1'!$F$330*100</f>
        <v>3.8153567458046189</v>
      </c>
      <c r="H323" s="176">
        <f>'표4-1'!G323/'표4-1'!$G$330*100</f>
        <v>3.7433130864871225</v>
      </c>
      <c r="I323" s="176">
        <f>'표4-1'!H323/'표4-1'!$H$330*100</f>
        <v>2.8588675118960531</v>
      </c>
      <c r="J323" s="195">
        <f>'표4-1'!I323/'표4-1'!$I$330*100</f>
        <v>2.6077790593585477</v>
      </c>
      <c r="K323" s="198">
        <v>0</v>
      </c>
      <c r="L323" s="177">
        <f>('표4-1'!K323-'표4-1'!J323)/'표4-1'!J323*100</f>
        <v>2.7180631510051962</v>
      </c>
      <c r="M323" s="177">
        <f>('표4-1'!L323-'표4-1'!K323)/'표4-1'!K323*100</f>
        <v>2.5289233479684623</v>
      </c>
      <c r="N323" s="177">
        <f>('표4-1'!M323-'표4-1'!L323)/'표4-1'!L323*100</f>
        <v>8.9562011922039133</v>
      </c>
      <c r="O323" s="199">
        <f>('표4-1'!N323-'표4-1'!M323)/'표4-1'!M323*100</f>
        <v>5.3149973303378832</v>
      </c>
      <c r="P323" s="151"/>
      <c r="Q323" s="178" t="s">
        <v>121</v>
      </c>
    </row>
    <row r="324" spans="1:17" s="18" customFormat="1" ht="36.75" customHeight="1">
      <c r="A324" s="152"/>
      <c r="B324" s="153"/>
      <c r="C324" s="152"/>
      <c r="D324" s="174" t="s">
        <v>122</v>
      </c>
      <c r="E324" s="149"/>
      <c r="F324" s="175">
        <f>'표4-1'!E324/'표4-1'!$E$330*100</f>
        <v>5.1810609327705484</v>
      </c>
      <c r="G324" s="176">
        <f>'표4-1'!F324/'표4-1'!$F$330*100</f>
        <v>5.6924201240345838</v>
      </c>
      <c r="H324" s="176">
        <f>'표4-1'!G324/'표4-1'!$G$330*100</f>
        <v>6.3093158911753644</v>
      </c>
      <c r="I324" s="176">
        <f>'표4-1'!H324/'표4-1'!$H$330*100</f>
        <v>5.0203676221809284</v>
      </c>
      <c r="J324" s="195">
        <f>'표4-1'!I324/'표4-1'!$I$330*100</f>
        <v>4.8558191164451463</v>
      </c>
      <c r="K324" s="198">
        <v>0</v>
      </c>
      <c r="L324" s="177">
        <f>('표4-1'!K324-'표4-1'!J324)/'표4-1'!J324*100</f>
        <v>0.7218921836257568</v>
      </c>
      <c r="M324" s="177">
        <f>('표4-1'!L324-'표4-1'!K324)/'표4-1'!K324*100</f>
        <v>0.95773960039596329</v>
      </c>
      <c r="N324" s="177">
        <f>('표4-1'!M324-'표4-1'!L324)/'표4-1'!L324*100</f>
        <v>-0.15278711631080494</v>
      </c>
      <c r="O324" s="199">
        <f>('표4-1'!N324-'표4-1'!M324)/'표4-1'!M324*100</f>
        <v>7.6710893745363995</v>
      </c>
      <c r="P324" s="151"/>
      <c r="Q324" s="178" t="s">
        <v>123</v>
      </c>
    </row>
    <row r="325" spans="1:17" s="18" customFormat="1" ht="36.75" customHeight="1">
      <c r="A325" s="152"/>
      <c r="B325" s="153"/>
      <c r="C325" s="152"/>
      <c r="D325" s="174" t="s">
        <v>124</v>
      </c>
      <c r="E325" s="149"/>
      <c r="F325" s="175">
        <f>'표4-1'!E325/'표4-1'!$E$330*100</f>
        <v>3.5893114202950516</v>
      </c>
      <c r="G325" s="176">
        <f>'표4-1'!F325/'표4-1'!$F$330*100</f>
        <v>4.6377273474676413</v>
      </c>
      <c r="H325" s="176">
        <f>'표4-1'!G325/'표4-1'!$G$330*100</f>
        <v>5.033712505903658</v>
      </c>
      <c r="I325" s="176">
        <f>'표4-1'!H325/'표4-1'!$H$330*100</f>
        <v>3.8261849863938484</v>
      </c>
      <c r="J325" s="195">
        <f>'표4-1'!I325/'표4-1'!$I$330*100</f>
        <v>3.2179452039130729</v>
      </c>
      <c r="K325" s="198">
        <v>0</v>
      </c>
      <c r="L325" s="177">
        <f>('표4-1'!K325-'표4-1'!J325)/'표4-1'!J325*100</f>
        <v>16.487982875659149</v>
      </c>
      <c r="M325" s="177">
        <f>('표4-1'!L325-'표4-1'!K325)/'표4-1'!K325*100</f>
        <v>-0.27072900493018642</v>
      </c>
      <c r="N325" s="177">
        <f>('표4-1'!M325-'표4-1'!L325)/'표4-1'!L325*100</f>
        <v>-3.1172489674347341</v>
      </c>
      <c r="O325" s="199">
        <f>('표4-1'!N325-'표4-1'!M325)/'표4-1'!M325*100</f>
        <v>-6.2758121762840986</v>
      </c>
      <c r="P325" s="151"/>
      <c r="Q325" s="178" t="s">
        <v>125</v>
      </c>
    </row>
    <row r="326" spans="1:17" s="156" customFormat="1" ht="36.75" customHeight="1">
      <c r="A326" s="148"/>
      <c r="B326" s="11"/>
      <c r="C326" s="148"/>
      <c r="D326" s="174" t="s">
        <v>126</v>
      </c>
      <c r="E326" s="149"/>
      <c r="F326" s="175">
        <f>'표4-1'!E326/'표4-1'!$E$330*100</f>
        <v>10.271339495646826</v>
      </c>
      <c r="G326" s="176">
        <f>'표4-1'!F326/'표4-1'!$F$330*100</f>
        <v>11.89319640466816</v>
      </c>
      <c r="H326" s="176">
        <f>'표4-1'!G326/'표4-1'!$G$330*100</f>
        <v>9.5558713225052614</v>
      </c>
      <c r="I326" s="176">
        <f>'표4-1'!H326/'표4-1'!$H$330*100</f>
        <v>11.066883419958957</v>
      </c>
      <c r="J326" s="195">
        <f>'표4-1'!I326/'표4-1'!$I$330*100</f>
        <v>10.600658236594956</v>
      </c>
      <c r="K326" s="198">
        <v>0</v>
      </c>
      <c r="L326" s="177">
        <f>('표4-1'!K326-'표4-1'!J326)/'표4-1'!J326*100</f>
        <v>4.2837425444011767</v>
      </c>
      <c r="M326" s="177">
        <f>('표4-1'!L326-'표4-1'!K326)/'표4-1'!K326*100</f>
        <v>-25.229391459641988</v>
      </c>
      <c r="N326" s="177">
        <f>('표4-1'!M326-'표4-1'!L326)/'표4-1'!L326*100</f>
        <v>47.515787651922288</v>
      </c>
      <c r="O326" s="199">
        <f>('표4-1'!N326-'표4-1'!M326)/'표4-1'!M326*100</f>
        <v>6.095421432170137</v>
      </c>
      <c r="P326" s="154"/>
      <c r="Q326" s="155" t="s">
        <v>127</v>
      </c>
    </row>
    <row r="327" spans="1:17" s="156" customFormat="1" ht="36.75" customHeight="1">
      <c r="A327" s="148"/>
      <c r="B327" s="11"/>
      <c r="C327" s="148"/>
      <c r="D327" s="174" t="s">
        <v>128</v>
      </c>
      <c r="E327" s="149"/>
      <c r="F327" s="175">
        <f>'표4-1'!E327/'표4-1'!$E$330*100</f>
        <v>5.1416636280069286</v>
      </c>
      <c r="G327" s="176">
        <f>'표4-1'!F327/'표4-1'!$F$330*100</f>
        <v>5.7037080851295769</v>
      </c>
      <c r="H327" s="176">
        <f>'표4-1'!G327/'표4-1'!$G$330*100</f>
        <v>6.0906798002128992</v>
      </c>
      <c r="I327" s="176">
        <f>'표4-1'!H327/'표4-1'!$H$330*100</f>
        <v>4.9000875727502251</v>
      </c>
      <c r="J327" s="195">
        <f>'표4-1'!I327/'표4-1'!$I$330*100</f>
        <v>4.599947358682444</v>
      </c>
      <c r="K327" s="198">
        <v>0</v>
      </c>
      <c r="L327" s="177">
        <f>('표4-1'!K327-'표4-1'!J327)/'표4-1'!J327*100</f>
        <v>-0.59155657459610156</v>
      </c>
      <c r="M327" s="177">
        <f>('표4-1'!L327-'표4-1'!K327)/'표4-1'!K327*100</f>
        <v>-0.3818635147796548</v>
      </c>
      <c r="N327" s="177">
        <f>('표4-1'!M327-'표4-1'!L327)/'표4-1'!L327*100</f>
        <v>1.0519605704021489</v>
      </c>
      <c r="O327" s="199">
        <f>('표4-1'!N327-'표4-1'!M327)/'표4-1'!M327*100</f>
        <v>3.3815146320808327</v>
      </c>
      <c r="P327" s="154"/>
      <c r="Q327" s="155" t="s">
        <v>129</v>
      </c>
    </row>
    <row r="328" spans="1:17" s="156" customFormat="1" ht="36.75" customHeight="1">
      <c r="A328" s="148"/>
      <c r="B328" s="11"/>
      <c r="C328" s="148"/>
      <c r="D328" s="174" t="s">
        <v>130</v>
      </c>
      <c r="E328" s="149"/>
      <c r="F328" s="175">
        <f>'표4-1'!E328/'표4-1'!$E$330*100</f>
        <v>2.2766226790850745</v>
      </c>
      <c r="G328" s="176">
        <f>'표4-1'!F328/'표4-1'!$F$330*100</f>
        <v>2.5662756539033582</v>
      </c>
      <c r="H328" s="176">
        <f>'표4-1'!G328/'표4-1'!$G$330*100</f>
        <v>2.7277718894481406</v>
      </c>
      <c r="I328" s="176">
        <f>'표4-1'!H328/'표4-1'!$H$330*100</f>
        <v>2.3768602440293987</v>
      </c>
      <c r="J328" s="195">
        <f>'표4-1'!I328/'표4-1'!$I$330*100</f>
        <v>1.887867983332707</v>
      </c>
      <c r="K328" s="198">
        <v>0</v>
      </c>
      <c r="L328" s="177">
        <f>('표4-1'!K328-'표4-1'!J328)/'표4-1'!J328*100</f>
        <v>2.5033967003206712</v>
      </c>
      <c r="M328" s="177">
        <f>('표4-1'!L328-'표4-1'!K328)/'표4-1'!K328*100</f>
        <v>1.6971513421942839</v>
      </c>
      <c r="N328" s="177">
        <f>('표4-1'!M328-'표4-1'!L328)/'표4-1'!L328*100</f>
        <v>11.526042194679869</v>
      </c>
      <c r="O328" s="199">
        <f>('표4-1'!N328-'표4-1'!M328)/'표4-1'!M328*100</f>
        <v>-10.924427274136701</v>
      </c>
      <c r="P328" s="154"/>
      <c r="Q328" s="180" t="s">
        <v>131</v>
      </c>
    </row>
    <row r="329" spans="1:17" s="156" customFormat="1" ht="36.75" customHeight="1">
      <c r="A329" s="148"/>
      <c r="B329" s="11"/>
      <c r="C329" s="148"/>
      <c r="D329" s="174" t="s">
        <v>132</v>
      </c>
      <c r="E329" s="149"/>
      <c r="F329" s="175">
        <f>'표4-1'!E329/'표4-1'!$E$330*100</f>
        <v>1.922663240264614</v>
      </c>
      <c r="G329" s="176">
        <f>'표4-1'!F329/'표4-1'!$F$330*100</f>
        <v>2.210015298497344</v>
      </c>
      <c r="H329" s="176">
        <f>'표4-1'!G329/'표4-1'!$G$330*100</f>
        <v>2.3029803363421406</v>
      </c>
      <c r="I329" s="176">
        <f>'표4-1'!H329/'표4-1'!$H$330*100</f>
        <v>2.458691894854685</v>
      </c>
      <c r="J329" s="195">
        <f>'표4-1'!I329/'표4-1'!$I$330*100</f>
        <v>2.2938971140164908</v>
      </c>
      <c r="K329" s="198">
        <v>0</v>
      </c>
      <c r="L329" s="177">
        <f>('표4-1'!K329-'표4-1'!J329)/'표4-1'!J329*100</f>
        <v>2.6080335957517455</v>
      </c>
      <c r="M329" s="177">
        <f>('표4-1'!L329-'표4-1'!K329)/'표4-1'!K329*100</f>
        <v>-2.6401012560472292</v>
      </c>
      <c r="N329" s="177">
        <f>('표4-1'!M329-'표4-1'!L329)/'표4-1'!L329*100</f>
        <v>36.805341720805465</v>
      </c>
      <c r="O329" s="199">
        <f>('표4-1'!N329-'표4-1'!M329)/'표4-1'!M329*100</f>
        <v>2.5112862220680383</v>
      </c>
      <c r="P329" s="154"/>
      <c r="Q329" s="180" t="s">
        <v>133</v>
      </c>
    </row>
    <row r="330" spans="1:17" s="156" customFormat="1" ht="36.75" customHeight="1">
      <c r="A330" s="157"/>
      <c r="B330" s="163"/>
      <c r="C330" s="168"/>
      <c r="D330" s="181" t="s">
        <v>134</v>
      </c>
      <c r="E330" s="158"/>
      <c r="F330" s="162">
        <f>SUM(F314:F329)</f>
        <v>100</v>
      </c>
      <c r="G330" s="160">
        <f>SUM(G314:G329)</f>
        <v>100</v>
      </c>
      <c r="H330" s="160">
        <f>SUM(H314:H329)</f>
        <v>99.999999999999957</v>
      </c>
      <c r="I330" s="160">
        <f>SUM(I314:I329)</f>
        <v>100</v>
      </c>
      <c r="J330" s="167">
        <f>SUM(J314:J329)</f>
        <v>100.00000000000003</v>
      </c>
      <c r="K330" s="200">
        <v>0</v>
      </c>
      <c r="L330" s="182">
        <f>('표4-1'!K330-'표4-1'!J330)/'표4-1'!J330*100</f>
        <v>-1.2391706458065039</v>
      </c>
      <c r="M330" s="182">
        <f>('표4-1'!L330-'표4-1'!K330)/'표4-1'!K330*100</f>
        <v>-7.2933086837615706</v>
      </c>
      <c r="N330" s="182">
        <f>('표4-1'!M330-'표4-1'!L330)/'표4-1'!L330*100</f>
        <v>17.142608640392325</v>
      </c>
      <c r="O330" s="201">
        <f>('표4-1'!N330-'표4-1'!M330)/'표4-1'!M330*100</f>
        <v>2.0352083154780249</v>
      </c>
      <c r="P330" s="161"/>
      <c r="Q330" s="164" t="s">
        <v>135</v>
      </c>
    </row>
    <row r="331" spans="1:17" s="1" customFormat="1" ht="20.25" customHeight="1">
      <c r="A331" s="445" t="s">
        <v>236</v>
      </c>
      <c r="B331" s="445"/>
      <c r="C331" s="445"/>
      <c r="D331" s="445"/>
      <c r="E331" s="445"/>
      <c r="F331" s="445"/>
      <c r="G331" s="445"/>
      <c r="H331" s="445"/>
      <c r="I331" s="445"/>
      <c r="J331" s="445"/>
      <c r="K331" s="409" t="s">
        <v>222</v>
      </c>
      <c r="L331" s="409"/>
      <c r="M331" s="409"/>
      <c r="N331" s="409"/>
      <c r="O331" s="409"/>
      <c r="P331" s="409"/>
      <c r="Q331" s="409"/>
    </row>
    <row r="332" spans="1:17" ht="17.25" customHeight="1">
      <c r="A332" s="445"/>
      <c r="B332" s="445"/>
      <c r="C332" s="445"/>
      <c r="D332" s="445"/>
      <c r="E332" s="445"/>
      <c r="F332" s="445"/>
      <c r="G332" s="445"/>
      <c r="H332" s="445"/>
      <c r="I332" s="445"/>
      <c r="J332" s="445"/>
      <c r="K332" s="410" t="s">
        <v>223</v>
      </c>
      <c r="L332" s="410"/>
      <c r="M332" s="410"/>
      <c r="N332" s="410"/>
      <c r="O332" s="410"/>
      <c r="P332" s="410"/>
      <c r="Q332" s="410"/>
    </row>
    <row r="333" spans="1:17">
      <c r="A333" s="428" t="s">
        <v>234</v>
      </c>
      <c r="B333" s="428"/>
      <c r="C333" s="428"/>
      <c r="D333" s="428"/>
      <c r="E333" s="141"/>
      <c r="F333" s="143"/>
      <c r="G333" s="143"/>
      <c r="I333" s="143" t="s">
        <v>224</v>
      </c>
      <c r="J333" s="143"/>
      <c r="K333" s="142" t="s">
        <v>235</v>
      </c>
      <c r="L333" s="171"/>
      <c r="M333" s="171"/>
      <c r="N333" s="171"/>
      <c r="O333" s="171"/>
      <c r="P333" s="142"/>
      <c r="Q333" s="143" t="s">
        <v>225</v>
      </c>
    </row>
    <row r="334" spans="1:17" s="146" customFormat="1" ht="23.25" customHeight="1">
      <c r="A334" s="144"/>
      <c r="B334" s="145"/>
      <c r="C334" s="429"/>
      <c r="D334" s="430"/>
      <c r="E334" s="431"/>
      <c r="F334" s="439" t="s">
        <v>100</v>
      </c>
      <c r="G334" s="440"/>
      <c r="H334" s="440"/>
      <c r="I334" s="440"/>
      <c r="J334" s="441"/>
      <c r="K334" s="440" t="s">
        <v>101</v>
      </c>
      <c r="L334" s="440"/>
      <c r="M334" s="440"/>
      <c r="N334" s="440"/>
      <c r="O334" s="441"/>
      <c r="P334" s="442"/>
      <c r="Q334" s="436"/>
    </row>
    <row r="335" spans="1:17" s="18" customFormat="1" ht="23.25" customHeight="1">
      <c r="A335" s="172"/>
      <c r="B335" s="173"/>
      <c r="C335" s="432"/>
      <c r="D335" s="433"/>
      <c r="E335" s="434"/>
      <c r="F335" s="147">
        <v>2010</v>
      </c>
      <c r="G335" s="147">
        <v>2011</v>
      </c>
      <c r="H335" s="187">
        <v>2012</v>
      </c>
      <c r="I335" s="147">
        <v>2013</v>
      </c>
      <c r="J335" s="188">
        <v>2014</v>
      </c>
      <c r="K335" s="188">
        <v>2010</v>
      </c>
      <c r="L335" s="147">
        <v>2011</v>
      </c>
      <c r="M335" s="187">
        <v>2012</v>
      </c>
      <c r="N335" s="147">
        <v>2013</v>
      </c>
      <c r="O335" s="188">
        <v>2014</v>
      </c>
      <c r="P335" s="443"/>
      <c r="Q335" s="438"/>
    </row>
    <row r="336" spans="1:17" s="156" customFormat="1" ht="36.75" customHeight="1">
      <c r="A336" s="148"/>
      <c r="B336" s="11"/>
      <c r="C336" s="148"/>
      <c r="D336" s="174" t="s">
        <v>102</v>
      </c>
      <c r="E336" s="149"/>
      <c r="F336" s="185">
        <f>'[1]표4-1'!E336/'[1]표4-1'!$E$352*100</f>
        <v>6.0272721985264708</v>
      </c>
      <c r="G336" s="176">
        <f>'[1]표4-1'!F336/'[1]표4-1'!$F$352*100</f>
        <v>4.6242226129504029</v>
      </c>
      <c r="H336" s="191">
        <v>0</v>
      </c>
      <c r="I336" s="191">
        <v>0</v>
      </c>
      <c r="J336" s="202">
        <v>0</v>
      </c>
      <c r="K336" s="179">
        <v>0</v>
      </c>
      <c r="L336" s="177">
        <f>('[1]표4-1'!J336-'[1]표4-1'!I336)/'[1]표4-1'!I336*100</f>
        <v>-14.952366192983119</v>
      </c>
      <c r="M336" s="191">
        <v>0</v>
      </c>
      <c r="N336" s="191">
        <v>0</v>
      </c>
      <c r="O336" s="202">
        <v>0</v>
      </c>
      <c r="P336" s="196"/>
      <c r="Q336" s="178" t="s">
        <v>103</v>
      </c>
    </row>
    <row r="337" spans="1:17" s="18" customFormat="1" ht="36.75" customHeight="1">
      <c r="A337" s="148"/>
      <c r="B337" s="11"/>
      <c r="C337" s="148"/>
      <c r="D337" s="174" t="s">
        <v>104</v>
      </c>
      <c r="E337" s="149"/>
      <c r="F337" s="175">
        <f>'[1]표4-1'!E337/'[1]표4-1'!$E$352*100</f>
        <v>1.7704437198446825E-2</v>
      </c>
      <c r="G337" s="176">
        <f>'[1]표4-1'!F337/'[1]표4-1'!$F$352*100</f>
        <v>4.699931799043279E-11</v>
      </c>
      <c r="H337" s="191">
        <v>0</v>
      </c>
      <c r="I337" s="191">
        <v>0</v>
      </c>
      <c r="J337" s="202">
        <v>0</v>
      </c>
      <c r="K337" s="179">
        <v>0</v>
      </c>
      <c r="L337" s="177">
        <f>('[1]표4-1'!J337-'[1]표4-1'!I337)/'[1]표4-1'!I337*100</f>
        <v>-99.999999686944534</v>
      </c>
      <c r="M337" s="191">
        <v>0</v>
      </c>
      <c r="N337" s="191">
        <v>0</v>
      </c>
      <c r="O337" s="202">
        <v>0</v>
      </c>
      <c r="P337" s="197"/>
      <c r="Q337" s="178" t="s">
        <v>105</v>
      </c>
    </row>
    <row r="338" spans="1:17" s="18" customFormat="1" ht="36.75" customHeight="1">
      <c r="A338" s="148"/>
      <c r="B338" s="11"/>
      <c r="C338" s="148"/>
      <c r="D338" s="174" t="s">
        <v>106</v>
      </c>
      <c r="E338" s="149"/>
      <c r="F338" s="175">
        <f>'[1]표4-1'!E338/'[1]표4-1'!$E$352*100</f>
        <v>39.555345281451231</v>
      </c>
      <c r="G338" s="176">
        <f>'[1]표4-1'!F338/'[1]표4-1'!$F$352*100</f>
        <v>38.096408417958791</v>
      </c>
      <c r="H338" s="191">
        <v>0</v>
      </c>
      <c r="I338" s="191">
        <v>0</v>
      </c>
      <c r="J338" s="202">
        <v>0</v>
      </c>
      <c r="K338" s="179">
        <v>0</v>
      </c>
      <c r="L338" s="177">
        <f>('[1]표4-1'!J338-'[1]표4-1'!I338)/'[1]표4-1'!I338*100</f>
        <v>8.0935905675685191</v>
      </c>
      <c r="M338" s="191">
        <v>0</v>
      </c>
      <c r="N338" s="191">
        <v>0</v>
      </c>
      <c r="O338" s="202">
        <v>0</v>
      </c>
      <c r="P338" s="197"/>
      <c r="Q338" s="178" t="s">
        <v>107</v>
      </c>
    </row>
    <row r="339" spans="1:17" s="18" customFormat="1" ht="36.75" customHeight="1">
      <c r="A339" s="148"/>
      <c r="B339" s="11"/>
      <c r="C339" s="148"/>
      <c r="D339" s="174" t="s">
        <v>108</v>
      </c>
      <c r="E339" s="149"/>
      <c r="F339" s="175">
        <f>'[1]표4-1'!E339/'[1]표4-1'!$E$352*100</f>
        <v>1.3355374435176632</v>
      </c>
      <c r="G339" s="176">
        <f>'[1]표4-1'!F339/'[1]표4-1'!$F$352*100</f>
        <v>1.3324762131969388</v>
      </c>
      <c r="H339" s="191">
        <v>0</v>
      </c>
      <c r="I339" s="191">
        <v>0</v>
      </c>
      <c r="J339" s="202">
        <v>0</v>
      </c>
      <c r="K339" s="179">
        <v>0</v>
      </c>
      <c r="L339" s="177">
        <f>('[1]표4-1'!J339-'[1]표4-1'!I339)/'[1]표4-1'!I339*100</f>
        <v>39.825252222112248</v>
      </c>
      <c r="M339" s="191">
        <v>0</v>
      </c>
      <c r="N339" s="191">
        <v>0</v>
      </c>
      <c r="O339" s="202">
        <v>0</v>
      </c>
      <c r="P339" s="197"/>
      <c r="Q339" s="178" t="s">
        <v>109</v>
      </c>
    </row>
    <row r="340" spans="1:17" s="18" customFormat="1" ht="36.75" customHeight="1">
      <c r="A340" s="148"/>
      <c r="B340" s="11"/>
      <c r="C340" s="148"/>
      <c r="D340" s="174" t="s">
        <v>110</v>
      </c>
      <c r="E340" s="149"/>
      <c r="F340" s="175">
        <f>'[1]표4-1'!E340/'[1]표4-1'!$E$352*100</f>
        <v>16.371530932556922</v>
      </c>
      <c r="G340" s="176">
        <f>'[1]표4-1'!F340/'[1]표4-1'!$F$352*100</f>
        <v>23.767881927028885</v>
      </c>
      <c r="H340" s="191">
        <v>0</v>
      </c>
      <c r="I340" s="191">
        <v>0</v>
      </c>
      <c r="J340" s="202">
        <v>0</v>
      </c>
      <c r="K340" s="179">
        <v>0</v>
      </c>
      <c r="L340" s="177">
        <f>('[1]표4-1'!J340-'[1]표4-1'!I340)/'[1]표4-1'!I340*100</f>
        <v>67.347815923033394</v>
      </c>
      <c r="M340" s="191">
        <v>0</v>
      </c>
      <c r="N340" s="191">
        <v>0</v>
      </c>
      <c r="O340" s="202">
        <v>0</v>
      </c>
      <c r="P340" s="197"/>
      <c r="Q340" s="178" t="s">
        <v>111</v>
      </c>
    </row>
    <row r="341" spans="1:17" s="18" customFormat="1" ht="36.75" customHeight="1">
      <c r="A341" s="148"/>
      <c r="B341" s="11"/>
      <c r="C341" s="148"/>
      <c r="D341" s="174" t="s">
        <v>112</v>
      </c>
      <c r="E341" s="149"/>
      <c r="F341" s="175">
        <f>'[1]표4-1'!E341/'[1]표4-1'!$E$352*100</f>
        <v>3.6553565203202485</v>
      </c>
      <c r="G341" s="176">
        <f>'[1]표4-1'!F341/'[1]표4-1'!$F$352*100</f>
        <v>3.3127810848486492</v>
      </c>
      <c r="H341" s="191">
        <v>0</v>
      </c>
      <c r="I341" s="191">
        <v>0</v>
      </c>
      <c r="J341" s="202">
        <v>0</v>
      </c>
      <c r="K341" s="179">
        <v>0</v>
      </c>
      <c r="L341" s="177">
        <f>('[1]표4-1'!J341-'[1]표4-1'!I341)/'[1]표4-1'!I341*100</f>
        <v>7.9286572771912676</v>
      </c>
      <c r="M341" s="191">
        <v>0</v>
      </c>
      <c r="N341" s="191">
        <v>0</v>
      </c>
      <c r="O341" s="202">
        <v>0</v>
      </c>
      <c r="P341" s="197"/>
      <c r="Q341" s="178" t="s">
        <v>113</v>
      </c>
    </row>
    <row r="342" spans="1:17" s="18" customFormat="1" ht="36.75" customHeight="1">
      <c r="A342" s="152"/>
      <c r="B342" s="153"/>
      <c r="C342" s="152"/>
      <c r="D342" s="174" t="s">
        <v>114</v>
      </c>
      <c r="E342" s="149"/>
      <c r="F342" s="175">
        <f>'[1]표4-1'!E342/'[1]표4-1'!$E$352*100</f>
        <v>2.8436029437431136</v>
      </c>
      <c r="G342" s="176">
        <f>'[1]표4-1'!F342/'[1]표4-1'!$F$352*100</f>
        <v>1.9195048070763425</v>
      </c>
      <c r="H342" s="191">
        <v>0</v>
      </c>
      <c r="I342" s="191">
        <v>0</v>
      </c>
      <c r="J342" s="202">
        <v>0</v>
      </c>
      <c r="K342" s="179">
        <v>0</v>
      </c>
      <c r="L342" s="177">
        <f>('[1]표4-1'!J342-'[1]표4-1'!I342)/'[1]표4-1'!I342*100</f>
        <v>-15.651764851645098</v>
      </c>
      <c r="M342" s="191">
        <v>0</v>
      </c>
      <c r="N342" s="191">
        <v>0</v>
      </c>
      <c r="O342" s="202">
        <v>0</v>
      </c>
      <c r="P342" s="197"/>
      <c r="Q342" s="178" t="s">
        <v>115</v>
      </c>
    </row>
    <row r="343" spans="1:17" s="18" customFormat="1" ht="36.75" customHeight="1">
      <c r="A343" s="152"/>
      <c r="B343" s="153"/>
      <c r="C343" s="152"/>
      <c r="D343" s="174" t="s">
        <v>116</v>
      </c>
      <c r="E343" s="149"/>
      <c r="F343" s="175">
        <f>'[1]표4-1'!E343/'[1]표4-1'!$E$352*100</f>
        <v>1.2034813835845872</v>
      </c>
      <c r="G343" s="176">
        <f>'[1]표4-1'!F343/'[1]표4-1'!$F$352*100</f>
        <v>1.405773750195034</v>
      </c>
      <c r="H343" s="191">
        <v>0</v>
      </c>
      <c r="I343" s="191">
        <v>0</v>
      </c>
      <c r="J343" s="202">
        <v>0</v>
      </c>
      <c r="K343" s="179">
        <v>0</v>
      </c>
      <c r="L343" s="177">
        <f>('[1]표4-1'!J343-'[1]표4-1'!I343)/'[1]표4-1'!I343*100</f>
        <v>37.611724180023771</v>
      </c>
      <c r="M343" s="191">
        <v>0</v>
      </c>
      <c r="N343" s="191">
        <v>0</v>
      </c>
      <c r="O343" s="202">
        <v>0</v>
      </c>
      <c r="P343" s="197"/>
      <c r="Q343" s="178" t="s">
        <v>117</v>
      </c>
    </row>
    <row r="344" spans="1:17" s="18" customFormat="1" ht="36.75" customHeight="1">
      <c r="A344" s="152"/>
      <c r="B344" s="153"/>
      <c r="C344" s="152"/>
      <c r="D344" s="174" t="s">
        <v>118</v>
      </c>
      <c r="E344" s="149"/>
      <c r="F344" s="175">
        <f>'[1]표4-1'!E344/'[1]표4-1'!$E$352*100</f>
        <v>0.85784554787800404</v>
      </c>
      <c r="G344" s="176">
        <f>'[1]표4-1'!F344/'[1]표4-1'!$F$352*100</f>
        <v>0.66571700412437906</v>
      </c>
      <c r="H344" s="191">
        <v>0</v>
      </c>
      <c r="I344" s="191">
        <v>0</v>
      </c>
      <c r="J344" s="202">
        <v>0</v>
      </c>
      <c r="K344" s="179">
        <v>0</v>
      </c>
      <c r="L344" s="177">
        <f>('[1]표4-1'!J344-'[1]표4-1'!I344)/'[1]표4-1'!I344*100</f>
        <v>0.12228610728285329</v>
      </c>
      <c r="M344" s="191">
        <v>0</v>
      </c>
      <c r="N344" s="191">
        <v>0</v>
      </c>
      <c r="O344" s="202">
        <v>0</v>
      </c>
      <c r="P344" s="197"/>
      <c r="Q344" s="178" t="s">
        <v>119</v>
      </c>
    </row>
    <row r="345" spans="1:17" s="18" customFormat="1" ht="36.75" customHeight="1">
      <c r="A345" s="152"/>
      <c r="B345" s="153"/>
      <c r="C345" s="152"/>
      <c r="D345" s="174" t="s">
        <v>120</v>
      </c>
      <c r="E345" s="149"/>
      <c r="F345" s="175">
        <f>'[1]표4-1'!E345/'[1]표4-1'!$E$352*100</f>
        <v>3.3216276745576949</v>
      </c>
      <c r="G345" s="176">
        <f>'[1]표4-1'!F345/'[1]표4-1'!$F$352*100</f>
        <v>2.9485754083960249</v>
      </c>
      <c r="H345" s="191">
        <v>0</v>
      </c>
      <c r="I345" s="191">
        <v>0</v>
      </c>
      <c r="J345" s="202">
        <v>0</v>
      </c>
      <c r="K345" s="179">
        <v>0</v>
      </c>
      <c r="L345" s="177">
        <f>('[1]표4-1'!J345-'[1]표4-1'!I345)/'[1]표4-1'!I345*100</f>
        <v>0.83098356482245517</v>
      </c>
      <c r="M345" s="191">
        <v>0</v>
      </c>
      <c r="N345" s="191">
        <v>0</v>
      </c>
      <c r="O345" s="202">
        <v>0</v>
      </c>
      <c r="P345" s="197"/>
      <c r="Q345" s="178" t="s">
        <v>121</v>
      </c>
    </row>
    <row r="346" spans="1:17" s="18" customFormat="1" ht="36.75" customHeight="1">
      <c r="A346" s="152"/>
      <c r="B346" s="153"/>
      <c r="C346" s="152"/>
      <c r="D346" s="174" t="s">
        <v>122</v>
      </c>
      <c r="E346" s="149"/>
      <c r="F346" s="175">
        <f>'[1]표4-1'!E346/'[1]표4-1'!$E$352*100</f>
        <v>5.3057541276566234</v>
      </c>
      <c r="G346" s="176">
        <f>'[1]표4-1'!F346/'[1]표4-1'!$F$352*100</f>
        <v>4.6228420178159455</v>
      </c>
      <c r="H346" s="191">
        <v>0</v>
      </c>
      <c r="I346" s="191">
        <v>0</v>
      </c>
      <c r="J346" s="202">
        <v>0</v>
      </c>
      <c r="K346" s="179">
        <v>0</v>
      </c>
      <c r="L346" s="177">
        <f>('[1]표4-1'!J346-'[1]표4-1'!I346)/'[1]표4-1'!I346*100</f>
        <v>4.5787931255151317</v>
      </c>
      <c r="M346" s="191">
        <v>0</v>
      </c>
      <c r="N346" s="191">
        <v>0</v>
      </c>
      <c r="O346" s="202">
        <v>0</v>
      </c>
      <c r="P346" s="197"/>
      <c r="Q346" s="178" t="s">
        <v>123</v>
      </c>
    </row>
    <row r="347" spans="1:17" s="18" customFormat="1" ht="36.75" customHeight="1">
      <c r="A347" s="152"/>
      <c r="B347" s="153"/>
      <c r="C347" s="152"/>
      <c r="D347" s="174" t="s">
        <v>124</v>
      </c>
      <c r="E347" s="149"/>
      <c r="F347" s="175">
        <f>'[1]표4-1'!E347/'[1]표4-1'!$E$352*100</f>
        <v>0.72050510119709532</v>
      </c>
      <c r="G347" s="176">
        <f>'[1]표4-1'!F347/'[1]표4-1'!$F$352*100</f>
        <v>1.2556210185178158</v>
      </c>
      <c r="H347" s="191">
        <v>0</v>
      </c>
      <c r="I347" s="191">
        <v>0</v>
      </c>
      <c r="J347" s="202">
        <v>0</v>
      </c>
      <c r="K347" s="179">
        <v>0</v>
      </c>
      <c r="L347" s="177">
        <f>('[1]표4-1'!J347-'[1]표4-1'!I347)/'[1]표4-1'!I347*100</f>
        <v>105.12023903412393</v>
      </c>
      <c r="M347" s="191">
        <v>0</v>
      </c>
      <c r="N347" s="191">
        <v>0</v>
      </c>
      <c r="O347" s="202">
        <v>0</v>
      </c>
      <c r="P347" s="197"/>
      <c r="Q347" s="178" t="s">
        <v>125</v>
      </c>
    </row>
    <row r="348" spans="1:17" s="156" customFormat="1" ht="36.75" customHeight="1">
      <c r="A348" s="148"/>
      <c r="B348" s="11"/>
      <c r="C348" s="148"/>
      <c r="D348" s="174" t="s">
        <v>126</v>
      </c>
      <c r="E348" s="149"/>
      <c r="F348" s="175">
        <f>'[1]표4-1'!E348/'[1]표4-1'!$E$352*100</f>
        <v>9.6024235671437914</v>
      </c>
      <c r="G348" s="176">
        <f>'[1]표4-1'!F348/'[1]표4-1'!$F$352*100</f>
        <v>7.9435940772445122</v>
      </c>
      <c r="H348" s="191">
        <v>0</v>
      </c>
      <c r="I348" s="191">
        <v>0</v>
      </c>
      <c r="J348" s="202">
        <v>0</v>
      </c>
      <c r="K348" s="179">
        <v>0</v>
      </c>
      <c r="L348" s="177">
        <f>('[1]표4-1'!J348-'[1]표4-1'!I348)/'[1]표4-1'!I348*100</f>
        <v>-3.0191669555255243</v>
      </c>
      <c r="M348" s="191">
        <v>0</v>
      </c>
      <c r="N348" s="191">
        <v>0</v>
      </c>
      <c r="O348" s="202">
        <v>0</v>
      </c>
      <c r="P348" s="196"/>
      <c r="Q348" s="155" t="s">
        <v>127</v>
      </c>
    </row>
    <row r="349" spans="1:17" s="156" customFormat="1" ht="36.75" customHeight="1">
      <c r="A349" s="148"/>
      <c r="B349" s="11"/>
      <c r="C349" s="148"/>
      <c r="D349" s="174" t="s">
        <v>128</v>
      </c>
      <c r="E349" s="149"/>
      <c r="F349" s="175">
        <f>'[1]표4-1'!E349/'[1]표4-1'!$E$352*100</f>
        <v>4.1964912476246337</v>
      </c>
      <c r="G349" s="176">
        <f>'[1]표4-1'!F349/'[1]표4-1'!$F$352*100</f>
        <v>3.9481702762989541</v>
      </c>
      <c r="H349" s="191">
        <v>0</v>
      </c>
      <c r="I349" s="191">
        <v>0</v>
      </c>
      <c r="J349" s="202">
        <v>0</v>
      </c>
      <c r="K349" s="179">
        <v>0</v>
      </c>
      <c r="L349" s="177">
        <f>('[1]표4-1'!J349-'[1]표4-1'!I349)/'[1]표4-1'!I349*100</f>
        <v>9.4358049960229664</v>
      </c>
      <c r="M349" s="191">
        <v>0</v>
      </c>
      <c r="N349" s="191">
        <v>0</v>
      </c>
      <c r="O349" s="202">
        <v>0</v>
      </c>
      <c r="P349" s="196"/>
      <c r="Q349" s="155" t="s">
        <v>129</v>
      </c>
    </row>
    <row r="350" spans="1:17" s="156" customFormat="1" ht="36.75" customHeight="1">
      <c r="A350" s="148"/>
      <c r="B350" s="11"/>
      <c r="C350" s="148"/>
      <c r="D350" s="174" t="s">
        <v>130</v>
      </c>
      <c r="E350" s="149"/>
      <c r="F350" s="175">
        <f>'[1]표4-1'!E350/'[1]표4-1'!$E$352*100</f>
        <v>2.1468484117265771</v>
      </c>
      <c r="G350" s="176">
        <f>'[1]표4-1'!F350/'[1]표4-1'!$F$352*100</f>
        <v>1.8218472674176387</v>
      </c>
      <c r="H350" s="191">
        <v>0</v>
      </c>
      <c r="I350" s="191">
        <v>0</v>
      </c>
      <c r="J350" s="202">
        <v>0</v>
      </c>
      <c r="K350" s="179">
        <v>0</v>
      </c>
      <c r="L350" s="177">
        <f>('[1]표4-1'!J350-'[1]표4-1'!I350)/'[1]표4-1'!I350*100</f>
        <v>0.59622313237816438</v>
      </c>
      <c r="M350" s="191">
        <v>0</v>
      </c>
      <c r="N350" s="191">
        <v>0</v>
      </c>
      <c r="O350" s="202">
        <v>0</v>
      </c>
      <c r="P350" s="196"/>
      <c r="Q350" s="180" t="s">
        <v>131</v>
      </c>
    </row>
    <row r="351" spans="1:17" s="156" customFormat="1" ht="36.75" customHeight="1">
      <c r="A351" s="148"/>
      <c r="B351" s="11"/>
      <c r="C351" s="148"/>
      <c r="D351" s="174" t="s">
        <v>132</v>
      </c>
      <c r="E351" s="149"/>
      <c r="F351" s="175">
        <f>'[1]표4-1'!E351/'[1]표4-1'!$E$352*100</f>
        <v>2.8386731813168846</v>
      </c>
      <c r="G351" s="176">
        <f>'[1]표4-1'!F351/'[1]표4-1'!$F$352*100</f>
        <v>2.3345841168826982</v>
      </c>
      <c r="H351" s="191">
        <v>0</v>
      </c>
      <c r="I351" s="191">
        <v>0</v>
      </c>
      <c r="J351" s="202">
        <v>0</v>
      </c>
      <c r="K351" s="179">
        <v>0</v>
      </c>
      <c r="L351" s="177">
        <f>('[1]표4-1'!J351-'[1]표4-1'!I351)/'[1]표4-1'!I351*100</f>
        <v>-7.301400226474315</v>
      </c>
      <c r="M351" s="191">
        <v>0</v>
      </c>
      <c r="N351" s="191">
        <v>0</v>
      </c>
      <c r="O351" s="202">
        <v>0</v>
      </c>
      <c r="P351" s="196"/>
      <c r="Q351" s="180" t="s">
        <v>133</v>
      </c>
    </row>
    <row r="352" spans="1:17" s="156" customFormat="1" ht="36.75" customHeight="1">
      <c r="A352" s="157"/>
      <c r="B352" s="163"/>
      <c r="C352" s="168"/>
      <c r="D352" s="181" t="s">
        <v>134</v>
      </c>
      <c r="E352" s="158"/>
      <c r="F352" s="162">
        <f>SUM(F336:F351)</f>
        <v>99.999999999999972</v>
      </c>
      <c r="G352" s="159">
        <f>SUM(G336:G351)</f>
        <v>100</v>
      </c>
      <c r="H352" s="169">
        <v>0</v>
      </c>
      <c r="I352" s="169">
        <v>0</v>
      </c>
      <c r="J352" s="170">
        <v>0</v>
      </c>
      <c r="K352" s="194">
        <v>0</v>
      </c>
      <c r="L352" s="182">
        <f>('[1]표4-1'!J352-'[1]표4-1'!I352)/'[1]표4-1'!I352*100</f>
        <v>15.078253905997958</v>
      </c>
      <c r="M352" s="169">
        <v>0</v>
      </c>
      <c r="N352" s="169">
        <v>0</v>
      </c>
      <c r="O352" s="170">
        <v>0</v>
      </c>
      <c r="P352" s="161"/>
      <c r="Q352" s="164" t="s">
        <v>135</v>
      </c>
    </row>
  </sheetData>
  <mergeCells count="128">
    <mergeCell ref="K287:Q287"/>
    <mergeCell ref="K288:Q288"/>
    <mergeCell ref="A289:D289"/>
    <mergeCell ref="C290:E291"/>
    <mergeCell ref="P290:Q291"/>
    <mergeCell ref="F290:J290"/>
    <mergeCell ref="K290:O290"/>
    <mergeCell ref="K265:Q265"/>
    <mergeCell ref="K266:Q266"/>
    <mergeCell ref="A267:D267"/>
    <mergeCell ref="C268:E269"/>
    <mergeCell ref="P268:Q269"/>
    <mergeCell ref="F268:J268"/>
    <mergeCell ref="K268:O268"/>
    <mergeCell ref="A265:J266"/>
    <mergeCell ref="A287:J288"/>
    <mergeCell ref="C334:E335"/>
    <mergeCell ref="P334:Q335"/>
    <mergeCell ref="F334:J334"/>
    <mergeCell ref="K334:O334"/>
    <mergeCell ref="K309:Q309"/>
    <mergeCell ref="K310:Q310"/>
    <mergeCell ref="A311:D311"/>
    <mergeCell ref="C312:E313"/>
    <mergeCell ref="P312:Q313"/>
    <mergeCell ref="F312:J312"/>
    <mergeCell ref="K312:O312"/>
    <mergeCell ref="K331:Q331"/>
    <mergeCell ref="K332:Q332"/>
    <mergeCell ref="A333:D333"/>
    <mergeCell ref="A309:J310"/>
    <mergeCell ref="A331:J332"/>
    <mergeCell ref="K244:Q244"/>
    <mergeCell ref="A245:D245"/>
    <mergeCell ref="C246:E247"/>
    <mergeCell ref="P246:Q247"/>
    <mergeCell ref="F246:J246"/>
    <mergeCell ref="K246:O246"/>
    <mergeCell ref="K221:Q221"/>
    <mergeCell ref="K222:Q222"/>
    <mergeCell ref="A223:D223"/>
    <mergeCell ref="C224:E225"/>
    <mergeCell ref="P224:Q225"/>
    <mergeCell ref="F224:J224"/>
    <mergeCell ref="K224:O224"/>
    <mergeCell ref="K243:Q243"/>
    <mergeCell ref="A221:J222"/>
    <mergeCell ref="A243:J244"/>
    <mergeCell ref="K199:Q199"/>
    <mergeCell ref="K200:Q200"/>
    <mergeCell ref="A201:D201"/>
    <mergeCell ref="C202:E203"/>
    <mergeCell ref="P202:Q203"/>
    <mergeCell ref="F202:J202"/>
    <mergeCell ref="K202:O202"/>
    <mergeCell ref="K177:Q177"/>
    <mergeCell ref="K178:Q178"/>
    <mergeCell ref="A179:D179"/>
    <mergeCell ref="C180:E181"/>
    <mergeCell ref="P180:Q181"/>
    <mergeCell ref="F180:J180"/>
    <mergeCell ref="K180:O180"/>
    <mergeCell ref="A177:J178"/>
    <mergeCell ref="A199:J200"/>
    <mergeCell ref="K155:Q155"/>
    <mergeCell ref="K156:Q156"/>
    <mergeCell ref="A157:D157"/>
    <mergeCell ref="C158:E159"/>
    <mergeCell ref="P158:Q159"/>
    <mergeCell ref="F158:J158"/>
    <mergeCell ref="K158:O158"/>
    <mergeCell ref="K133:Q133"/>
    <mergeCell ref="K134:Q134"/>
    <mergeCell ref="A135:D135"/>
    <mergeCell ref="C136:E137"/>
    <mergeCell ref="P136:Q137"/>
    <mergeCell ref="F136:J136"/>
    <mergeCell ref="K136:O136"/>
    <mergeCell ref="A133:J134"/>
    <mergeCell ref="A155:J156"/>
    <mergeCell ref="K111:Q111"/>
    <mergeCell ref="K112:Q112"/>
    <mergeCell ref="A113:D113"/>
    <mergeCell ref="C114:E115"/>
    <mergeCell ref="P114:Q115"/>
    <mergeCell ref="F114:J114"/>
    <mergeCell ref="K114:O114"/>
    <mergeCell ref="K89:Q89"/>
    <mergeCell ref="K90:Q90"/>
    <mergeCell ref="A91:D91"/>
    <mergeCell ref="C92:E93"/>
    <mergeCell ref="P92:Q93"/>
    <mergeCell ref="F92:J92"/>
    <mergeCell ref="K92:O92"/>
    <mergeCell ref="A89:J90"/>
    <mergeCell ref="A111:J112"/>
    <mergeCell ref="K67:Q67"/>
    <mergeCell ref="K68:Q68"/>
    <mergeCell ref="A69:D69"/>
    <mergeCell ref="C70:E71"/>
    <mergeCell ref="P70:Q71"/>
    <mergeCell ref="F70:J70"/>
    <mergeCell ref="K70:O70"/>
    <mergeCell ref="K45:Q45"/>
    <mergeCell ref="K46:Q46"/>
    <mergeCell ref="A47:D47"/>
    <mergeCell ref="C48:E49"/>
    <mergeCell ref="P48:Q49"/>
    <mergeCell ref="F48:J48"/>
    <mergeCell ref="K48:O48"/>
    <mergeCell ref="A45:J46"/>
    <mergeCell ref="A67:J68"/>
    <mergeCell ref="K23:Q23"/>
    <mergeCell ref="K24:Q24"/>
    <mergeCell ref="A25:D25"/>
    <mergeCell ref="C26:E27"/>
    <mergeCell ref="P26:Q27"/>
    <mergeCell ref="F26:J26"/>
    <mergeCell ref="K26:O26"/>
    <mergeCell ref="K1:Q1"/>
    <mergeCell ref="K2:Q2"/>
    <mergeCell ref="A3:D3"/>
    <mergeCell ref="C4:E5"/>
    <mergeCell ref="P4:Q5"/>
    <mergeCell ref="F4:J4"/>
    <mergeCell ref="K4:O4"/>
    <mergeCell ref="A23:J24"/>
    <mergeCell ref="A1:J2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95" pageOrder="overThenDown" orientation="portrait" r:id="rId1"/>
  <headerFooter alignWithMargins="0">
    <oddFooter>&amp;C&amp;P</oddFooter>
  </headerFooter>
  <rowBreaks count="15" manualBreakCount="15">
    <brk id="22" min="2" max="12" man="1"/>
    <brk id="44" min="2" max="12" man="1"/>
    <brk id="66" min="2" max="12" man="1"/>
    <brk id="88" min="2" max="12" man="1"/>
    <brk id="110" min="2" max="12" man="1"/>
    <brk id="132" min="2" max="12" man="1"/>
    <brk id="154" min="2" max="12" man="1"/>
    <brk id="176" min="2" max="12" man="1"/>
    <brk id="198" min="2" max="12" man="1"/>
    <brk id="220" min="2" max="12" man="1"/>
    <brk id="242" min="2" max="12" man="1"/>
    <brk id="264" min="2" max="12" man="1"/>
    <brk id="286" min="2" max="12" man="1"/>
    <brk id="308" min="2" max="12" man="1"/>
    <brk id="330" min="2" max="12" man="1"/>
  </rowBreaks>
  <colBreaks count="1" manualBreakCount="1">
    <brk id="10" max="3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9"/>
  <sheetViews>
    <sheetView view="pageBreakPreview" zoomScale="70" zoomScaleNormal="70" zoomScaleSheetLayoutView="70" workbookViewId="0">
      <selection sqref="A1:H1"/>
    </sheetView>
  </sheetViews>
  <sheetFormatPr defaultRowHeight="16.5"/>
  <cols>
    <col min="1" max="2" width="0.88671875" style="2" customWidth="1"/>
    <col min="3" max="3" width="21.88671875" style="2" customWidth="1"/>
    <col min="4" max="4" width="0.88671875" style="2" customWidth="1"/>
    <col min="5" max="12" width="15.5546875" style="204" customWidth="1"/>
    <col min="13" max="13" width="0.88671875" style="204" customWidth="1"/>
    <col min="14" max="14" width="23.44140625" style="206" customWidth="1"/>
    <col min="15" max="256" width="8.88671875" style="204"/>
    <col min="257" max="258" width="0.88671875" style="204" customWidth="1"/>
    <col min="259" max="259" width="21.88671875" style="204" customWidth="1"/>
    <col min="260" max="260" width="0.88671875" style="204" customWidth="1"/>
    <col min="261" max="268" width="15.5546875" style="204" customWidth="1"/>
    <col min="269" max="269" width="0.88671875" style="204" customWidth="1"/>
    <col min="270" max="270" width="23.44140625" style="204" customWidth="1"/>
    <col min="271" max="512" width="8.88671875" style="204"/>
    <col min="513" max="514" width="0.88671875" style="204" customWidth="1"/>
    <col min="515" max="515" width="21.88671875" style="204" customWidth="1"/>
    <col min="516" max="516" width="0.88671875" style="204" customWidth="1"/>
    <col min="517" max="524" width="15.5546875" style="204" customWidth="1"/>
    <col min="525" max="525" width="0.88671875" style="204" customWidth="1"/>
    <col min="526" max="526" width="23.44140625" style="204" customWidth="1"/>
    <col min="527" max="768" width="8.88671875" style="204"/>
    <col min="769" max="770" width="0.88671875" style="204" customWidth="1"/>
    <col min="771" max="771" width="21.88671875" style="204" customWidth="1"/>
    <col min="772" max="772" width="0.88671875" style="204" customWidth="1"/>
    <col min="773" max="780" width="15.5546875" style="204" customWidth="1"/>
    <col min="781" max="781" width="0.88671875" style="204" customWidth="1"/>
    <col min="782" max="782" width="23.44140625" style="204" customWidth="1"/>
    <col min="783" max="1024" width="8.88671875" style="204"/>
    <col min="1025" max="1026" width="0.88671875" style="204" customWidth="1"/>
    <col min="1027" max="1027" width="21.88671875" style="204" customWidth="1"/>
    <col min="1028" max="1028" width="0.88671875" style="204" customWidth="1"/>
    <col min="1029" max="1036" width="15.5546875" style="204" customWidth="1"/>
    <col min="1037" max="1037" width="0.88671875" style="204" customWidth="1"/>
    <col min="1038" max="1038" width="23.44140625" style="204" customWidth="1"/>
    <col min="1039" max="1280" width="8.88671875" style="204"/>
    <col min="1281" max="1282" width="0.88671875" style="204" customWidth="1"/>
    <col min="1283" max="1283" width="21.88671875" style="204" customWidth="1"/>
    <col min="1284" max="1284" width="0.88671875" style="204" customWidth="1"/>
    <col min="1285" max="1292" width="15.5546875" style="204" customWidth="1"/>
    <col min="1293" max="1293" width="0.88671875" style="204" customWidth="1"/>
    <col min="1294" max="1294" width="23.44140625" style="204" customWidth="1"/>
    <col min="1295" max="1536" width="8.88671875" style="204"/>
    <col min="1537" max="1538" width="0.88671875" style="204" customWidth="1"/>
    <col min="1539" max="1539" width="21.88671875" style="204" customWidth="1"/>
    <col min="1540" max="1540" width="0.88671875" style="204" customWidth="1"/>
    <col min="1541" max="1548" width="15.5546875" style="204" customWidth="1"/>
    <col min="1549" max="1549" width="0.88671875" style="204" customWidth="1"/>
    <col min="1550" max="1550" width="23.44140625" style="204" customWidth="1"/>
    <col min="1551" max="1792" width="8.88671875" style="204"/>
    <col min="1793" max="1794" width="0.88671875" style="204" customWidth="1"/>
    <col min="1795" max="1795" width="21.88671875" style="204" customWidth="1"/>
    <col min="1796" max="1796" width="0.88671875" style="204" customWidth="1"/>
    <col min="1797" max="1804" width="15.5546875" style="204" customWidth="1"/>
    <col min="1805" max="1805" width="0.88671875" style="204" customWidth="1"/>
    <col min="1806" max="1806" width="23.44140625" style="204" customWidth="1"/>
    <col min="1807" max="2048" width="8.88671875" style="204"/>
    <col min="2049" max="2050" width="0.88671875" style="204" customWidth="1"/>
    <col min="2051" max="2051" width="21.88671875" style="204" customWidth="1"/>
    <col min="2052" max="2052" width="0.88671875" style="204" customWidth="1"/>
    <col min="2053" max="2060" width="15.5546875" style="204" customWidth="1"/>
    <col min="2061" max="2061" width="0.88671875" style="204" customWidth="1"/>
    <col min="2062" max="2062" width="23.44140625" style="204" customWidth="1"/>
    <col min="2063" max="2304" width="8.88671875" style="204"/>
    <col min="2305" max="2306" width="0.88671875" style="204" customWidth="1"/>
    <col min="2307" max="2307" width="21.88671875" style="204" customWidth="1"/>
    <col min="2308" max="2308" width="0.88671875" style="204" customWidth="1"/>
    <col min="2309" max="2316" width="15.5546875" style="204" customWidth="1"/>
    <col min="2317" max="2317" width="0.88671875" style="204" customWidth="1"/>
    <col min="2318" max="2318" width="23.44140625" style="204" customWidth="1"/>
    <col min="2319" max="2560" width="8.88671875" style="204"/>
    <col min="2561" max="2562" width="0.88671875" style="204" customWidth="1"/>
    <col min="2563" max="2563" width="21.88671875" style="204" customWidth="1"/>
    <col min="2564" max="2564" width="0.88671875" style="204" customWidth="1"/>
    <col min="2565" max="2572" width="15.5546875" style="204" customWidth="1"/>
    <col min="2573" max="2573" width="0.88671875" style="204" customWidth="1"/>
    <col min="2574" max="2574" width="23.44140625" style="204" customWidth="1"/>
    <col min="2575" max="2816" width="8.88671875" style="204"/>
    <col min="2817" max="2818" width="0.88671875" style="204" customWidth="1"/>
    <col min="2819" max="2819" width="21.88671875" style="204" customWidth="1"/>
    <col min="2820" max="2820" width="0.88671875" style="204" customWidth="1"/>
    <col min="2821" max="2828" width="15.5546875" style="204" customWidth="1"/>
    <col min="2829" max="2829" width="0.88671875" style="204" customWidth="1"/>
    <col min="2830" max="2830" width="23.44140625" style="204" customWidth="1"/>
    <col min="2831" max="3072" width="8.88671875" style="204"/>
    <col min="3073" max="3074" width="0.88671875" style="204" customWidth="1"/>
    <col min="3075" max="3075" width="21.88671875" style="204" customWidth="1"/>
    <col min="3076" max="3076" width="0.88671875" style="204" customWidth="1"/>
    <col min="3077" max="3084" width="15.5546875" style="204" customWidth="1"/>
    <col min="3085" max="3085" width="0.88671875" style="204" customWidth="1"/>
    <col min="3086" max="3086" width="23.44140625" style="204" customWidth="1"/>
    <col min="3087" max="3328" width="8.88671875" style="204"/>
    <col min="3329" max="3330" width="0.88671875" style="204" customWidth="1"/>
    <col min="3331" max="3331" width="21.88671875" style="204" customWidth="1"/>
    <col min="3332" max="3332" width="0.88671875" style="204" customWidth="1"/>
    <col min="3333" max="3340" width="15.5546875" style="204" customWidth="1"/>
    <col min="3341" max="3341" width="0.88671875" style="204" customWidth="1"/>
    <col min="3342" max="3342" width="23.44140625" style="204" customWidth="1"/>
    <col min="3343" max="3584" width="8.88671875" style="204"/>
    <col min="3585" max="3586" width="0.88671875" style="204" customWidth="1"/>
    <col min="3587" max="3587" width="21.88671875" style="204" customWidth="1"/>
    <col min="3588" max="3588" width="0.88671875" style="204" customWidth="1"/>
    <col min="3589" max="3596" width="15.5546875" style="204" customWidth="1"/>
    <col min="3597" max="3597" width="0.88671875" style="204" customWidth="1"/>
    <col min="3598" max="3598" width="23.44140625" style="204" customWidth="1"/>
    <col min="3599" max="3840" width="8.88671875" style="204"/>
    <col min="3841" max="3842" width="0.88671875" style="204" customWidth="1"/>
    <col min="3843" max="3843" width="21.88671875" style="204" customWidth="1"/>
    <col min="3844" max="3844" width="0.88671875" style="204" customWidth="1"/>
    <col min="3845" max="3852" width="15.5546875" style="204" customWidth="1"/>
    <col min="3853" max="3853" width="0.88671875" style="204" customWidth="1"/>
    <col min="3854" max="3854" width="23.44140625" style="204" customWidth="1"/>
    <col min="3855" max="4096" width="8.88671875" style="204"/>
    <col min="4097" max="4098" width="0.88671875" style="204" customWidth="1"/>
    <col min="4099" max="4099" width="21.88671875" style="204" customWidth="1"/>
    <col min="4100" max="4100" width="0.88671875" style="204" customWidth="1"/>
    <col min="4101" max="4108" width="15.5546875" style="204" customWidth="1"/>
    <col min="4109" max="4109" width="0.88671875" style="204" customWidth="1"/>
    <col min="4110" max="4110" width="23.44140625" style="204" customWidth="1"/>
    <col min="4111" max="4352" width="8.88671875" style="204"/>
    <col min="4353" max="4354" width="0.88671875" style="204" customWidth="1"/>
    <col min="4355" max="4355" width="21.88671875" style="204" customWidth="1"/>
    <col min="4356" max="4356" width="0.88671875" style="204" customWidth="1"/>
    <col min="4357" max="4364" width="15.5546875" style="204" customWidth="1"/>
    <col min="4365" max="4365" width="0.88671875" style="204" customWidth="1"/>
    <col min="4366" max="4366" width="23.44140625" style="204" customWidth="1"/>
    <col min="4367" max="4608" width="8.88671875" style="204"/>
    <col min="4609" max="4610" width="0.88671875" style="204" customWidth="1"/>
    <col min="4611" max="4611" width="21.88671875" style="204" customWidth="1"/>
    <col min="4612" max="4612" width="0.88671875" style="204" customWidth="1"/>
    <col min="4613" max="4620" width="15.5546875" style="204" customWidth="1"/>
    <col min="4621" max="4621" width="0.88671875" style="204" customWidth="1"/>
    <col min="4622" max="4622" width="23.44140625" style="204" customWidth="1"/>
    <col min="4623" max="4864" width="8.88671875" style="204"/>
    <col min="4865" max="4866" width="0.88671875" style="204" customWidth="1"/>
    <col min="4867" max="4867" width="21.88671875" style="204" customWidth="1"/>
    <col min="4868" max="4868" width="0.88671875" style="204" customWidth="1"/>
    <col min="4869" max="4876" width="15.5546875" style="204" customWidth="1"/>
    <col min="4877" max="4877" width="0.88671875" style="204" customWidth="1"/>
    <col min="4878" max="4878" width="23.44140625" style="204" customWidth="1"/>
    <col min="4879" max="5120" width="8.88671875" style="204"/>
    <col min="5121" max="5122" width="0.88671875" style="204" customWidth="1"/>
    <col min="5123" max="5123" width="21.88671875" style="204" customWidth="1"/>
    <col min="5124" max="5124" width="0.88671875" style="204" customWidth="1"/>
    <col min="5125" max="5132" width="15.5546875" style="204" customWidth="1"/>
    <col min="5133" max="5133" width="0.88671875" style="204" customWidth="1"/>
    <col min="5134" max="5134" width="23.44140625" style="204" customWidth="1"/>
    <col min="5135" max="5376" width="8.88671875" style="204"/>
    <col min="5377" max="5378" width="0.88671875" style="204" customWidth="1"/>
    <col min="5379" max="5379" width="21.88671875" style="204" customWidth="1"/>
    <col min="5380" max="5380" width="0.88671875" style="204" customWidth="1"/>
    <col min="5381" max="5388" width="15.5546875" style="204" customWidth="1"/>
    <col min="5389" max="5389" width="0.88671875" style="204" customWidth="1"/>
    <col min="5390" max="5390" width="23.44140625" style="204" customWidth="1"/>
    <col min="5391" max="5632" width="8.88671875" style="204"/>
    <col min="5633" max="5634" width="0.88671875" style="204" customWidth="1"/>
    <col min="5635" max="5635" width="21.88671875" style="204" customWidth="1"/>
    <col min="5636" max="5636" width="0.88671875" style="204" customWidth="1"/>
    <col min="5637" max="5644" width="15.5546875" style="204" customWidth="1"/>
    <col min="5645" max="5645" width="0.88671875" style="204" customWidth="1"/>
    <col min="5646" max="5646" width="23.44140625" style="204" customWidth="1"/>
    <col min="5647" max="5888" width="8.88671875" style="204"/>
    <col min="5889" max="5890" width="0.88671875" style="204" customWidth="1"/>
    <col min="5891" max="5891" width="21.88671875" style="204" customWidth="1"/>
    <col min="5892" max="5892" width="0.88671875" style="204" customWidth="1"/>
    <col min="5893" max="5900" width="15.5546875" style="204" customWidth="1"/>
    <col min="5901" max="5901" width="0.88671875" style="204" customWidth="1"/>
    <col min="5902" max="5902" width="23.44140625" style="204" customWidth="1"/>
    <col min="5903" max="6144" width="8.88671875" style="204"/>
    <col min="6145" max="6146" width="0.88671875" style="204" customWidth="1"/>
    <col min="6147" max="6147" width="21.88671875" style="204" customWidth="1"/>
    <col min="6148" max="6148" width="0.88671875" style="204" customWidth="1"/>
    <col min="6149" max="6156" width="15.5546875" style="204" customWidth="1"/>
    <col min="6157" max="6157" width="0.88671875" style="204" customWidth="1"/>
    <col min="6158" max="6158" width="23.44140625" style="204" customWidth="1"/>
    <col min="6159" max="6400" width="8.88671875" style="204"/>
    <col min="6401" max="6402" width="0.88671875" style="204" customWidth="1"/>
    <col min="6403" max="6403" width="21.88671875" style="204" customWidth="1"/>
    <col min="6404" max="6404" width="0.88671875" style="204" customWidth="1"/>
    <col min="6405" max="6412" width="15.5546875" style="204" customWidth="1"/>
    <col min="6413" max="6413" width="0.88671875" style="204" customWidth="1"/>
    <col min="6414" max="6414" width="23.44140625" style="204" customWidth="1"/>
    <col min="6415" max="6656" width="8.88671875" style="204"/>
    <col min="6657" max="6658" width="0.88671875" style="204" customWidth="1"/>
    <col min="6659" max="6659" width="21.88671875" style="204" customWidth="1"/>
    <col min="6660" max="6660" width="0.88671875" style="204" customWidth="1"/>
    <col min="6661" max="6668" width="15.5546875" style="204" customWidth="1"/>
    <col min="6669" max="6669" width="0.88671875" style="204" customWidth="1"/>
    <col min="6670" max="6670" width="23.44140625" style="204" customWidth="1"/>
    <col min="6671" max="6912" width="8.88671875" style="204"/>
    <col min="6913" max="6914" width="0.88671875" style="204" customWidth="1"/>
    <col min="6915" max="6915" width="21.88671875" style="204" customWidth="1"/>
    <col min="6916" max="6916" width="0.88671875" style="204" customWidth="1"/>
    <col min="6917" max="6924" width="15.5546875" style="204" customWidth="1"/>
    <col min="6925" max="6925" width="0.88671875" style="204" customWidth="1"/>
    <col min="6926" max="6926" width="23.44140625" style="204" customWidth="1"/>
    <col min="6927" max="7168" width="8.88671875" style="204"/>
    <col min="7169" max="7170" width="0.88671875" style="204" customWidth="1"/>
    <col min="7171" max="7171" width="21.88671875" style="204" customWidth="1"/>
    <col min="7172" max="7172" width="0.88671875" style="204" customWidth="1"/>
    <col min="7173" max="7180" width="15.5546875" style="204" customWidth="1"/>
    <col min="7181" max="7181" width="0.88671875" style="204" customWidth="1"/>
    <col min="7182" max="7182" width="23.44140625" style="204" customWidth="1"/>
    <col min="7183" max="7424" width="8.88671875" style="204"/>
    <col min="7425" max="7426" width="0.88671875" style="204" customWidth="1"/>
    <col min="7427" max="7427" width="21.88671875" style="204" customWidth="1"/>
    <col min="7428" max="7428" width="0.88671875" style="204" customWidth="1"/>
    <col min="7429" max="7436" width="15.5546875" style="204" customWidth="1"/>
    <col min="7437" max="7437" width="0.88671875" style="204" customWidth="1"/>
    <col min="7438" max="7438" width="23.44140625" style="204" customWidth="1"/>
    <col min="7439" max="7680" width="8.88671875" style="204"/>
    <col min="7681" max="7682" width="0.88671875" style="204" customWidth="1"/>
    <col min="7683" max="7683" width="21.88671875" style="204" customWidth="1"/>
    <col min="7684" max="7684" width="0.88671875" style="204" customWidth="1"/>
    <col min="7685" max="7692" width="15.5546875" style="204" customWidth="1"/>
    <col min="7693" max="7693" width="0.88671875" style="204" customWidth="1"/>
    <col min="7694" max="7694" width="23.44140625" style="204" customWidth="1"/>
    <col min="7695" max="7936" width="8.88671875" style="204"/>
    <col min="7937" max="7938" width="0.88671875" style="204" customWidth="1"/>
    <col min="7939" max="7939" width="21.88671875" style="204" customWidth="1"/>
    <col min="7940" max="7940" width="0.88671875" style="204" customWidth="1"/>
    <col min="7941" max="7948" width="15.5546875" style="204" customWidth="1"/>
    <col min="7949" max="7949" width="0.88671875" style="204" customWidth="1"/>
    <col min="7950" max="7950" width="23.44140625" style="204" customWidth="1"/>
    <col min="7951" max="8192" width="8.88671875" style="204"/>
    <col min="8193" max="8194" width="0.88671875" style="204" customWidth="1"/>
    <col min="8195" max="8195" width="21.88671875" style="204" customWidth="1"/>
    <col min="8196" max="8196" width="0.88671875" style="204" customWidth="1"/>
    <col min="8197" max="8204" width="15.5546875" style="204" customWidth="1"/>
    <col min="8205" max="8205" width="0.88671875" style="204" customWidth="1"/>
    <col min="8206" max="8206" width="23.44140625" style="204" customWidth="1"/>
    <col min="8207" max="8448" width="8.88671875" style="204"/>
    <col min="8449" max="8450" width="0.88671875" style="204" customWidth="1"/>
    <col min="8451" max="8451" width="21.88671875" style="204" customWidth="1"/>
    <col min="8452" max="8452" width="0.88671875" style="204" customWidth="1"/>
    <col min="8453" max="8460" width="15.5546875" style="204" customWidth="1"/>
    <col min="8461" max="8461" width="0.88671875" style="204" customWidth="1"/>
    <col min="8462" max="8462" width="23.44140625" style="204" customWidth="1"/>
    <col min="8463" max="8704" width="8.88671875" style="204"/>
    <col min="8705" max="8706" width="0.88671875" style="204" customWidth="1"/>
    <col min="8707" max="8707" width="21.88671875" style="204" customWidth="1"/>
    <col min="8708" max="8708" width="0.88671875" style="204" customWidth="1"/>
    <col min="8709" max="8716" width="15.5546875" style="204" customWidth="1"/>
    <col min="8717" max="8717" width="0.88671875" style="204" customWidth="1"/>
    <col min="8718" max="8718" width="23.44140625" style="204" customWidth="1"/>
    <col min="8719" max="8960" width="8.88671875" style="204"/>
    <col min="8961" max="8962" width="0.88671875" style="204" customWidth="1"/>
    <col min="8963" max="8963" width="21.88671875" style="204" customWidth="1"/>
    <col min="8964" max="8964" width="0.88671875" style="204" customWidth="1"/>
    <col min="8965" max="8972" width="15.5546875" style="204" customWidth="1"/>
    <col min="8973" max="8973" width="0.88671875" style="204" customWidth="1"/>
    <col min="8974" max="8974" width="23.44140625" style="204" customWidth="1"/>
    <col min="8975" max="9216" width="8.88671875" style="204"/>
    <col min="9217" max="9218" width="0.88671875" style="204" customWidth="1"/>
    <col min="9219" max="9219" width="21.88671875" style="204" customWidth="1"/>
    <col min="9220" max="9220" width="0.88671875" style="204" customWidth="1"/>
    <col min="9221" max="9228" width="15.5546875" style="204" customWidth="1"/>
    <col min="9229" max="9229" width="0.88671875" style="204" customWidth="1"/>
    <col min="9230" max="9230" width="23.44140625" style="204" customWidth="1"/>
    <col min="9231" max="9472" width="8.88671875" style="204"/>
    <col min="9473" max="9474" width="0.88671875" style="204" customWidth="1"/>
    <col min="9475" max="9475" width="21.88671875" style="204" customWidth="1"/>
    <col min="9476" max="9476" width="0.88671875" style="204" customWidth="1"/>
    <col min="9477" max="9484" width="15.5546875" style="204" customWidth="1"/>
    <col min="9485" max="9485" width="0.88671875" style="204" customWidth="1"/>
    <col min="9486" max="9486" width="23.44140625" style="204" customWidth="1"/>
    <col min="9487" max="9728" width="8.88671875" style="204"/>
    <col min="9729" max="9730" width="0.88671875" style="204" customWidth="1"/>
    <col min="9731" max="9731" width="21.88671875" style="204" customWidth="1"/>
    <col min="9732" max="9732" width="0.88671875" style="204" customWidth="1"/>
    <col min="9733" max="9740" width="15.5546875" style="204" customWidth="1"/>
    <col min="9741" max="9741" width="0.88671875" style="204" customWidth="1"/>
    <col min="9742" max="9742" width="23.44140625" style="204" customWidth="1"/>
    <col min="9743" max="9984" width="8.88671875" style="204"/>
    <col min="9985" max="9986" width="0.88671875" style="204" customWidth="1"/>
    <col min="9987" max="9987" width="21.88671875" style="204" customWidth="1"/>
    <col min="9988" max="9988" width="0.88671875" style="204" customWidth="1"/>
    <col min="9989" max="9996" width="15.5546875" style="204" customWidth="1"/>
    <col min="9997" max="9997" width="0.88671875" style="204" customWidth="1"/>
    <col min="9998" max="9998" width="23.44140625" style="204" customWidth="1"/>
    <col min="9999" max="10240" width="8.88671875" style="204"/>
    <col min="10241" max="10242" width="0.88671875" style="204" customWidth="1"/>
    <col min="10243" max="10243" width="21.88671875" style="204" customWidth="1"/>
    <col min="10244" max="10244" width="0.88671875" style="204" customWidth="1"/>
    <col min="10245" max="10252" width="15.5546875" style="204" customWidth="1"/>
    <col min="10253" max="10253" width="0.88671875" style="204" customWidth="1"/>
    <col min="10254" max="10254" width="23.44140625" style="204" customWidth="1"/>
    <col min="10255" max="10496" width="8.88671875" style="204"/>
    <col min="10497" max="10498" width="0.88671875" style="204" customWidth="1"/>
    <col min="10499" max="10499" width="21.88671875" style="204" customWidth="1"/>
    <col min="10500" max="10500" width="0.88671875" style="204" customWidth="1"/>
    <col min="10501" max="10508" width="15.5546875" style="204" customWidth="1"/>
    <col min="10509" max="10509" width="0.88671875" style="204" customWidth="1"/>
    <col min="10510" max="10510" width="23.44140625" style="204" customWidth="1"/>
    <col min="10511" max="10752" width="8.88671875" style="204"/>
    <col min="10753" max="10754" width="0.88671875" style="204" customWidth="1"/>
    <col min="10755" max="10755" width="21.88671875" style="204" customWidth="1"/>
    <col min="10756" max="10756" width="0.88671875" style="204" customWidth="1"/>
    <col min="10757" max="10764" width="15.5546875" style="204" customWidth="1"/>
    <col min="10765" max="10765" width="0.88671875" style="204" customWidth="1"/>
    <col min="10766" max="10766" width="23.44140625" style="204" customWidth="1"/>
    <col min="10767" max="11008" width="8.88671875" style="204"/>
    <col min="11009" max="11010" width="0.88671875" style="204" customWidth="1"/>
    <col min="11011" max="11011" width="21.88671875" style="204" customWidth="1"/>
    <col min="11012" max="11012" width="0.88671875" style="204" customWidth="1"/>
    <col min="11013" max="11020" width="15.5546875" style="204" customWidth="1"/>
    <col min="11021" max="11021" width="0.88671875" style="204" customWidth="1"/>
    <col min="11022" max="11022" width="23.44140625" style="204" customWidth="1"/>
    <col min="11023" max="11264" width="8.88671875" style="204"/>
    <col min="11265" max="11266" width="0.88671875" style="204" customWidth="1"/>
    <col min="11267" max="11267" width="21.88671875" style="204" customWidth="1"/>
    <col min="11268" max="11268" width="0.88671875" style="204" customWidth="1"/>
    <col min="11269" max="11276" width="15.5546875" style="204" customWidth="1"/>
    <col min="11277" max="11277" width="0.88671875" style="204" customWidth="1"/>
    <col min="11278" max="11278" width="23.44140625" style="204" customWidth="1"/>
    <col min="11279" max="11520" width="8.88671875" style="204"/>
    <col min="11521" max="11522" width="0.88671875" style="204" customWidth="1"/>
    <col min="11523" max="11523" width="21.88671875" style="204" customWidth="1"/>
    <col min="11524" max="11524" width="0.88671875" style="204" customWidth="1"/>
    <col min="11525" max="11532" width="15.5546875" style="204" customWidth="1"/>
    <col min="11533" max="11533" width="0.88671875" style="204" customWidth="1"/>
    <col min="11534" max="11534" width="23.44140625" style="204" customWidth="1"/>
    <col min="11535" max="11776" width="8.88671875" style="204"/>
    <col min="11777" max="11778" width="0.88671875" style="204" customWidth="1"/>
    <col min="11779" max="11779" width="21.88671875" style="204" customWidth="1"/>
    <col min="11780" max="11780" width="0.88671875" style="204" customWidth="1"/>
    <col min="11781" max="11788" width="15.5546875" style="204" customWidth="1"/>
    <col min="11789" max="11789" width="0.88671875" style="204" customWidth="1"/>
    <col min="11790" max="11790" width="23.44140625" style="204" customWidth="1"/>
    <col min="11791" max="12032" width="8.88671875" style="204"/>
    <col min="12033" max="12034" width="0.88671875" style="204" customWidth="1"/>
    <col min="12035" max="12035" width="21.88671875" style="204" customWidth="1"/>
    <col min="12036" max="12036" width="0.88671875" style="204" customWidth="1"/>
    <col min="12037" max="12044" width="15.5546875" style="204" customWidth="1"/>
    <col min="12045" max="12045" width="0.88671875" style="204" customWidth="1"/>
    <col min="12046" max="12046" width="23.44140625" style="204" customWidth="1"/>
    <col min="12047" max="12288" width="8.88671875" style="204"/>
    <col min="12289" max="12290" width="0.88671875" style="204" customWidth="1"/>
    <col min="12291" max="12291" width="21.88671875" style="204" customWidth="1"/>
    <col min="12292" max="12292" width="0.88671875" style="204" customWidth="1"/>
    <col min="12293" max="12300" width="15.5546875" style="204" customWidth="1"/>
    <col min="12301" max="12301" width="0.88671875" style="204" customWidth="1"/>
    <col min="12302" max="12302" width="23.44140625" style="204" customWidth="1"/>
    <col min="12303" max="12544" width="8.88671875" style="204"/>
    <col min="12545" max="12546" width="0.88671875" style="204" customWidth="1"/>
    <col min="12547" max="12547" width="21.88671875" style="204" customWidth="1"/>
    <col min="12548" max="12548" width="0.88671875" style="204" customWidth="1"/>
    <col min="12549" max="12556" width="15.5546875" style="204" customWidth="1"/>
    <col min="12557" max="12557" width="0.88671875" style="204" customWidth="1"/>
    <col min="12558" max="12558" width="23.44140625" style="204" customWidth="1"/>
    <col min="12559" max="12800" width="8.88671875" style="204"/>
    <col min="12801" max="12802" width="0.88671875" style="204" customWidth="1"/>
    <col min="12803" max="12803" width="21.88671875" style="204" customWidth="1"/>
    <col min="12804" max="12804" width="0.88671875" style="204" customWidth="1"/>
    <col min="12805" max="12812" width="15.5546875" style="204" customWidth="1"/>
    <col min="12813" max="12813" width="0.88671875" style="204" customWidth="1"/>
    <col min="12814" max="12814" width="23.44140625" style="204" customWidth="1"/>
    <col min="12815" max="13056" width="8.88671875" style="204"/>
    <col min="13057" max="13058" width="0.88671875" style="204" customWidth="1"/>
    <col min="13059" max="13059" width="21.88671875" style="204" customWidth="1"/>
    <col min="13060" max="13060" width="0.88671875" style="204" customWidth="1"/>
    <col min="13061" max="13068" width="15.5546875" style="204" customWidth="1"/>
    <col min="13069" max="13069" width="0.88671875" style="204" customWidth="1"/>
    <col min="13070" max="13070" width="23.44140625" style="204" customWidth="1"/>
    <col min="13071" max="13312" width="8.88671875" style="204"/>
    <col min="13313" max="13314" width="0.88671875" style="204" customWidth="1"/>
    <col min="13315" max="13315" width="21.88671875" style="204" customWidth="1"/>
    <col min="13316" max="13316" width="0.88671875" style="204" customWidth="1"/>
    <col min="13317" max="13324" width="15.5546875" style="204" customWidth="1"/>
    <col min="13325" max="13325" width="0.88671875" style="204" customWidth="1"/>
    <col min="13326" max="13326" width="23.44140625" style="204" customWidth="1"/>
    <col min="13327" max="13568" width="8.88671875" style="204"/>
    <col min="13569" max="13570" width="0.88671875" style="204" customWidth="1"/>
    <col min="13571" max="13571" width="21.88671875" style="204" customWidth="1"/>
    <col min="13572" max="13572" width="0.88671875" style="204" customWidth="1"/>
    <col min="13573" max="13580" width="15.5546875" style="204" customWidth="1"/>
    <col min="13581" max="13581" width="0.88671875" style="204" customWidth="1"/>
    <col min="13582" max="13582" width="23.44140625" style="204" customWidth="1"/>
    <col min="13583" max="13824" width="8.88671875" style="204"/>
    <col min="13825" max="13826" width="0.88671875" style="204" customWidth="1"/>
    <col min="13827" max="13827" width="21.88671875" style="204" customWidth="1"/>
    <col min="13828" max="13828" width="0.88671875" style="204" customWidth="1"/>
    <col min="13829" max="13836" width="15.5546875" style="204" customWidth="1"/>
    <col min="13837" max="13837" width="0.88671875" style="204" customWidth="1"/>
    <col min="13838" max="13838" width="23.44140625" style="204" customWidth="1"/>
    <col min="13839" max="14080" width="8.88671875" style="204"/>
    <col min="14081" max="14082" width="0.88671875" style="204" customWidth="1"/>
    <col min="14083" max="14083" width="21.88671875" style="204" customWidth="1"/>
    <col min="14084" max="14084" width="0.88671875" style="204" customWidth="1"/>
    <col min="14085" max="14092" width="15.5546875" style="204" customWidth="1"/>
    <col min="14093" max="14093" width="0.88671875" style="204" customWidth="1"/>
    <col min="14094" max="14094" width="23.44140625" style="204" customWidth="1"/>
    <col min="14095" max="14336" width="8.88671875" style="204"/>
    <col min="14337" max="14338" width="0.88671875" style="204" customWidth="1"/>
    <col min="14339" max="14339" width="21.88671875" style="204" customWidth="1"/>
    <col min="14340" max="14340" width="0.88671875" style="204" customWidth="1"/>
    <col min="14341" max="14348" width="15.5546875" style="204" customWidth="1"/>
    <col min="14349" max="14349" width="0.88671875" style="204" customWidth="1"/>
    <col min="14350" max="14350" width="23.44140625" style="204" customWidth="1"/>
    <col min="14351" max="14592" width="8.88671875" style="204"/>
    <col min="14593" max="14594" width="0.88671875" style="204" customWidth="1"/>
    <col min="14595" max="14595" width="21.88671875" style="204" customWidth="1"/>
    <col min="14596" max="14596" width="0.88671875" style="204" customWidth="1"/>
    <col min="14597" max="14604" width="15.5546875" style="204" customWidth="1"/>
    <col min="14605" max="14605" width="0.88671875" style="204" customWidth="1"/>
    <col min="14606" max="14606" width="23.44140625" style="204" customWidth="1"/>
    <col min="14607" max="14848" width="8.88671875" style="204"/>
    <col min="14849" max="14850" width="0.88671875" style="204" customWidth="1"/>
    <col min="14851" max="14851" width="21.88671875" style="204" customWidth="1"/>
    <col min="14852" max="14852" width="0.88671875" style="204" customWidth="1"/>
    <col min="14853" max="14860" width="15.5546875" style="204" customWidth="1"/>
    <col min="14861" max="14861" width="0.88671875" style="204" customWidth="1"/>
    <col min="14862" max="14862" width="23.44140625" style="204" customWidth="1"/>
    <col min="14863" max="15104" width="8.88671875" style="204"/>
    <col min="15105" max="15106" width="0.88671875" style="204" customWidth="1"/>
    <col min="15107" max="15107" width="21.88671875" style="204" customWidth="1"/>
    <col min="15108" max="15108" width="0.88671875" style="204" customWidth="1"/>
    <col min="15109" max="15116" width="15.5546875" style="204" customWidth="1"/>
    <col min="15117" max="15117" width="0.88671875" style="204" customWidth="1"/>
    <col min="15118" max="15118" width="23.44140625" style="204" customWidth="1"/>
    <col min="15119" max="15360" width="8.88671875" style="204"/>
    <col min="15361" max="15362" width="0.88671875" style="204" customWidth="1"/>
    <col min="15363" max="15363" width="21.88671875" style="204" customWidth="1"/>
    <col min="15364" max="15364" width="0.88671875" style="204" customWidth="1"/>
    <col min="15365" max="15372" width="15.5546875" style="204" customWidth="1"/>
    <col min="15373" max="15373" width="0.88671875" style="204" customWidth="1"/>
    <col min="15374" max="15374" width="23.44140625" style="204" customWidth="1"/>
    <col min="15375" max="15616" width="8.88671875" style="204"/>
    <col min="15617" max="15618" width="0.88671875" style="204" customWidth="1"/>
    <col min="15619" max="15619" width="21.88671875" style="204" customWidth="1"/>
    <col min="15620" max="15620" width="0.88671875" style="204" customWidth="1"/>
    <col min="15621" max="15628" width="15.5546875" style="204" customWidth="1"/>
    <col min="15629" max="15629" width="0.88671875" style="204" customWidth="1"/>
    <col min="15630" max="15630" width="23.44140625" style="204" customWidth="1"/>
    <col min="15631" max="15872" width="8.88671875" style="204"/>
    <col min="15873" max="15874" width="0.88671875" style="204" customWidth="1"/>
    <col min="15875" max="15875" width="21.88671875" style="204" customWidth="1"/>
    <col min="15876" max="15876" width="0.88671875" style="204" customWidth="1"/>
    <col min="15877" max="15884" width="15.5546875" style="204" customWidth="1"/>
    <col min="15885" max="15885" width="0.88671875" style="204" customWidth="1"/>
    <col min="15886" max="15886" width="23.44140625" style="204" customWidth="1"/>
    <col min="15887" max="16128" width="8.88671875" style="204"/>
    <col min="16129" max="16130" width="0.88671875" style="204" customWidth="1"/>
    <col min="16131" max="16131" width="21.88671875" style="204" customWidth="1"/>
    <col min="16132" max="16132" width="0.88671875" style="204" customWidth="1"/>
    <col min="16133" max="16140" width="15.5546875" style="204" customWidth="1"/>
    <col min="16141" max="16141" width="0.88671875" style="204" customWidth="1"/>
    <col min="16142" max="16142" width="23.44140625" style="204" customWidth="1"/>
    <col min="16143" max="16384" width="8.88671875" style="204"/>
  </cols>
  <sheetData>
    <row r="1" spans="1:14" s="203" customFormat="1" ht="22.5" customHeight="1">
      <c r="A1" s="446" t="s">
        <v>239</v>
      </c>
      <c r="B1" s="446"/>
      <c r="C1" s="446"/>
      <c r="D1" s="446"/>
      <c r="E1" s="446"/>
      <c r="F1" s="446"/>
      <c r="G1" s="446"/>
      <c r="H1" s="446"/>
      <c r="I1" s="446" t="s">
        <v>240</v>
      </c>
      <c r="J1" s="446"/>
      <c r="K1" s="446"/>
      <c r="L1" s="446"/>
      <c r="M1" s="446"/>
      <c r="N1" s="446"/>
    </row>
    <row r="2" spans="1:14" ht="20.25">
      <c r="H2" s="205"/>
      <c r="I2" s="205"/>
      <c r="J2" s="205"/>
      <c r="K2" s="205"/>
      <c r="L2" s="205"/>
    </row>
    <row r="3" spans="1:14">
      <c r="A3" s="447" t="s">
        <v>241</v>
      </c>
      <c r="B3" s="447"/>
      <c r="C3" s="447"/>
      <c r="D3" s="207"/>
      <c r="E3" s="206"/>
      <c r="F3" s="206"/>
      <c r="G3" s="206"/>
      <c r="H3" s="206"/>
      <c r="I3" s="206"/>
      <c r="J3" s="206"/>
      <c r="K3" s="206"/>
      <c r="L3" s="208"/>
      <c r="M3" s="206"/>
      <c r="N3" s="208" t="s">
        <v>242</v>
      </c>
    </row>
    <row r="4" spans="1:14" s="209" customFormat="1" ht="31.5" customHeight="1">
      <c r="A4" s="448"/>
      <c r="B4" s="449"/>
      <c r="C4" s="449"/>
      <c r="D4" s="449"/>
      <c r="E4" s="452" t="s">
        <v>243</v>
      </c>
      <c r="F4" s="452" t="s">
        <v>244</v>
      </c>
      <c r="G4" s="452" t="s">
        <v>245</v>
      </c>
      <c r="H4" s="454" t="s">
        <v>246</v>
      </c>
      <c r="I4" s="452" t="s">
        <v>247</v>
      </c>
      <c r="J4" s="452" t="s">
        <v>248</v>
      </c>
      <c r="K4" s="452" t="s">
        <v>249</v>
      </c>
      <c r="L4" s="456"/>
      <c r="M4" s="457"/>
      <c r="N4" s="458"/>
    </row>
    <row r="5" spans="1:14" s="212" customFormat="1" ht="43.5" customHeight="1">
      <c r="A5" s="450"/>
      <c r="B5" s="451"/>
      <c r="C5" s="451"/>
      <c r="D5" s="451"/>
      <c r="E5" s="453"/>
      <c r="F5" s="453"/>
      <c r="G5" s="453"/>
      <c r="H5" s="455"/>
      <c r="I5" s="453"/>
      <c r="J5" s="453"/>
      <c r="K5" s="210" t="s">
        <v>250</v>
      </c>
      <c r="L5" s="211" t="s">
        <v>251</v>
      </c>
      <c r="M5" s="459"/>
      <c r="N5" s="460"/>
    </row>
    <row r="6" spans="1:14" s="218" customFormat="1" ht="40.5" customHeight="1">
      <c r="A6" s="148"/>
      <c r="B6" s="11"/>
      <c r="C6" s="174" t="s">
        <v>252</v>
      </c>
      <c r="D6" s="174"/>
      <c r="E6" s="213">
        <v>766868.20262673113</v>
      </c>
      <c r="F6" s="214">
        <v>400405.31651138666</v>
      </c>
      <c r="G6" s="215">
        <v>366462.88611534436</v>
      </c>
      <c r="H6" s="215">
        <v>81220.034950835237</v>
      </c>
      <c r="I6" s="214">
        <v>9950.0217366140732</v>
      </c>
      <c r="J6" s="214">
        <v>275292.82942789508</v>
      </c>
      <c r="K6" s="20">
        <v>766868.20262673113</v>
      </c>
      <c r="L6" s="216">
        <v>366462.88611534436</v>
      </c>
      <c r="M6" s="217"/>
      <c r="N6" s="178" t="s">
        <v>253</v>
      </c>
    </row>
    <row r="7" spans="1:14" s="212" customFormat="1" ht="40.5" customHeight="1">
      <c r="A7" s="148"/>
      <c r="B7" s="11"/>
      <c r="C7" s="174" t="s">
        <v>254</v>
      </c>
      <c r="D7" s="174"/>
      <c r="E7" s="219">
        <v>7027.6440947751889</v>
      </c>
      <c r="F7" s="220">
        <v>3305.8788052357654</v>
      </c>
      <c r="G7" s="220">
        <v>3721.7652895394244</v>
      </c>
      <c r="H7" s="220">
        <v>931.04311158188557</v>
      </c>
      <c r="I7" s="220">
        <v>14.091897032370888</v>
      </c>
      <c r="J7" s="220">
        <v>2776.6302809251674</v>
      </c>
      <c r="K7" s="150">
        <v>7027.6440947751889</v>
      </c>
      <c r="L7" s="166">
        <v>3721.7652895394244</v>
      </c>
      <c r="M7" s="221"/>
      <c r="N7" s="178" t="s">
        <v>255</v>
      </c>
    </row>
    <row r="8" spans="1:14" s="212" customFormat="1" ht="40.5" customHeight="1">
      <c r="A8" s="148"/>
      <c r="B8" s="11"/>
      <c r="C8" s="174" t="s">
        <v>256</v>
      </c>
      <c r="D8" s="174"/>
      <c r="E8" s="222">
        <v>42459719.655979879</v>
      </c>
      <c r="F8" s="223">
        <v>32061823.069200337</v>
      </c>
      <c r="G8" s="223">
        <v>10397896.586779542</v>
      </c>
      <c r="H8" s="223">
        <v>2966773.1441732566</v>
      </c>
      <c r="I8" s="223">
        <v>28386.560483299661</v>
      </c>
      <c r="J8" s="223">
        <v>7402736.8821229851</v>
      </c>
      <c r="K8" s="150">
        <v>42459719.655979879</v>
      </c>
      <c r="L8" s="166">
        <v>10397896.586779542</v>
      </c>
      <c r="M8" s="224"/>
      <c r="N8" s="178" t="s">
        <v>257</v>
      </c>
    </row>
    <row r="9" spans="1:14" s="212" customFormat="1" ht="40.5" customHeight="1">
      <c r="A9" s="148"/>
      <c r="B9" s="11"/>
      <c r="C9" s="174" t="s">
        <v>258</v>
      </c>
      <c r="D9" s="174"/>
      <c r="E9" s="225">
        <v>562464.88929733622</v>
      </c>
      <c r="F9" s="226">
        <v>379801.42553384439</v>
      </c>
      <c r="G9" s="226">
        <v>182663.46376349175</v>
      </c>
      <c r="H9" s="226">
        <v>104345.66377489876</v>
      </c>
      <c r="I9" s="226">
        <v>352.77297306191383</v>
      </c>
      <c r="J9" s="226">
        <v>77965.027015531086</v>
      </c>
      <c r="K9" s="227">
        <v>562464.88929733622</v>
      </c>
      <c r="L9" s="228">
        <v>182663.46376349175</v>
      </c>
      <c r="M9" s="229"/>
      <c r="N9" s="178" t="s">
        <v>259</v>
      </c>
    </row>
    <row r="10" spans="1:14" s="212" customFormat="1" ht="40.5" customHeight="1">
      <c r="A10" s="148"/>
      <c r="B10" s="11"/>
      <c r="C10" s="174" t="s">
        <v>260</v>
      </c>
      <c r="D10" s="174"/>
      <c r="E10" s="230">
        <v>2127529.1258689468</v>
      </c>
      <c r="F10" s="231">
        <v>1449628.5484651723</v>
      </c>
      <c r="G10" s="231">
        <v>677900.57740377402</v>
      </c>
      <c r="H10" s="231">
        <v>61805.141990134347</v>
      </c>
      <c r="I10" s="231">
        <v>2458.6846120027062</v>
      </c>
      <c r="J10" s="231">
        <v>613636.75080163707</v>
      </c>
      <c r="K10" s="232">
        <v>2127529.1258689468</v>
      </c>
      <c r="L10" s="233">
        <v>677900.57740377402</v>
      </c>
      <c r="M10" s="234"/>
      <c r="N10" s="178" t="s">
        <v>261</v>
      </c>
    </row>
    <row r="11" spans="1:14" s="212" customFormat="1" ht="40.5" customHeight="1">
      <c r="A11" s="148"/>
      <c r="B11" s="11"/>
      <c r="C11" s="174" t="s">
        <v>262</v>
      </c>
      <c r="D11" s="174"/>
      <c r="E11" s="213">
        <v>1668198.6237327252</v>
      </c>
      <c r="F11" s="214">
        <v>782290.64279780723</v>
      </c>
      <c r="G11" s="214">
        <v>885907.98093491793</v>
      </c>
      <c r="H11" s="214">
        <v>61367.349943453926</v>
      </c>
      <c r="I11" s="214">
        <v>21124.297168625984</v>
      </c>
      <c r="J11" s="214">
        <v>803416.33382283803</v>
      </c>
      <c r="K11" s="214">
        <v>1668198.6237327252</v>
      </c>
      <c r="L11" s="235">
        <v>885907.98093491793</v>
      </c>
      <c r="M11" s="236"/>
      <c r="N11" s="178" t="s">
        <v>263</v>
      </c>
    </row>
    <row r="12" spans="1:14" s="212" customFormat="1" ht="40.5" customHeight="1">
      <c r="A12" s="148"/>
      <c r="B12" s="11"/>
      <c r="C12" s="174" t="s">
        <v>264</v>
      </c>
      <c r="D12" s="174"/>
      <c r="E12" s="213">
        <v>1476636.667263981</v>
      </c>
      <c r="F12" s="214">
        <v>795821.55046966556</v>
      </c>
      <c r="G12" s="214">
        <v>680815.11679431563</v>
      </c>
      <c r="H12" s="214">
        <v>171255.92697536934</v>
      </c>
      <c r="I12" s="214">
        <v>4640.3005951095465</v>
      </c>
      <c r="J12" s="214">
        <v>504918.8892238366</v>
      </c>
      <c r="K12" s="237">
        <v>1476636.667263981</v>
      </c>
      <c r="L12" s="238">
        <v>680815.11679431563</v>
      </c>
      <c r="M12" s="236"/>
      <c r="N12" s="178" t="s">
        <v>265</v>
      </c>
    </row>
    <row r="13" spans="1:14" s="212" customFormat="1" ht="40.5" customHeight="1">
      <c r="A13" s="148"/>
      <c r="B13" s="11"/>
      <c r="C13" s="174" t="s">
        <v>266</v>
      </c>
      <c r="D13" s="174"/>
      <c r="E13" s="213">
        <v>923030.68985025468</v>
      </c>
      <c r="F13" s="214">
        <v>564668.83504446235</v>
      </c>
      <c r="G13" s="214">
        <v>358361.85480579227</v>
      </c>
      <c r="H13" s="214">
        <v>19727.678854476129</v>
      </c>
      <c r="I13" s="214">
        <v>5910.080079475968</v>
      </c>
      <c r="J13" s="214">
        <v>332724.0958718402</v>
      </c>
      <c r="K13" s="214">
        <v>923030.68985025468</v>
      </c>
      <c r="L13" s="235">
        <v>358361.85480579227</v>
      </c>
      <c r="M13" s="236"/>
      <c r="N13" s="178" t="s">
        <v>267</v>
      </c>
    </row>
    <row r="14" spans="1:14" s="212" customFormat="1" ht="40.5" customHeight="1">
      <c r="A14" s="148"/>
      <c r="B14" s="11"/>
      <c r="C14" s="174" t="s">
        <v>268</v>
      </c>
      <c r="D14" s="174"/>
      <c r="E14" s="213">
        <v>402644.06339782506</v>
      </c>
      <c r="F14" s="214">
        <v>245724.90783512447</v>
      </c>
      <c r="G14" s="214">
        <v>156919.15556270056</v>
      </c>
      <c r="H14" s="214">
        <v>81721.766771576556</v>
      </c>
      <c r="I14" s="214">
        <v>412.53943877842329</v>
      </c>
      <c r="J14" s="214">
        <v>74784.849352345613</v>
      </c>
      <c r="K14" s="237">
        <v>402644.06339782506</v>
      </c>
      <c r="L14" s="238">
        <v>156919.15556270056</v>
      </c>
      <c r="M14" s="217"/>
      <c r="N14" s="178" t="s">
        <v>269</v>
      </c>
    </row>
    <row r="15" spans="1:14" s="212" customFormat="1" ht="40.5" customHeight="1">
      <c r="A15" s="152"/>
      <c r="B15" s="153"/>
      <c r="C15" s="174" t="s">
        <v>270</v>
      </c>
      <c r="D15" s="174"/>
      <c r="E15" s="213">
        <v>988854.15972605848</v>
      </c>
      <c r="F15" s="214">
        <v>467357.3422368113</v>
      </c>
      <c r="G15" s="214">
        <v>521496.81748924707</v>
      </c>
      <c r="H15" s="214">
        <v>39323.951889962678</v>
      </c>
      <c r="I15" s="214">
        <v>1306.2032328006094</v>
      </c>
      <c r="J15" s="214">
        <v>480866.66236648383</v>
      </c>
      <c r="K15" s="237">
        <v>988854.15972605848</v>
      </c>
      <c r="L15" s="238">
        <v>521496.81748924707</v>
      </c>
      <c r="M15" s="236"/>
      <c r="N15" s="178" t="s">
        <v>271</v>
      </c>
    </row>
    <row r="16" spans="1:14" s="212" customFormat="1" ht="40.5" customHeight="1">
      <c r="A16" s="152"/>
      <c r="B16" s="153"/>
      <c r="C16" s="174" t="s">
        <v>272</v>
      </c>
      <c r="D16" s="174"/>
      <c r="E16" s="213">
        <v>1098847.1432524824</v>
      </c>
      <c r="F16" s="214">
        <v>248613.14124010509</v>
      </c>
      <c r="G16" s="214">
        <v>850234.0020123776</v>
      </c>
      <c r="H16" s="214">
        <v>202675.70721995979</v>
      </c>
      <c r="I16" s="214">
        <v>27687.964541188991</v>
      </c>
      <c r="J16" s="214">
        <v>619870.33025122865</v>
      </c>
      <c r="K16" s="237">
        <v>1098847.1432524824</v>
      </c>
      <c r="L16" s="238">
        <v>850234.0020123776</v>
      </c>
      <c r="M16" s="236"/>
      <c r="N16" s="178" t="s">
        <v>273</v>
      </c>
    </row>
    <row r="17" spans="1:14" s="212" customFormat="1" ht="40.5" customHeight="1">
      <c r="A17" s="152"/>
      <c r="B17" s="153"/>
      <c r="C17" s="174" t="s">
        <v>274</v>
      </c>
      <c r="D17" s="174"/>
      <c r="E17" s="213">
        <v>2125030.49407459</v>
      </c>
      <c r="F17" s="214">
        <v>871928.83965509397</v>
      </c>
      <c r="G17" s="214">
        <v>1253101.6544194962</v>
      </c>
      <c r="H17" s="214">
        <v>231349.49235769818</v>
      </c>
      <c r="I17" s="214">
        <v>3842.8428970539999</v>
      </c>
      <c r="J17" s="214">
        <v>1017909.3191647443</v>
      </c>
      <c r="K17" s="237">
        <v>2125030.49407459</v>
      </c>
      <c r="L17" s="238">
        <v>1253101.6544194962</v>
      </c>
      <c r="M17" s="236"/>
      <c r="N17" s="178" t="s">
        <v>275</v>
      </c>
    </row>
    <row r="18" spans="1:14" s="212" customFormat="1" ht="40.5" customHeight="1">
      <c r="A18" s="152"/>
      <c r="B18" s="153"/>
      <c r="C18" s="174" t="s">
        <v>276</v>
      </c>
      <c r="D18" s="174"/>
      <c r="E18" s="213">
        <v>835338.29598073312</v>
      </c>
      <c r="F18" s="214">
        <v>214312.47985609371</v>
      </c>
      <c r="G18" s="214">
        <v>621025.81612463947</v>
      </c>
      <c r="H18" s="214">
        <v>254047.04264828001</v>
      </c>
      <c r="I18" s="214">
        <v>34.529020092127482</v>
      </c>
      <c r="J18" s="214">
        <v>366944.24445626733</v>
      </c>
      <c r="K18" s="239">
        <v>835338.29598073312</v>
      </c>
      <c r="L18" s="240">
        <v>621025.81612463947</v>
      </c>
      <c r="M18" s="236"/>
      <c r="N18" s="178" t="s">
        <v>277</v>
      </c>
    </row>
    <row r="19" spans="1:14" s="212" customFormat="1" ht="40.5" customHeight="1">
      <c r="A19" s="152"/>
      <c r="B19" s="153"/>
      <c r="C19" s="174" t="s">
        <v>278</v>
      </c>
      <c r="D19" s="174"/>
      <c r="E19" s="213">
        <v>1303908.6409476374</v>
      </c>
      <c r="F19" s="214">
        <v>399849.36946844391</v>
      </c>
      <c r="G19" s="214">
        <v>904059.27147919359</v>
      </c>
      <c r="H19" s="214">
        <v>102490.77939683302</v>
      </c>
      <c r="I19" s="214">
        <v>2563.244383850219</v>
      </c>
      <c r="J19" s="214">
        <v>799005.2476985103</v>
      </c>
      <c r="K19" s="239">
        <v>1303908.6409476374</v>
      </c>
      <c r="L19" s="240">
        <v>904059.27147919359</v>
      </c>
      <c r="M19" s="236"/>
      <c r="N19" s="178" t="s">
        <v>279</v>
      </c>
    </row>
    <row r="20" spans="1:14" s="212" customFormat="1" ht="40.5" customHeight="1">
      <c r="A20" s="152"/>
      <c r="B20" s="153"/>
      <c r="C20" s="174" t="s">
        <v>280</v>
      </c>
      <c r="D20" s="174"/>
      <c r="E20" s="213">
        <v>954198.15100180637</v>
      </c>
      <c r="F20" s="214">
        <v>456969.39231721632</v>
      </c>
      <c r="G20" s="214">
        <v>497228.75868459011</v>
      </c>
      <c r="H20" s="214">
        <v>52787.553721888202</v>
      </c>
      <c r="I20" s="214">
        <v>4887.1280926671006</v>
      </c>
      <c r="J20" s="214">
        <v>439554.0768700348</v>
      </c>
      <c r="K20" s="239">
        <v>954198.15100180637</v>
      </c>
      <c r="L20" s="240">
        <v>497228.75868459011</v>
      </c>
      <c r="M20" s="236"/>
      <c r="N20" s="178" t="s">
        <v>281</v>
      </c>
    </row>
    <row r="21" spans="1:14" s="218" customFormat="1" ht="40.5" customHeight="1">
      <c r="A21" s="148"/>
      <c r="B21" s="11"/>
      <c r="C21" s="174" t="s">
        <v>132</v>
      </c>
      <c r="D21" s="174"/>
      <c r="E21" s="213">
        <v>1062850.171597268</v>
      </c>
      <c r="F21" s="214">
        <v>575626.19363724254</v>
      </c>
      <c r="G21" s="214">
        <v>487223.97796002502</v>
      </c>
      <c r="H21" s="214">
        <v>92605.139246008301</v>
      </c>
      <c r="I21" s="214">
        <v>9809.613106204728</v>
      </c>
      <c r="J21" s="214">
        <v>384809.22560781235</v>
      </c>
      <c r="K21" s="239">
        <v>1062850.171597268</v>
      </c>
      <c r="L21" s="240">
        <v>487223.97796002537</v>
      </c>
      <c r="M21" s="236"/>
      <c r="N21" s="155" t="s">
        <v>133</v>
      </c>
    </row>
    <row r="22" spans="1:14" s="218" customFormat="1" ht="40.5" customHeight="1">
      <c r="A22" s="189"/>
      <c r="B22" s="190"/>
      <c r="C22" s="241" t="s">
        <v>282</v>
      </c>
      <c r="D22" s="242"/>
      <c r="E22" s="243">
        <f t="shared" ref="E22:L22" si="0">SUM(E6:E21)</f>
        <v>58763146.618693031</v>
      </c>
      <c r="F22" s="244">
        <f t="shared" si="0"/>
        <v>39918126.93307405</v>
      </c>
      <c r="G22" s="244">
        <f t="shared" si="0"/>
        <v>18845019.685618989</v>
      </c>
      <c r="H22" s="244">
        <f t="shared" si="0"/>
        <v>4524427.4170262124</v>
      </c>
      <c r="I22" s="244">
        <f t="shared" si="0"/>
        <v>123380.87425785841</v>
      </c>
      <c r="J22" s="244">
        <f t="shared" si="0"/>
        <v>14197211.394334912</v>
      </c>
      <c r="K22" s="244">
        <f t="shared" si="0"/>
        <v>58763146.618693031</v>
      </c>
      <c r="L22" s="245">
        <f t="shared" si="0"/>
        <v>18845019.685618989</v>
      </c>
      <c r="M22" s="246"/>
      <c r="N22" s="247" t="s">
        <v>283</v>
      </c>
    </row>
    <row r="23" spans="1:14" s="249" customFormat="1" hidden="1">
      <c r="A23" s="248"/>
      <c r="B23" s="248"/>
      <c r="C23" s="248"/>
      <c r="D23" s="248"/>
      <c r="N23" s="250"/>
    </row>
    <row r="24" spans="1:14" s="249" customFormat="1" hidden="1">
      <c r="A24" s="248"/>
      <c r="B24" s="248"/>
      <c r="C24" s="248"/>
      <c r="D24" s="248"/>
      <c r="N24" s="250"/>
    </row>
    <row r="25" spans="1:14" s="249" customFormat="1" hidden="1">
      <c r="A25" s="248"/>
      <c r="B25" s="248"/>
      <c r="C25" s="248"/>
      <c r="D25" s="248"/>
      <c r="N25" s="250"/>
    </row>
    <row r="26" spans="1:14" s="249" customFormat="1" hidden="1">
      <c r="A26" s="248"/>
      <c r="B26" s="248"/>
      <c r="C26" s="248"/>
      <c r="D26" s="248"/>
      <c r="N26" s="250"/>
    </row>
    <row r="27" spans="1:14" s="249" customFormat="1" hidden="1">
      <c r="A27" s="248"/>
      <c r="B27" s="248"/>
      <c r="C27" s="248"/>
      <c r="D27" s="248"/>
      <c r="N27" s="250"/>
    </row>
    <row r="28" spans="1:14" s="203" customFormat="1" ht="22.5" customHeight="1">
      <c r="A28" s="446" t="s">
        <v>239</v>
      </c>
      <c r="B28" s="446"/>
      <c r="C28" s="446"/>
      <c r="D28" s="446"/>
      <c r="E28" s="446"/>
      <c r="F28" s="446"/>
      <c r="G28" s="446"/>
      <c r="H28" s="446"/>
      <c r="I28" s="446" t="s">
        <v>240</v>
      </c>
      <c r="J28" s="446"/>
      <c r="K28" s="446"/>
      <c r="L28" s="446"/>
      <c r="M28" s="446"/>
      <c r="N28" s="446"/>
    </row>
    <row r="30" spans="1:14">
      <c r="A30" s="447" t="s">
        <v>284</v>
      </c>
      <c r="B30" s="447"/>
      <c r="C30" s="447"/>
      <c r="D30" s="207"/>
      <c r="E30" s="206"/>
      <c r="F30" s="206"/>
      <c r="G30" s="206"/>
      <c r="H30" s="206"/>
      <c r="I30" s="206"/>
      <c r="J30" s="206"/>
      <c r="K30" s="206"/>
      <c r="L30" s="208"/>
      <c r="M30" s="206"/>
      <c r="N30" s="208" t="s">
        <v>285</v>
      </c>
    </row>
    <row r="31" spans="1:14" s="209" customFormat="1" ht="31.5" customHeight="1">
      <c r="A31" s="448"/>
      <c r="B31" s="449"/>
      <c r="C31" s="449"/>
      <c r="D31" s="449"/>
      <c r="E31" s="452" t="s">
        <v>243</v>
      </c>
      <c r="F31" s="452" t="s">
        <v>286</v>
      </c>
      <c r="G31" s="452" t="s">
        <v>287</v>
      </c>
      <c r="H31" s="452" t="s">
        <v>288</v>
      </c>
      <c r="I31" s="452" t="s">
        <v>289</v>
      </c>
      <c r="J31" s="452" t="s">
        <v>290</v>
      </c>
      <c r="K31" s="452" t="s">
        <v>249</v>
      </c>
      <c r="L31" s="456"/>
      <c r="M31" s="457"/>
      <c r="N31" s="458"/>
    </row>
    <row r="32" spans="1:14" s="212" customFormat="1" ht="43.5" customHeight="1">
      <c r="A32" s="450"/>
      <c r="B32" s="451"/>
      <c r="C32" s="451"/>
      <c r="D32" s="451"/>
      <c r="E32" s="453"/>
      <c r="F32" s="453"/>
      <c r="G32" s="453"/>
      <c r="H32" s="453"/>
      <c r="I32" s="453"/>
      <c r="J32" s="453"/>
      <c r="K32" s="210" t="s">
        <v>250</v>
      </c>
      <c r="L32" s="211" t="s">
        <v>291</v>
      </c>
      <c r="M32" s="459"/>
      <c r="N32" s="460"/>
    </row>
    <row r="33" spans="1:14" s="218" customFormat="1" ht="41.25" customHeight="1">
      <c r="A33" s="148"/>
      <c r="B33" s="11"/>
      <c r="C33" s="174" t="s">
        <v>252</v>
      </c>
      <c r="D33" s="174"/>
      <c r="E33" s="213">
        <v>516588.0344720555</v>
      </c>
      <c r="F33" s="214">
        <v>279763.31636893761</v>
      </c>
      <c r="G33" s="214">
        <v>236824.71810311786</v>
      </c>
      <c r="H33" s="214">
        <v>51730.447260663816</v>
      </c>
      <c r="I33" s="214">
        <v>6702.639064061168</v>
      </c>
      <c r="J33" s="214">
        <v>178391.63177839288</v>
      </c>
      <c r="K33" s="20">
        <v>516588.0344720555</v>
      </c>
      <c r="L33" s="216">
        <v>236824.71810311786</v>
      </c>
      <c r="M33" s="217"/>
      <c r="N33" s="178" t="s">
        <v>253</v>
      </c>
    </row>
    <row r="34" spans="1:14" s="212" customFormat="1" ht="41.25" customHeight="1">
      <c r="A34" s="148"/>
      <c r="B34" s="11"/>
      <c r="C34" s="174" t="s">
        <v>254</v>
      </c>
      <c r="D34" s="174"/>
      <c r="E34" s="219">
        <v>33533.553989898515</v>
      </c>
      <c r="F34" s="220">
        <v>15774.541781625852</v>
      </c>
      <c r="G34" s="220">
        <v>17759.012208272663</v>
      </c>
      <c r="H34" s="220">
        <v>4442.6245877149868</v>
      </c>
      <c r="I34" s="220">
        <v>67.241793064979845</v>
      </c>
      <c r="J34" s="220">
        <v>13249.145827492697</v>
      </c>
      <c r="K34" s="150">
        <v>33533.553989898515</v>
      </c>
      <c r="L34" s="166">
        <v>17759.012208272663</v>
      </c>
      <c r="M34" s="221"/>
      <c r="N34" s="178" t="s">
        <v>255</v>
      </c>
    </row>
    <row r="35" spans="1:14" s="212" customFormat="1" ht="41.25" customHeight="1">
      <c r="A35" s="148"/>
      <c r="B35" s="11"/>
      <c r="C35" s="174" t="s">
        <v>256</v>
      </c>
      <c r="D35" s="174"/>
      <c r="E35" s="222">
        <v>2455106.3760011867</v>
      </c>
      <c r="F35" s="223">
        <v>1917807.2490342243</v>
      </c>
      <c r="G35" s="223">
        <v>537299.12696696189</v>
      </c>
      <c r="H35" s="223">
        <v>120971.89503457044</v>
      </c>
      <c r="I35" s="223">
        <v>1641.5250754382917</v>
      </c>
      <c r="J35" s="223">
        <v>414685.70685695321</v>
      </c>
      <c r="K35" s="150">
        <v>2455106.3760011867</v>
      </c>
      <c r="L35" s="166">
        <v>537299.12696696189</v>
      </c>
      <c r="M35" s="224"/>
      <c r="N35" s="178" t="s">
        <v>257</v>
      </c>
    </row>
    <row r="36" spans="1:14" s="212" customFormat="1" ht="41.25" customHeight="1">
      <c r="A36" s="148"/>
      <c r="B36" s="11"/>
      <c r="C36" s="174" t="s">
        <v>258</v>
      </c>
      <c r="D36" s="174"/>
      <c r="E36" s="225">
        <v>83523.939875290031</v>
      </c>
      <c r="F36" s="226">
        <v>50517.714667123983</v>
      </c>
      <c r="G36" s="226">
        <v>33006.225208166041</v>
      </c>
      <c r="H36" s="226">
        <v>17521.17156620893</v>
      </c>
      <c r="I36" s="226">
        <v>48.433385854598008</v>
      </c>
      <c r="J36" s="226">
        <v>15436.620256102517</v>
      </c>
      <c r="K36" s="227">
        <v>83523.939875290031</v>
      </c>
      <c r="L36" s="228">
        <v>33006.225208166041</v>
      </c>
      <c r="M36" s="229"/>
      <c r="N36" s="178" t="s">
        <v>259</v>
      </c>
    </row>
    <row r="37" spans="1:14" s="212" customFormat="1" ht="41.25" customHeight="1">
      <c r="A37" s="148"/>
      <c r="B37" s="11"/>
      <c r="C37" s="174" t="s">
        <v>260</v>
      </c>
      <c r="D37" s="174"/>
      <c r="E37" s="230">
        <v>609964.51985865121</v>
      </c>
      <c r="F37" s="231">
        <v>403500.46758339257</v>
      </c>
      <c r="G37" s="231">
        <v>206464.05227525881</v>
      </c>
      <c r="H37" s="231">
        <v>16118.85450687585</v>
      </c>
      <c r="I37" s="231">
        <v>704.822837563642</v>
      </c>
      <c r="J37" s="231">
        <v>189640.37493081932</v>
      </c>
      <c r="K37" s="232">
        <v>609964.51985865121</v>
      </c>
      <c r="L37" s="233">
        <v>206464.05227525881</v>
      </c>
      <c r="M37" s="234"/>
      <c r="N37" s="178" t="s">
        <v>261</v>
      </c>
    </row>
    <row r="38" spans="1:14" s="212" customFormat="1" ht="41.25" customHeight="1">
      <c r="A38" s="148"/>
      <c r="B38" s="11"/>
      <c r="C38" s="174" t="s">
        <v>262</v>
      </c>
      <c r="D38" s="174"/>
      <c r="E38" s="213">
        <v>213042.35527557493</v>
      </c>
      <c r="F38" s="214">
        <v>98879.751990452598</v>
      </c>
      <c r="G38" s="214">
        <v>114162.60328512233</v>
      </c>
      <c r="H38" s="214">
        <v>8000.413394963819</v>
      </c>
      <c r="I38" s="214">
        <v>2697.7445100539112</v>
      </c>
      <c r="J38" s="214">
        <v>103464.44538010459</v>
      </c>
      <c r="K38" s="214">
        <v>213042.35527557493</v>
      </c>
      <c r="L38" s="235">
        <v>114162.60328512233</v>
      </c>
      <c r="M38" s="236"/>
      <c r="N38" s="178" t="s">
        <v>263</v>
      </c>
    </row>
    <row r="39" spans="1:14" s="212" customFormat="1" ht="41.25" customHeight="1">
      <c r="A39" s="148"/>
      <c r="B39" s="11"/>
      <c r="C39" s="174" t="s">
        <v>264</v>
      </c>
      <c r="D39" s="174"/>
      <c r="E39" s="213">
        <v>235052.98395460713</v>
      </c>
      <c r="F39" s="214">
        <v>125790.34579109288</v>
      </c>
      <c r="G39" s="214">
        <v>109262.63816351426</v>
      </c>
      <c r="H39" s="214">
        <v>27429.253788084257</v>
      </c>
      <c r="I39" s="214">
        <v>738.65164821135772</v>
      </c>
      <c r="J39" s="214">
        <v>81094.732727218652</v>
      </c>
      <c r="K39" s="237">
        <v>235052.98395460713</v>
      </c>
      <c r="L39" s="238">
        <v>109262.63816351426</v>
      </c>
      <c r="M39" s="236"/>
      <c r="N39" s="178" t="s">
        <v>265</v>
      </c>
    </row>
    <row r="40" spans="1:14" s="212" customFormat="1" ht="41.25" customHeight="1">
      <c r="A40" s="148"/>
      <c r="B40" s="11"/>
      <c r="C40" s="174" t="s">
        <v>266</v>
      </c>
      <c r="D40" s="174"/>
      <c r="E40" s="213">
        <v>172859.91779303082</v>
      </c>
      <c r="F40" s="214">
        <v>105792.34548601156</v>
      </c>
      <c r="G40" s="214">
        <v>67067.572307019247</v>
      </c>
      <c r="H40" s="214">
        <v>3651.2735456294722</v>
      </c>
      <c r="I40" s="214">
        <v>1106.8058020553435</v>
      </c>
      <c r="J40" s="214">
        <v>62309.492959334428</v>
      </c>
      <c r="K40" s="214">
        <v>172859.91779303082</v>
      </c>
      <c r="L40" s="235">
        <v>67067.572307019247</v>
      </c>
      <c r="M40" s="236"/>
      <c r="N40" s="178" t="s">
        <v>267</v>
      </c>
    </row>
    <row r="41" spans="1:14" s="212" customFormat="1" ht="41.25" customHeight="1">
      <c r="A41" s="148"/>
      <c r="B41" s="11"/>
      <c r="C41" s="174" t="s">
        <v>268</v>
      </c>
      <c r="D41" s="174"/>
      <c r="E41" s="213">
        <v>92248.172378249801</v>
      </c>
      <c r="F41" s="214">
        <v>55866.953986526481</v>
      </c>
      <c r="G41" s="214">
        <v>36381.218391723334</v>
      </c>
      <c r="H41" s="214">
        <v>19162.933482610926</v>
      </c>
      <c r="I41" s="214">
        <v>92.252015631913295</v>
      </c>
      <c r="J41" s="214">
        <v>17126.032893480489</v>
      </c>
      <c r="K41" s="237">
        <v>92248.172378249801</v>
      </c>
      <c r="L41" s="238">
        <v>36381.218391723334</v>
      </c>
      <c r="M41" s="217"/>
      <c r="N41" s="178" t="s">
        <v>269</v>
      </c>
    </row>
    <row r="42" spans="1:14" s="212" customFormat="1" ht="41.25" customHeight="1">
      <c r="A42" s="152"/>
      <c r="B42" s="153"/>
      <c r="C42" s="174" t="s">
        <v>270</v>
      </c>
      <c r="D42" s="174"/>
      <c r="E42" s="213">
        <v>202784.4683974364</v>
      </c>
      <c r="F42" s="214">
        <v>92424.984316991075</v>
      </c>
      <c r="G42" s="214">
        <v>110359.48408044534</v>
      </c>
      <c r="H42" s="214">
        <v>8379.4149105278357</v>
      </c>
      <c r="I42" s="214">
        <v>267.55674820858559</v>
      </c>
      <c r="J42" s="214">
        <v>101712.51242170892</v>
      </c>
      <c r="K42" s="237">
        <v>202784.4683974364</v>
      </c>
      <c r="L42" s="238">
        <v>110359.48408044534</v>
      </c>
      <c r="M42" s="236"/>
      <c r="N42" s="178" t="s">
        <v>271</v>
      </c>
    </row>
    <row r="43" spans="1:14" s="212" customFormat="1" ht="41.25" customHeight="1">
      <c r="A43" s="152"/>
      <c r="B43" s="153"/>
      <c r="C43" s="174" t="s">
        <v>272</v>
      </c>
      <c r="D43" s="174"/>
      <c r="E43" s="213">
        <v>182432.85799560603</v>
      </c>
      <c r="F43" s="214">
        <v>35764.894508117883</v>
      </c>
      <c r="G43" s="214">
        <v>146667.96348748813</v>
      </c>
      <c r="H43" s="214">
        <v>36694.123125339072</v>
      </c>
      <c r="I43" s="214">
        <v>4604.4032375094184</v>
      </c>
      <c r="J43" s="214">
        <v>105369.43712463966</v>
      </c>
      <c r="K43" s="237">
        <v>182432.85799560603</v>
      </c>
      <c r="L43" s="238">
        <v>146667.96348748813</v>
      </c>
      <c r="M43" s="236"/>
      <c r="N43" s="178" t="s">
        <v>273</v>
      </c>
    </row>
    <row r="44" spans="1:14" s="212" customFormat="1" ht="41.25" customHeight="1">
      <c r="A44" s="152"/>
      <c r="B44" s="153"/>
      <c r="C44" s="174" t="s">
        <v>274</v>
      </c>
      <c r="D44" s="174"/>
      <c r="E44" s="213">
        <v>636737.18609326461</v>
      </c>
      <c r="F44" s="214">
        <v>272508.19892153383</v>
      </c>
      <c r="G44" s="214">
        <v>364228.98717173055</v>
      </c>
      <c r="H44" s="214">
        <v>84035.214689077868</v>
      </c>
      <c r="I44" s="214">
        <v>891.22836910827846</v>
      </c>
      <c r="J44" s="214">
        <v>279302.5441135444</v>
      </c>
      <c r="K44" s="237">
        <v>636737.18609326461</v>
      </c>
      <c r="L44" s="238">
        <v>364228.98717173055</v>
      </c>
      <c r="M44" s="236"/>
      <c r="N44" s="178" t="s">
        <v>275</v>
      </c>
    </row>
    <row r="45" spans="1:14" s="212" customFormat="1" ht="41.25" customHeight="1">
      <c r="A45" s="152"/>
      <c r="B45" s="153"/>
      <c r="C45" s="174" t="s">
        <v>276</v>
      </c>
      <c r="D45" s="174"/>
      <c r="E45" s="213">
        <v>473824.22748705052</v>
      </c>
      <c r="F45" s="214">
        <v>121473.72243586385</v>
      </c>
      <c r="G45" s="214">
        <v>352350.50505118666</v>
      </c>
      <c r="H45" s="214">
        <v>152831.76605030443</v>
      </c>
      <c r="I45" s="214">
        <v>19.652416000176054</v>
      </c>
      <c r="J45" s="214">
        <v>199499.08658488205</v>
      </c>
      <c r="K45" s="239">
        <v>473824.22748705052</v>
      </c>
      <c r="L45" s="240">
        <v>352350.50505118666</v>
      </c>
      <c r="M45" s="236"/>
      <c r="N45" s="178" t="s">
        <v>277</v>
      </c>
    </row>
    <row r="46" spans="1:14" s="212" customFormat="1" ht="41.25" customHeight="1">
      <c r="A46" s="152"/>
      <c r="B46" s="153"/>
      <c r="C46" s="174" t="s">
        <v>278</v>
      </c>
      <c r="D46" s="174"/>
      <c r="E46" s="213">
        <v>307277.6799589966</v>
      </c>
      <c r="F46" s="214">
        <v>93154.561350136719</v>
      </c>
      <c r="G46" s="214">
        <v>214123.11860885989</v>
      </c>
      <c r="H46" s="214">
        <v>24422.133614801958</v>
      </c>
      <c r="I46" s="214">
        <v>549.99266578425954</v>
      </c>
      <c r="J46" s="214">
        <v>189150.99232827369</v>
      </c>
      <c r="K46" s="239">
        <v>307277.6799589966</v>
      </c>
      <c r="L46" s="240">
        <v>214123.11860885989</v>
      </c>
      <c r="M46" s="236"/>
      <c r="N46" s="178" t="s">
        <v>279</v>
      </c>
    </row>
    <row r="47" spans="1:14" s="212" customFormat="1" ht="41.25" customHeight="1">
      <c r="A47" s="152"/>
      <c r="B47" s="153"/>
      <c r="C47" s="174" t="s">
        <v>280</v>
      </c>
      <c r="D47" s="174"/>
      <c r="E47" s="213">
        <v>216975.37981427685</v>
      </c>
      <c r="F47" s="214">
        <v>102107.38910548337</v>
      </c>
      <c r="G47" s="214">
        <v>114867.9907087935</v>
      </c>
      <c r="H47" s="214">
        <v>11792.453020128234</v>
      </c>
      <c r="I47" s="214">
        <v>1009.939191549056</v>
      </c>
      <c r="J47" s="214">
        <v>102065.59849711621</v>
      </c>
      <c r="K47" s="239">
        <v>216975.37981427685</v>
      </c>
      <c r="L47" s="240">
        <v>114867.9907087935</v>
      </c>
      <c r="M47" s="236"/>
      <c r="N47" s="178" t="s">
        <v>281</v>
      </c>
    </row>
    <row r="48" spans="1:14" s="218" customFormat="1" ht="41.25" customHeight="1">
      <c r="A48" s="148"/>
      <c r="B48" s="11"/>
      <c r="C48" s="174" t="s">
        <v>132</v>
      </c>
      <c r="D48" s="174"/>
      <c r="E48" s="213">
        <v>170676.7703764028</v>
      </c>
      <c r="F48" s="214">
        <v>87755.621217906446</v>
      </c>
      <c r="G48" s="214">
        <v>82921.149158496337</v>
      </c>
      <c r="H48" s="214">
        <v>16284.352888819087</v>
      </c>
      <c r="I48" s="214">
        <v>1257.0421765341866</v>
      </c>
      <c r="J48" s="214">
        <v>65379.754093143056</v>
      </c>
      <c r="K48" s="239">
        <v>170676.7703764028</v>
      </c>
      <c r="L48" s="240">
        <v>82921.149158496337</v>
      </c>
      <c r="M48" s="236"/>
      <c r="N48" s="155" t="s">
        <v>133</v>
      </c>
    </row>
    <row r="49" spans="1:14" s="218" customFormat="1" ht="41.25" customHeight="1">
      <c r="A49" s="189"/>
      <c r="B49" s="190"/>
      <c r="C49" s="241" t="s">
        <v>282</v>
      </c>
      <c r="D49" s="242"/>
      <c r="E49" s="243">
        <f t="shared" ref="E49:L49" si="1">SUM(E33:E48)</f>
        <v>6602628.423721578</v>
      </c>
      <c r="F49" s="244">
        <f t="shared" si="1"/>
        <v>3858882.0585454209</v>
      </c>
      <c r="G49" s="244">
        <f t="shared" si="1"/>
        <v>2743746.3651761566</v>
      </c>
      <c r="H49" s="244">
        <f t="shared" si="1"/>
        <v>603468.32546632085</v>
      </c>
      <c r="I49" s="244">
        <f t="shared" si="1"/>
        <v>22399.930936629164</v>
      </c>
      <c r="J49" s="244">
        <f t="shared" si="1"/>
        <v>2117878.1087732073</v>
      </c>
      <c r="K49" s="244">
        <f t="shared" si="1"/>
        <v>6602628.423721578</v>
      </c>
      <c r="L49" s="245">
        <f t="shared" si="1"/>
        <v>2743746.3651761566</v>
      </c>
      <c r="M49" s="246"/>
      <c r="N49" s="247" t="s">
        <v>283</v>
      </c>
    </row>
    <row r="50" spans="1:14" hidden="1"/>
    <row r="51" spans="1:14" hidden="1"/>
    <row r="52" spans="1:14" hidden="1"/>
    <row r="53" spans="1:14" hidden="1"/>
    <row r="54" spans="1:14" hidden="1"/>
    <row r="55" spans="1:14" s="203" customFormat="1" ht="22.5" customHeight="1">
      <c r="A55" s="446" t="s">
        <v>239</v>
      </c>
      <c r="B55" s="446"/>
      <c r="C55" s="446"/>
      <c r="D55" s="446"/>
      <c r="E55" s="446"/>
      <c r="F55" s="446"/>
      <c r="G55" s="446"/>
      <c r="H55" s="446"/>
      <c r="I55" s="446" t="s">
        <v>240</v>
      </c>
      <c r="J55" s="446"/>
      <c r="K55" s="446"/>
      <c r="L55" s="446"/>
      <c r="M55" s="446"/>
      <c r="N55" s="446"/>
    </row>
    <row r="57" spans="1:14">
      <c r="A57" s="447" t="s">
        <v>292</v>
      </c>
      <c r="B57" s="447"/>
      <c r="C57" s="447"/>
      <c r="D57" s="207"/>
      <c r="E57" s="206"/>
      <c r="F57" s="206"/>
      <c r="G57" s="206"/>
      <c r="H57" s="206"/>
      <c r="I57" s="206"/>
      <c r="J57" s="206"/>
      <c r="K57" s="206"/>
      <c r="L57" s="208"/>
      <c r="M57" s="206"/>
      <c r="N57" s="208" t="s">
        <v>285</v>
      </c>
    </row>
    <row r="58" spans="1:14" s="209" customFormat="1" ht="31.5" customHeight="1">
      <c r="A58" s="448"/>
      <c r="B58" s="449"/>
      <c r="C58" s="449"/>
      <c r="D58" s="449"/>
      <c r="E58" s="452" t="s">
        <v>243</v>
      </c>
      <c r="F58" s="452" t="s">
        <v>286</v>
      </c>
      <c r="G58" s="452" t="s">
        <v>287</v>
      </c>
      <c r="H58" s="452" t="s">
        <v>288</v>
      </c>
      <c r="I58" s="452" t="s">
        <v>289</v>
      </c>
      <c r="J58" s="452" t="s">
        <v>290</v>
      </c>
      <c r="K58" s="452" t="s">
        <v>249</v>
      </c>
      <c r="L58" s="456"/>
      <c r="M58" s="457"/>
      <c r="N58" s="458"/>
    </row>
    <row r="59" spans="1:14" s="212" customFormat="1" ht="43.5" customHeight="1">
      <c r="A59" s="450"/>
      <c r="B59" s="451"/>
      <c r="C59" s="451"/>
      <c r="D59" s="451"/>
      <c r="E59" s="453"/>
      <c r="F59" s="453"/>
      <c r="G59" s="453"/>
      <c r="H59" s="453"/>
      <c r="I59" s="453"/>
      <c r="J59" s="453"/>
      <c r="K59" s="210" t="s">
        <v>250</v>
      </c>
      <c r="L59" s="211" t="s">
        <v>291</v>
      </c>
      <c r="M59" s="459"/>
      <c r="N59" s="460"/>
    </row>
    <row r="60" spans="1:14" s="218" customFormat="1" ht="40.5" customHeight="1">
      <c r="A60" s="148"/>
      <c r="B60" s="11"/>
      <c r="C60" s="174" t="s">
        <v>252</v>
      </c>
      <c r="D60" s="192"/>
      <c r="E60" s="213">
        <v>369109.80860977777</v>
      </c>
      <c r="F60" s="214">
        <v>162299.67098681603</v>
      </c>
      <c r="G60" s="214">
        <v>206810.13762296175</v>
      </c>
      <c r="H60" s="214">
        <v>36860.920722611379</v>
      </c>
      <c r="I60" s="214">
        <v>4789.2726866919229</v>
      </c>
      <c r="J60" s="214">
        <v>165159.94421365845</v>
      </c>
      <c r="K60" s="20">
        <v>369109.80860977777</v>
      </c>
      <c r="L60" s="216">
        <v>206810.13762296175</v>
      </c>
      <c r="M60" s="217"/>
      <c r="N60" s="178" t="s">
        <v>253</v>
      </c>
    </row>
    <row r="61" spans="1:14" s="212" customFormat="1" ht="40.5" customHeight="1">
      <c r="A61" s="148"/>
      <c r="B61" s="11"/>
      <c r="C61" s="174" t="s">
        <v>254</v>
      </c>
      <c r="D61" s="192"/>
      <c r="E61" s="219">
        <v>22523.156594821718</v>
      </c>
      <c r="F61" s="220">
        <v>10595.13330636373</v>
      </c>
      <c r="G61" s="220">
        <v>11928.023288457989</v>
      </c>
      <c r="H61" s="220">
        <v>2983.9345185795228</v>
      </c>
      <c r="I61" s="220">
        <v>45.163642224600345</v>
      </c>
      <c r="J61" s="220">
        <v>8898.9251276538671</v>
      </c>
      <c r="K61" s="150">
        <v>22523.156594821718</v>
      </c>
      <c r="L61" s="166">
        <v>11928.023288457989</v>
      </c>
      <c r="M61" s="221"/>
      <c r="N61" s="178" t="s">
        <v>255</v>
      </c>
    </row>
    <row r="62" spans="1:14" s="212" customFormat="1" ht="40.5" customHeight="1">
      <c r="A62" s="148"/>
      <c r="B62" s="11"/>
      <c r="C62" s="174" t="s">
        <v>256</v>
      </c>
      <c r="D62" s="192"/>
      <c r="E62" s="222">
        <v>1336049.7874938755</v>
      </c>
      <c r="F62" s="223">
        <v>1032534.8731358998</v>
      </c>
      <c r="G62" s="223">
        <v>303514.91435797571</v>
      </c>
      <c r="H62" s="223">
        <v>72521.077259197773</v>
      </c>
      <c r="I62" s="223">
        <v>893.42761910542026</v>
      </c>
      <c r="J62" s="223">
        <v>230100.4094796725</v>
      </c>
      <c r="K62" s="150">
        <v>1336049.7874938755</v>
      </c>
      <c r="L62" s="166">
        <v>303514.91435797571</v>
      </c>
      <c r="M62" s="224"/>
      <c r="N62" s="178" t="s">
        <v>257</v>
      </c>
    </row>
    <row r="63" spans="1:14" s="212" customFormat="1" ht="40.5" customHeight="1">
      <c r="A63" s="148"/>
      <c r="B63" s="11"/>
      <c r="C63" s="174" t="s">
        <v>258</v>
      </c>
      <c r="D63" s="192"/>
      <c r="E63" s="225">
        <v>2361332.3258279958</v>
      </c>
      <c r="F63" s="226">
        <v>1613954.3971843587</v>
      </c>
      <c r="G63" s="226">
        <v>747377.92864363734</v>
      </c>
      <c r="H63" s="226">
        <v>466709.18316148414</v>
      </c>
      <c r="I63" s="226">
        <v>1549.3639958050301</v>
      </c>
      <c r="J63" s="226">
        <v>279119.38148634823</v>
      </c>
      <c r="K63" s="227">
        <v>2361332.3258279958</v>
      </c>
      <c r="L63" s="228">
        <v>747377.92864363734</v>
      </c>
      <c r="M63" s="229"/>
      <c r="N63" s="178" t="s">
        <v>259</v>
      </c>
    </row>
    <row r="64" spans="1:14" s="212" customFormat="1" ht="40.5" customHeight="1">
      <c r="A64" s="148"/>
      <c r="B64" s="11"/>
      <c r="C64" s="174" t="s">
        <v>260</v>
      </c>
      <c r="D64" s="192"/>
      <c r="E64" s="230">
        <v>248063.6753981759</v>
      </c>
      <c r="F64" s="231">
        <v>164218.60417836753</v>
      </c>
      <c r="G64" s="231">
        <v>83845.071219808364</v>
      </c>
      <c r="H64" s="231">
        <v>7125.2139160122524</v>
      </c>
      <c r="I64" s="231">
        <v>286.59203617987703</v>
      </c>
      <c r="J64" s="231">
        <v>76433.26526761624</v>
      </c>
      <c r="K64" s="232">
        <v>248063.6753981759</v>
      </c>
      <c r="L64" s="233">
        <v>83845.071219808364</v>
      </c>
      <c r="M64" s="234"/>
      <c r="N64" s="178" t="s">
        <v>261</v>
      </c>
    </row>
    <row r="65" spans="1:14" s="212" customFormat="1" ht="40.5" customHeight="1">
      <c r="A65" s="148"/>
      <c r="B65" s="11"/>
      <c r="C65" s="174" t="s">
        <v>262</v>
      </c>
      <c r="D65" s="192"/>
      <c r="E65" s="213">
        <v>176135.08136278944</v>
      </c>
      <c r="F65" s="214">
        <v>81443.585434273613</v>
      </c>
      <c r="G65" s="214">
        <v>94691.495928515826</v>
      </c>
      <c r="H65" s="214">
        <v>6663.2322995275808</v>
      </c>
      <c r="I65" s="214">
        <v>2230.3931912614453</v>
      </c>
      <c r="J65" s="214">
        <v>85797.8704377268</v>
      </c>
      <c r="K65" s="214">
        <v>176135.08136278944</v>
      </c>
      <c r="L65" s="235">
        <v>94691.495928515826</v>
      </c>
      <c r="M65" s="236"/>
      <c r="N65" s="178" t="s">
        <v>263</v>
      </c>
    </row>
    <row r="66" spans="1:14" s="212" customFormat="1" ht="40.5" customHeight="1">
      <c r="A66" s="148"/>
      <c r="B66" s="11"/>
      <c r="C66" s="174" t="s">
        <v>264</v>
      </c>
      <c r="D66" s="192"/>
      <c r="E66" s="213">
        <v>350646.43688374507</v>
      </c>
      <c r="F66" s="214">
        <v>236704.61643364496</v>
      </c>
      <c r="G66" s="214">
        <v>113941.82045010015</v>
      </c>
      <c r="H66" s="214">
        <v>34163.057411519294</v>
      </c>
      <c r="I66" s="214">
        <v>1101.7130709486919</v>
      </c>
      <c r="J66" s="214">
        <v>78677.049967632163</v>
      </c>
      <c r="K66" s="237">
        <v>350646.43688374507</v>
      </c>
      <c r="L66" s="238">
        <v>113941.82045010015</v>
      </c>
      <c r="M66" s="236"/>
      <c r="N66" s="178" t="s">
        <v>265</v>
      </c>
    </row>
    <row r="67" spans="1:14" s="212" customFormat="1" ht="40.5" customHeight="1">
      <c r="A67" s="148"/>
      <c r="B67" s="11"/>
      <c r="C67" s="174" t="s">
        <v>266</v>
      </c>
      <c r="D67" s="192"/>
      <c r="E67" s="213">
        <v>143071.98949207136</v>
      </c>
      <c r="F67" s="214">
        <v>83712.255897790063</v>
      </c>
      <c r="G67" s="214">
        <v>59359.733594281279</v>
      </c>
      <c r="H67" s="214">
        <v>6769.5755502103584</v>
      </c>
      <c r="I67" s="214">
        <v>916.09845306333887</v>
      </c>
      <c r="J67" s="214">
        <v>51674.059591007579</v>
      </c>
      <c r="K67" s="214">
        <v>143071.98949207136</v>
      </c>
      <c r="L67" s="235">
        <v>59359.733594281279</v>
      </c>
      <c r="M67" s="236"/>
      <c r="N67" s="178" t="s">
        <v>267</v>
      </c>
    </row>
    <row r="68" spans="1:14" s="212" customFormat="1" ht="40.5" customHeight="1">
      <c r="A68" s="148"/>
      <c r="B68" s="11"/>
      <c r="C68" s="174" t="s">
        <v>268</v>
      </c>
      <c r="D68" s="192"/>
      <c r="E68" s="213">
        <v>83898.535403783826</v>
      </c>
      <c r="F68" s="214">
        <v>46969.081980070223</v>
      </c>
      <c r="G68" s="214">
        <v>36929.45342371361</v>
      </c>
      <c r="H68" s="214">
        <v>15964.170252325104</v>
      </c>
      <c r="I68" s="214">
        <v>69.721903314740572</v>
      </c>
      <c r="J68" s="214">
        <v>20895.561268073769</v>
      </c>
      <c r="K68" s="237">
        <v>83898.535403783826</v>
      </c>
      <c r="L68" s="238">
        <v>36929.45342371361</v>
      </c>
      <c r="M68" s="217"/>
      <c r="N68" s="178" t="s">
        <v>269</v>
      </c>
    </row>
    <row r="69" spans="1:14" s="212" customFormat="1" ht="40.5" customHeight="1">
      <c r="A69" s="152"/>
      <c r="B69" s="153"/>
      <c r="C69" s="174" t="s">
        <v>270</v>
      </c>
      <c r="D69" s="192"/>
      <c r="E69" s="213">
        <v>158551.71186010388</v>
      </c>
      <c r="F69" s="214">
        <v>75847.245991432967</v>
      </c>
      <c r="G69" s="214">
        <v>82704.465868670886</v>
      </c>
      <c r="H69" s="214">
        <v>6238.2099017306055</v>
      </c>
      <c r="I69" s="214">
        <v>209.36003191388158</v>
      </c>
      <c r="J69" s="214">
        <v>76256.89593502639</v>
      </c>
      <c r="K69" s="237">
        <v>158551.71186010388</v>
      </c>
      <c r="L69" s="238">
        <v>82704.465868670886</v>
      </c>
      <c r="M69" s="236"/>
      <c r="N69" s="178" t="s">
        <v>271</v>
      </c>
    </row>
    <row r="70" spans="1:14" s="212" customFormat="1" ht="40.5" customHeight="1">
      <c r="A70" s="152"/>
      <c r="B70" s="153"/>
      <c r="C70" s="174" t="s">
        <v>272</v>
      </c>
      <c r="D70" s="192"/>
      <c r="E70" s="213">
        <v>154985.45236520068</v>
      </c>
      <c r="F70" s="214">
        <v>29080.339523867358</v>
      </c>
      <c r="G70" s="214">
        <v>125905.11284133335</v>
      </c>
      <c r="H70" s="214">
        <v>31758.823992705125</v>
      </c>
      <c r="I70" s="214">
        <v>3912.0434648704445</v>
      </c>
      <c r="J70" s="214">
        <v>90234.245383757778</v>
      </c>
      <c r="K70" s="237">
        <v>154985.45236520068</v>
      </c>
      <c r="L70" s="238">
        <v>125905.11284133335</v>
      </c>
      <c r="M70" s="236"/>
      <c r="N70" s="178" t="s">
        <v>273</v>
      </c>
    </row>
    <row r="71" spans="1:14" s="212" customFormat="1" ht="40.5" customHeight="1">
      <c r="A71" s="152"/>
      <c r="B71" s="153"/>
      <c r="C71" s="174" t="s">
        <v>274</v>
      </c>
      <c r="D71" s="192"/>
      <c r="E71" s="213">
        <v>72405.467363849981</v>
      </c>
      <c r="F71" s="214">
        <v>28280.639010881165</v>
      </c>
      <c r="G71" s="214">
        <v>44124.828352968812</v>
      </c>
      <c r="H71" s="214">
        <v>4907.7038023734376</v>
      </c>
      <c r="I71" s="214">
        <v>187.34944095772565</v>
      </c>
      <c r="J71" s="214">
        <v>39029.775109637645</v>
      </c>
      <c r="K71" s="237">
        <v>72405.467363849981</v>
      </c>
      <c r="L71" s="238">
        <v>44124.828352968812</v>
      </c>
      <c r="M71" s="236"/>
      <c r="N71" s="178" t="s">
        <v>275</v>
      </c>
    </row>
    <row r="72" spans="1:14" s="212" customFormat="1" ht="40.5" customHeight="1">
      <c r="A72" s="152"/>
      <c r="B72" s="153"/>
      <c r="C72" s="174" t="s">
        <v>276</v>
      </c>
      <c r="D72" s="192"/>
      <c r="E72" s="213">
        <v>371683.65865907073</v>
      </c>
      <c r="F72" s="214">
        <v>95359.789581355217</v>
      </c>
      <c r="G72" s="214">
        <v>276323.8690777155</v>
      </c>
      <c r="H72" s="214">
        <v>112893.74797949301</v>
      </c>
      <c r="I72" s="214">
        <v>15.362578825177195</v>
      </c>
      <c r="J72" s="214">
        <v>163414.75851939732</v>
      </c>
      <c r="K72" s="239">
        <v>371683.65865907073</v>
      </c>
      <c r="L72" s="240">
        <v>276323.8690777155</v>
      </c>
      <c r="M72" s="236"/>
      <c r="N72" s="178" t="s">
        <v>277</v>
      </c>
    </row>
    <row r="73" spans="1:14" s="212" customFormat="1" ht="40.5" customHeight="1">
      <c r="A73" s="152"/>
      <c r="B73" s="153"/>
      <c r="C73" s="174" t="s">
        <v>278</v>
      </c>
      <c r="D73" s="192"/>
      <c r="E73" s="213">
        <v>189981.8869324706</v>
      </c>
      <c r="F73" s="214">
        <v>57434.608088976573</v>
      </c>
      <c r="G73" s="214">
        <v>132547.27884349402</v>
      </c>
      <c r="H73" s="214">
        <v>15575.216588037218</v>
      </c>
      <c r="I73" s="214">
        <v>286.51513842202274</v>
      </c>
      <c r="J73" s="214">
        <v>116685.54711703479</v>
      </c>
      <c r="K73" s="239">
        <v>189981.8869324706</v>
      </c>
      <c r="L73" s="240">
        <v>132547.27884349402</v>
      </c>
      <c r="M73" s="236"/>
      <c r="N73" s="178" t="s">
        <v>279</v>
      </c>
    </row>
    <row r="74" spans="1:14" s="212" customFormat="1" ht="40.5" customHeight="1">
      <c r="A74" s="152"/>
      <c r="B74" s="153"/>
      <c r="C74" s="174" t="s">
        <v>280</v>
      </c>
      <c r="D74" s="192"/>
      <c r="E74" s="213">
        <v>141307.24118610536</v>
      </c>
      <c r="F74" s="214">
        <v>66562.727530335382</v>
      </c>
      <c r="G74" s="214">
        <v>74744.513655769973</v>
      </c>
      <c r="H74" s="214">
        <v>7687.4715499348822</v>
      </c>
      <c r="I74" s="214">
        <v>661.34870051216581</v>
      </c>
      <c r="J74" s="214">
        <v>66395.69340532292</v>
      </c>
      <c r="K74" s="239">
        <v>141307.24118610536</v>
      </c>
      <c r="L74" s="240">
        <v>74744.513655769973</v>
      </c>
      <c r="M74" s="236"/>
      <c r="N74" s="178" t="s">
        <v>281</v>
      </c>
    </row>
    <row r="75" spans="1:14" s="218" customFormat="1" ht="40.5" customHeight="1">
      <c r="A75" s="148"/>
      <c r="B75" s="11"/>
      <c r="C75" s="174" t="s">
        <v>132</v>
      </c>
      <c r="D75" s="192"/>
      <c r="E75" s="213">
        <v>115905.84144928753</v>
      </c>
      <c r="F75" s="214">
        <v>60693.265168190133</v>
      </c>
      <c r="G75" s="214">
        <v>55212.576281097412</v>
      </c>
      <c r="H75" s="214">
        <v>10698.525652779565</v>
      </c>
      <c r="I75" s="214">
        <v>961.62158285517251</v>
      </c>
      <c r="J75" s="214">
        <v>43552.429045462675</v>
      </c>
      <c r="K75" s="239">
        <v>115905.84144928753</v>
      </c>
      <c r="L75" s="240">
        <v>55212.576281097412</v>
      </c>
      <c r="M75" s="236"/>
      <c r="N75" s="155" t="s">
        <v>133</v>
      </c>
    </row>
    <row r="76" spans="1:14" s="218" customFormat="1" ht="40.5" customHeight="1">
      <c r="A76" s="189"/>
      <c r="B76" s="190"/>
      <c r="C76" s="241" t="s">
        <v>282</v>
      </c>
      <c r="D76" s="242"/>
      <c r="E76" s="243">
        <f t="shared" ref="E76:L76" si="2">SUM(E60:E75)</f>
        <v>6295652.0568831256</v>
      </c>
      <c r="F76" s="244">
        <f t="shared" si="2"/>
        <v>3845690.8334326237</v>
      </c>
      <c r="G76" s="244">
        <f t="shared" si="2"/>
        <v>2449961.2234505024</v>
      </c>
      <c r="H76" s="244">
        <f t="shared" si="2"/>
        <v>839520.06455852126</v>
      </c>
      <c r="I76" s="244">
        <f t="shared" si="2"/>
        <v>18115.34753695166</v>
      </c>
      <c r="J76" s="244">
        <f t="shared" si="2"/>
        <v>1592325.8113550292</v>
      </c>
      <c r="K76" s="244">
        <f t="shared" si="2"/>
        <v>6295652.0568831256</v>
      </c>
      <c r="L76" s="245">
        <f t="shared" si="2"/>
        <v>2449961.2234505024</v>
      </c>
      <c r="M76" s="246"/>
      <c r="N76" s="247" t="s">
        <v>283</v>
      </c>
    </row>
    <row r="77" spans="1:14" hidden="1"/>
    <row r="78" spans="1:14" hidden="1"/>
    <row r="79" spans="1:14" hidden="1"/>
    <row r="80" spans="1:14" hidden="1"/>
    <row r="81" spans="1:14" hidden="1"/>
    <row r="82" spans="1:14" s="203" customFormat="1" ht="22.5" customHeight="1">
      <c r="A82" s="446" t="s">
        <v>239</v>
      </c>
      <c r="B82" s="446"/>
      <c r="C82" s="446"/>
      <c r="D82" s="446"/>
      <c r="E82" s="446"/>
      <c r="F82" s="446"/>
      <c r="G82" s="446"/>
      <c r="H82" s="446"/>
      <c r="I82" s="446" t="s">
        <v>240</v>
      </c>
      <c r="J82" s="446"/>
      <c r="K82" s="446"/>
      <c r="L82" s="446"/>
      <c r="M82" s="446"/>
      <c r="N82" s="446"/>
    </row>
    <row r="84" spans="1:14">
      <c r="A84" s="447" t="s">
        <v>293</v>
      </c>
      <c r="B84" s="447"/>
      <c r="C84" s="447"/>
      <c r="D84" s="207"/>
      <c r="E84" s="206"/>
      <c r="F84" s="206"/>
      <c r="G84" s="206"/>
      <c r="H84" s="206"/>
      <c r="I84" s="206"/>
      <c r="J84" s="206"/>
      <c r="K84" s="206"/>
      <c r="L84" s="208"/>
      <c r="M84" s="206"/>
      <c r="N84" s="208" t="s">
        <v>285</v>
      </c>
    </row>
    <row r="85" spans="1:14" s="209" customFormat="1" ht="31.5" customHeight="1">
      <c r="A85" s="448"/>
      <c r="B85" s="449"/>
      <c r="C85" s="449"/>
      <c r="D85" s="449"/>
      <c r="E85" s="452" t="s">
        <v>243</v>
      </c>
      <c r="F85" s="452" t="s">
        <v>286</v>
      </c>
      <c r="G85" s="452" t="s">
        <v>287</v>
      </c>
      <c r="H85" s="452" t="s">
        <v>288</v>
      </c>
      <c r="I85" s="452" t="s">
        <v>289</v>
      </c>
      <c r="J85" s="452" t="s">
        <v>290</v>
      </c>
      <c r="K85" s="452" t="s">
        <v>249</v>
      </c>
      <c r="L85" s="456"/>
      <c r="M85" s="457"/>
      <c r="N85" s="458"/>
    </row>
    <row r="86" spans="1:14" s="212" customFormat="1" ht="43.5" customHeight="1">
      <c r="A86" s="450"/>
      <c r="B86" s="451"/>
      <c r="C86" s="451"/>
      <c r="D86" s="451"/>
      <c r="E86" s="453"/>
      <c r="F86" s="453"/>
      <c r="G86" s="453"/>
      <c r="H86" s="453"/>
      <c r="I86" s="453"/>
      <c r="J86" s="453"/>
      <c r="K86" s="210" t="s">
        <v>250</v>
      </c>
      <c r="L86" s="211" t="s">
        <v>291</v>
      </c>
      <c r="M86" s="459"/>
      <c r="N86" s="460"/>
    </row>
    <row r="87" spans="1:14" s="218" customFormat="1" ht="40.5" customHeight="1">
      <c r="A87" s="148"/>
      <c r="B87" s="11"/>
      <c r="C87" s="174" t="s">
        <v>252</v>
      </c>
      <c r="D87" s="192"/>
      <c r="E87" s="213">
        <v>468322.14326199581</v>
      </c>
      <c r="F87" s="214">
        <v>207325.65624311214</v>
      </c>
      <c r="G87" s="214">
        <v>260996.48701888369</v>
      </c>
      <c r="H87" s="214">
        <v>53206.132606121071</v>
      </c>
      <c r="I87" s="214">
        <v>6076.4292892653775</v>
      </c>
      <c r="J87" s="214">
        <v>201713.92512349729</v>
      </c>
      <c r="K87" s="20">
        <v>468322.14326199581</v>
      </c>
      <c r="L87" s="216">
        <v>260996.48701888369</v>
      </c>
      <c r="M87" s="217"/>
      <c r="N87" s="178" t="s">
        <v>253</v>
      </c>
    </row>
    <row r="88" spans="1:14" s="212" customFormat="1" ht="40.5" customHeight="1">
      <c r="A88" s="148"/>
      <c r="B88" s="11"/>
      <c r="C88" s="174" t="s">
        <v>254</v>
      </c>
      <c r="D88" s="192"/>
      <c r="E88" s="219">
        <v>45885.691097078459</v>
      </c>
      <c r="F88" s="220">
        <v>21585.118941096429</v>
      </c>
      <c r="G88" s="220">
        <v>24300.572155982034</v>
      </c>
      <c r="H88" s="220">
        <v>6079.072309293103</v>
      </c>
      <c r="I88" s="220">
        <v>92.010412803928446</v>
      </c>
      <c r="J88" s="220">
        <v>18129.489433885003</v>
      </c>
      <c r="K88" s="150">
        <v>45885.691097078459</v>
      </c>
      <c r="L88" s="166">
        <v>24300.572155982034</v>
      </c>
      <c r="M88" s="221"/>
      <c r="N88" s="178" t="s">
        <v>255</v>
      </c>
    </row>
    <row r="89" spans="1:14" s="212" customFormat="1" ht="40.5" customHeight="1">
      <c r="A89" s="148"/>
      <c r="B89" s="11"/>
      <c r="C89" s="174" t="s">
        <v>256</v>
      </c>
      <c r="D89" s="192"/>
      <c r="E89" s="222">
        <v>68724122.575139701</v>
      </c>
      <c r="F89" s="223">
        <v>51567884.271358341</v>
      </c>
      <c r="G89" s="223">
        <v>17156238.303781345</v>
      </c>
      <c r="H89" s="223">
        <v>4995177.3637691075</v>
      </c>
      <c r="I89" s="223">
        <v>45942.512243420759</v>
      </c>
      <c r="J89" s="223">
        <v>12115118.427768826</v>
      </c>
      <c r="K89" s="150">
        <v>68724122.575139701</v>
      </c>
      <c r="L89" s="166">
        <v>17156238.303781345</v>
      </c>
      <c r="M89" s="224"/>
      <c r="N89" s="178" t="s">
        <v>257</v>
      </c>
    </row>
    <row r="90" spans="1:14" s="212" customFormat="1" ht="40.5" customHeight="1">
      <c r="A90" s="148"/>
      <c r="B90" s="11"/>
      <c r="C90" s="174" t="s">
        <v>258</v>
      </c>
      <c r="D90" s="192"/>
      <c r="E90" s="225">
        <v>606530.3054064461</v>
      </c>
      <c r="F90" s="226">
        <v>415801.33486543945</v>
      </c>
      <c r="G90" s="226">
        <v>190728.9705410068</v>
      </c>
      <c r="H90" s="226">
        <v>113888.92105725619</v>
      </c>
      <c r="I90" s="226">
        <v>390.10914796635865</v>
      </c>
      <c r="J90" s="226">
        <v>76449.940335784238</v>
      </c>
      <c r="K90" s="227">
        <v>606530.3054064461</v>
      </c>
      <c r="L90" s="228">
        <v>190728.9705410068</v>
      </c>
      <c r="M90" s="229"/>
      <c r="N90" s="178" t="s">
        <v>259</v>
      </c>
    </row>
    <row r="91" spans="1:14" s="212" customFormat="1" ht="40.5" customHeight="1">
      <c r="A91" s="148"/>
      <c r="B91" s="11"/>
      <c r="C91" s="174" t="s">
        <v>260</v>
      </c>
      <c r="D91" s="192"/>
      <c r="E91" s="230">
        <v>3397353.7909691697</v>
      </c>
      <c r="F91" s="231">
        <v>2298166.2495329557</v>
      </c>
      <c r="G91" s="231">
        <v>1099187.5414362142</v>
      </c>
      <c r="H91" s="231">
        <v>98289.402174400006</v>
      </c>
      <c r="I91" s="231">
        <v>3925.7826825983711</v>
      </c>
      <c r="J91" s="231">
        <v>996972.35657921562</v>
      </c>
      <c r="K91" s="232">
        <v>3397353.7909691697</v>
      </c>
      <c r="L91" s="233">
        <v>1099187.5414362142</v>
      </c>
      <c r="M91" s="234"/>
      <c r="N91" s="178" t="s">
        <v>261</v>
      </c>
    </row>
    <row r="92" spans="1:14" s="212" customFormat="1" ht="40.5" customHeight="1">
      <c r="A92" s="148"/>
      <c r="B92" s="11"/>
      <c r="C92" s="174" t="s">
        <v>262</v>
      </c>
      <c r="D92" s="192"/>
      <c r="E92" s="213">
        <v>368919.05452844227</v>
      </c>
      <c r="F92" s="214">
        <v>171605.19102711085</v>
      </c>
      <c r="G92" s="214">
        <v>197313.86350133142</v>
      </c>
      <c r="H92" s="214">
        <v>13793.838190866205</v>
      </c>
      <c r="I92" s="214">
        <v>4671.6029383855321</v>
      </c>
      <c r="J92" s="214">
        <v>178848.42237207969</v>
      </c>
      <c r="K92" s="214">
        <v>368919.05452844227</v>
      </c>
      <c r="L92" s="235">
        <v>197313.86350133142</v>
      </c>
      <c r="M92" s="236"/>
      <c r="N92" s="178" t="s">
        <v>263</v>
      </c>
    </row>
    <row r="93" spans="1:14" s="212" customFormat="1" ht="40.5" customHeight="1">
      <c r="A93" s="148"/>
      <c r="B93" s="11"/>
      <c r="C93" s="174" t="s">
        <v>264</v>
      </c>
      <c r="D93" s="192"/>
      <c r="E93" s="213">
        <v>462405.82291164232</v>
      </c>
      <c r="F93" s="214">
        <v>250413.74903165892</v>
      </c>
      <c r="G93" s="214">
        <v>211992.07387998339</v>
      </c>
      <c r="H93" s="214">
        <v>51544.443875066412</v>
      </c>
      <c r="I93" s="214">
        <v>1453.1379148086028</v>
      </c>
      <c r="J93" s="214">
        <v>158994.49209010837</v>
      </c>
      <c r="K93" s="237">
        <v>462405.82291164232</v>
      </c>
      <c r="L93" s="238">
        <v>211992.07387998339</v>
      </c>
      <c r="M93" s="236"/>
      <c r="N93" s="178" t="s">
        <v>265</v>
      </c>
    </row>
    <row r="94" spans="1:14" s="212" customFormat="1" ht="40.5" customHeight="1">
      <c r="A94" s="148"/>
      <c r="B94" s="11"/>
      <c r="C94" s="174" t="s">
        <v>266</v>
      </c>
      <c r="D94" s="192"/>
      <c r="E94" s="213">
        <v>312659.69979917421</v>
      </c>
      <c r="F94" s="214">
        <v>186701.88277155426</v>
      </c>
      <c r="G94" s="214">
        <v>125957.81702762</v>
      </c>
      <c r="H94" s="214">
        <v>11130.616491960202</v>
      </c>
      <c r="I94" s="214">
        <v>2001.9571814558199</v>
      </c>
      <c r="J94" s="214">
        <v>112825.24335420398</v>
      </c>
      <c r="K94" s="214">
        <v>312659.69979917421</v>
      </c>
      <c r="L94" s="235">
        <v>125957.81702762</v>
      </c>
      <c r="M94" s="236"/>
      <c r="N94" s="178" t="s">
        <v>267</v>
      </c>
    </row>
    <row r="95" spans="1:14" s="212" customFormat="1" ht="40.5" customHeight="1">
      <c r="A95" s="148"/>
      <c r="B95" s="11"/>
      <c r="C95" s="174" t="s">
        <v>268</v>
      </c>
      <c r="D95" s="192"/>
      <c r="E95" s="213">
        <v>159842.41036445511</v>
      </c>
      <c r="F95" s="214">
        <v>98168.900237683192</v>
      </c>
      <c r="G95" s="214">
        <v>61673.510126771915</v>
      </c>
      <c r="H95" s="214">
        <v>35847.121063589446</v>
      </c>
      <c r="I95" s="214">
        <v>166.07048902389397</v>
      </c>
      <c r="J95" s="214">
        <v>25660.318574158569</v>
      </c>
      <c r="K95" s="237">
        <v>159842.41036445511</v>
      </c>
      <c r="L95" s="238">
        <v>61673.510126771915</v>
      </c>
      <c r="M95" s="217"/>
      <c r="N95" s="178" t="s">
        <v>269</v>
      </c>
    </row>
    <row r="96" spans="1:14" s="212" customFormat="1" ht="40.5" customHeight="1">
      <c r="A96" s="152"/>
      <c r="B96" s="153"/>
      <c r="C96" s="174" t="s">
        <v>270</v>
      </c>
      <c r="D96" s="192"/>
      <c r="E96" s="213">
        <v>318203.95486702817</v>
      </c>
      <c r="F96" s="214">
        <v>136324.55138639771</v>
      </c>
      <c r="G96" s="214">
        <v>181879.40348063046</v>
      </c>
      <c r="H96" s="214">
        <v>13898.334658267671</v>
      </c>
      <c r="I96" s="214">
        <v>419.55315328397808</v>
      </c>
      <c r="J96" s="214">
        <v>167561.51566907883</v>
      </c>
      <c r="K96" s="237">
        <v>318203.95486702817</v>
      </c>
      <c r="L96" s="238">
        <v>181879.40348063046</v>
      </c>
      <c r="M96" s="236"/>
      <c r="N96" s="178" t="s">
        <v>271</v>
      </c>
    </row>
    <row r="97" spans="1:14" s="212" customFormat="1" ht="40.5" customHeight="1">
      <c r="A97" s="152"/>
      <c r="B97" s="153"/>
      <c r="C97" s="174" t="s">
        <v>272</v>
      </c>
      <c r="D97" s="192"/>
      <c r="E97" s="213">
        <v>444366.42902485479</v>
      </c>
      <c r="F97" s="214">
        <v>92855.040804117161</v>
      </c>
      <c r="G97" s="214">
        <v>351511.38822073763</v>
      </c>
      <c r="H97" s="214">
        <v>86353.186437100827</v>
      </c>
      <c r="I97" s="214">
        <v>11207.356658094264</v>
      </c>
      <c r="J97" s="214">
        <v>253950.84512554255</v>
      </c>
      <c r="K97" s="237">
        <v>444366.42902485479</v>
      </c>
      <c r="L97" s="238">
        <v>351511.38822073763</v>
      </c>
      <c r="M97" s="236"/>
      <c r="N97" s="178" t="s">
        <v>273</v>
      </c>
    </row>
    <row r="98" spans="1:14" s="212" customFormat="1" ht="40.5" customHeight="1">
      <c r="A98" s="152"/>
      <c r="B98" s="153"/>
      <c r="C98" s="174" t="s">
        <v>274</v>
      </c>
      <c r="D98" s="192"/>
      <c r="E98" s="213">
        <v>358525.65268189245</v>
      </c>
      <c r="F98" s="214">
        <v>146320.78372838168</v>
      </c>
      <c r="G98" s="214">
        <v>212204.86895351077</v>
      </c>
      <c r="H98" s="214">
        <v>37611.501712485478</v>
      </c>
      <c r="I98" s="214">
        <v>685.92906766324927</v>
      </c>
      <c r="J98" s="214">
        <v>173907.43817336205</v>
      </c>
      <c r="K98" s="237">
        <v>358525.65268189245</v>
      </c>
      <c r="L98" s="238">
        <v>212204.86895351077</v>
      </c>
      <c r="M98" s="236"/>
      <c r="N98" s="178" t="s">
        <v>275</v>
      </c>
    </row>
    <row r="99" spans="1:14" s="212" customFormat="1" ht="40.5" customHeight="1">
      <c r="A99" s="152"/>
      <c r="B99" s="153"/>
      <c r="C99" s="174" t="s">
        <v>276</v>
      </c>
      <c r="D99" s="192"/>
      <c r="E99" s="213">
        <v>363197.03178572888</v>
      </c>
      <c r="F99" s="214">
        <v>93210.195777533561</v>
      </c>
      <c r="G99" s="214">
        <v>269986.8360081953</v>
      </c>
      <c r="H99" s="214">
        <v>107610.36733972674</v>
      </c>
      <c r="I99" s="214">
        <v>14.991129477493363</v>
      </c>
      <c r="J99" s="214">
        <v>162361.47753899108</v>
      </c>
      <c r="K99" s="239">
        <v>363197.03178572888</v>
      </c>
      <c r="L99" s="240">
        <v>269986.8360081953</v>
      </c>
      <c r="M99" s="236"/>
      <c r="N99" s="178" t="s">
        <v>277</v>
      </c>
    </row>
    <row r="100" spans="1:14" s="212" customFormat="1" ht="40.5" customHeight="1">
      <c r="A100" s="152"/>
      <c r="B100" s="153"/>
      <c r="C100" s="174" t="s">
        <v>278</v>
      </c>
      <c r="D100" s="192"/>
      <c r="E100" s="213">
        <v>516243.25845255225</v>
      </c>
      <c r="F100" s="214">
        <v>159387.2366264351</v>
      </c>
      <c r="G100" s="214">
        <v>356856.02182611718</v>
      </c>
      <c r="H100" s="214">
        <v>40512.547807667725</v>
      </c>
      <c r="I100" s="214">
        <v>1047.7665649855696</v>
      </c>
      <c r="J100" s="214">
        <v>315295.70745346393</v>
      </c>
      <c r="K100" s="239">
        <v>516243.25845255225</v>
      </c>
      <c r="L100" s="240">
        <v>356856.02182611718</v>
      </c>
      <c r="M100" s="236"/>
      <c r="N100" s="178" t="s">
        <v>279</v>
      </c>
    </row>
    <row r="101" spans="1:14" s="212" customFormat="1" ht="40.5" customHeight="1">
      <c r="A101" s="152"/>
      <c r="B101" s="153"/>
      <c r="C101" s="174" t="s">
        <v>280</v>
      </c>
      <c r="D101" s="192"/>
      <c r="E101" s="213">
        <v>269162.35092461685</v>
      </c>
      <c r="F101" s="214">
        <v>126462.92881782564</v>
      </c>
      <c r="G101" s="214">
        <v>142699.4221067912</v>
      </c>
      <c r="H101" s="214">
        <v>14604.987437880713</v>
      </c>
      <c r="I101" s="214">
        <v>1241.4195532935742</v>
      </c>
      <c r="J101" s="214">
        <v>126853.01511561693</v>
      </c>
      <c r="K101" s="239">
        <v>269162.35092461685</v>
      </c>
      <c r="L101" s="240">
        <v>142699.4221067912</v>
      </c>
      <c r="M101" s="236"/>
      <c r="N101" s="178" t="s">
        <v>281</v>
      </c>
    </row>
    <row r="102" spans="1:14" s="218" customFormat="1" ht="40.5" customHeight="1">
      <c r="A102" s="148"/>
      <c r="B102" s="11"/>
      <c r="C102" s="174" t="s">
        <v>132</v>
      </c>
      <c r="D102" s="192"/>
      <c r="E102" s="213">
        <v>289665.39275654615</v>
      </c>
      <c r="F102" s="214">
        <v>154445.36198105314</v>
      </c>
      <c r="G102" s="214">
        <v>135220.03077549304</v>
      </c>
      <c r="H102" s="214">
        <v>26210.482981118374</v>
      </c>
      <c r="I102" s="214">
        <v>2591.0305866685512</v>
      </c>
      <c r="J102" s="214">
        <v>106418.51720770611</v>
      </c>
      <c r="K102" s="239">
        <v>289665.39275654615</v>
      </c>
      <c r="L102" s="240">
        <v>135220.03077549304</v>
      </c>
      <c r="M102" s="236"/>
      <c r="N102" s="155" t="s">
        <v>133</v>
      </c>
    </row>
    <row r="103" spans="1:14" s="218" customFormat="1" ht="40.5" customHeight="1">
      <c r="A103" s="189"/>
      <c r="B103" s="190"/>
      <c r="C103" s="241" t="s">
        <v>282</v>
      </c>
      <c r="D103" s="242"/>
      <c r="E103" s="243">
        <f t="shared" ref="E103:L103" si="3">SUM(E87:E102)</f>
        <v>77105405.563971326</v>
      </c>
      <c r="F103" s="244">
        <f t="shared" si="3"/>
        <v>56126658.453130692</v>
      </c>
      <c r="G103" s="244">
        <f t="shared" si="3"/>
        <v>20978747.110840622</v>
      </c>
      <c r="H103" s="244">
        <f t="shared" si="3"/>
        <v>5705758.3199119074</v>
      </c>
      <c r="I103" s="244">
        <f t="shared" si="3"/>
        <v>81927.659013195327</v>
      </c>
      <c r="J103" s="244">
        <f t="shared" si="3"/>
        <v>15191061.131915521</v>
      </c>
      <c r="K103" s="244">
        <f t="shared" si="3"/>
        <v>77105405.563971326</v>
      </c>
      <c r="L103" s="245">
        <f t="shared" si="3"/>
        <v>20978747.110840622</v>
      </c>
      <c r="M103" s="246"/>
      <c r="N103" s="247" t="s">
        <v>283</v>
      </c>
    </row>
    <row r="104" spans="1:14" hidden="1"/>
    <row r="105" spans="1:14" hidden="1"/>
    <row r="106" spans="1:14" hidden="1"/>
    <row r="107" spans="1:14" hidden="1"/>
    <row r="108" spans="1:14" hidden="1"/>
    <row r="109" spans="1:14" s="203" customFormat="1" ht="22.5" customHeight="1">
      <c r="A109" s="446" t="s">
        <v>239</v>
      </c>
      <c r="B109" s="446"/>
      <c r="C109" s="446"/>
      <c r="D109" s="446"/>
      <c r="E109" s="446"/>
      <c r="F109" s="446"/>
      <c r="G109" s="446"/>
      <c r="H109" s="446"/>
      <c r="I109" s="446" t="s">
        <v>240</v>
      </c>
      <c r="J109" s="446"/>
      <c r="K109" s="446"/>
      <c r="L109" s="446"/>
      <c r="M109" s="446"/>
      <c r="N109" s="446"/>
    </row>
    <row r="111" spans="1:14">
      <c r="A111" s="447" t="s">
        <v>294</v>
      </c>
      <c r="B111" s="447"/>
      <c r="C111" s="447"/>
      <c r="D111" s="207"/>
      <c r="E111" s="206"/>
      <c r="F111" s="206"/>
      <c r="G111" s="206"/>
      <c r="H111" s="206"/>
      <c r="I111" s="206"/>
      <c r="J111" s="206"/>
      <c r="K111" s="206"/>
      <c r="L111" s="208"/>
      <c r="M111" s="206"/>
      <c r="N111" s="208" t="s">
        <v>285</v>
      </c>
    </row>
    <row r="112" spans="1:14" s="209" customFormat="1" ht="31.5" customHeight="1">
      <c r="A112" s="448"/>
      <c r="B112" s="449"/>
      <c r="C112" s="449"/>
      <c r="D112" s="449"/>
      <c r="E112" s="452" t="s">
        <v>243</v>
      </c>
      <c r="F112" s="452" t="s">
        <v>286</v>
      </c>
      <c r="G112" s="452" t="s">
        <v>287</v>
      </c>
      <c r="H112" s="452" t="s">
        <v>288</v>
      </c>
      <c r="I112" s="452" t="s">
        <v>289</v>
      </c>
      <c r="J112" s="452" t="s">
        <v>290</v>
      </c>
      <c r="K112" s="452" t="s">
        <v>249</v>
      </c>
      <c r="L112" s="456"/>
      <c r="M112" s="457"/>
      <c r="N112" s="458"/>
    </row>
    <row r="113" spans="1:14" s="212" customFormat="1" ht="43.5" customHeight="1">
      <c r="A113" s="450"/>
      <c r="B113" s="451"/>
      <c r="C113" s="451"/>
      <c r="D113" s="451"/>
      <c r="E113" s="453"/>
      <c r="F113" s="453"/>
      <c r="G113" s="453"/>
      <c r="H113" s="453"/>
      <c r="I113" s="453"/>
      <c r="J113" s="453"/>
      <c r="K113" s="210" t="s">
        <v>250</v>
      </c>
      <c r="L113" s="211" t="s">
        <v>291</v>
      </c>
      <c r="M113" s="459"/>
      <c r="N113" s="460"/>
    </row>
    <row r="114" spans="1:14" s="218" customFormat="1" ht="40.5" customHeight="1">
      <c r="A114" s="148"/>
      <c r="B114" s="11"/>
      <c r="C114" s="174" t="s">
        <v>252</v>
      </c>
      <c r="D114" s="192"/>
      <c r="E114" s="213">
        <v>515439.79205038818</v>
      </c>
      <c r="F114" s="214">
        <v>215503.86316728732</v>
      </c>
      <c r="G114" s="214">
        <v>299935.9288831008</v>
      </c>
      <c r="H114" s="214">
        <v>58073.982385221818</v>
      </c>
      <c r="I114" s="214">
        <v>6687.7952619052476</v>
      </c>
      <c r="J114" s="214">
        <v>235174.15123597375</v>
      </c>
      <c r="K114" s="20">
        <v>515439.79205038818</v>
      </c>
      <c r="L114" s="216">
        <v>299935.9288831008</v>
      </c>
      <c r="M114" s="217"/>
      <c r="N114" s="178" t="s">
        <v>253</v>
      </c>
    </row>
    <row r="115" spans="1:14" s="212" customFormat="1" ht="40.5" customHeight="1">
      <c r="A115" s="148"/>
      <c r="B115" s="11"/>
      <c r="C115" s="174" t="s">
        <v>254</v>
      </c>
      <c r="D115" s="192"/>
      <c r="E115" s="219">
        <v>52931.405760364934</v>
      </c>
      <c r="F115" s="220">
        <v>24899.498334670538</v>
      </c>
      <c r="G115" s="220">
        <v>28031.907425694397</v>
      </c>
      <c r="H115" s="220">
        <v>7012.5094633320296</v>
      </c>
      <c r="I115" s="220">
        <v>106.13854510766056</v>
      </c>
      <c r="J115" s="220">
        <v>20913.259417254707</v>
      </c>
      <c r="K115" s="150">
        <v>52931.405760364934</v>
      </c>
      <c r="L115" s="166">
        <v>28031.907425694397</v>
      </c>
      <c r="M115" s="221"/>
      <c r="N115" s="178" t="s">
        <v>255</v>
      </c>
    </row>
    <row r="116" spans="1:14" s="212" customFormat="1" ht="40.5" customHeight="1">
      <c r="A116" s="148"/>
      <c r="B116" s="11"/>
      <c r="C116" s="174" t="s">
        <v>256</v>
      </c>
      <c r="D116" s="192"/>
      <c r="E116" s="222">
        <v>31442183.008627236</v>
      </c>
      <c r="F116" s="223">
        <v>26809589.967647802</v>
      </c>
      <c r="G116" s="223">
        <v>4632593.0409794282</v>
      </c>
      <c r="H116" s="223">
        <v>1187948.3248609179</v>
      </c>
      <c r="I116" s="223">
        <v>21019.327964492022</v>
      </c>
      <c r="J116" s="223">
        <v>3423625.3881540187</v>
      </c>
      <c r="K116" s="150">
        <v>31442183.008627236</v>
      </c>
      <c r="L116" s="166">
        <v>4632593.0409794282</v>
      </c>
      <c r="M116" s="224"/>
      <c r="N116" s="178" t="s">
        <v>257</v>
      </c>
    </row>
    <row r="117" spans="1:14" s="212" customFormat="1" ht="40.5" customHeight="1">
      <c r="A117" s="148"/>
      <c r="B117" s="11"/>
      <c r="C117" s="174" t="s">
        <v>258</v>
      </c>
      <c r="D117" s="192"/>
      <c r="E117" s="225">
        <v>336612.77964473417</v>
      </c>
      <c r="F117" s="226">
        <v>228171.79568966772</v>
      </c>
      <c r="G117" s="226">
        <v>108440.98395506643</v>
      </c>
      <c r="H117" s="226">
        <v>63695.063050135483</v>
      </c>
      <c r="I117" s="226">
        <v>214.13210755847714</v>
      </c>
      <c r="J117" s="226">
        <v>44531.788797372465</v>
      </c>
      <c r="K117" s="227">
        <v>336612.77964473417</v>
      </c>
      <c r="L117" s="228">
        <v>108440.98395506643</v>
      </c>
      <c r="M117" s="229"/>
      <c r="N117" s="178" t="s">
        <v>259</v>
      </c>
    </row>
    <row r="118" spans="1:14" s="212" customFormat="1" ht="40.5" customHeight="1">
      <c r="A118" s="148"/>
      <c r="B118" s="11"/>
      <c r="C118" s="174" t="s">
        <v>260</v>
      </c>
      <c r="D118" s="192"/>
      <c r="E118" s="230">
        <v>2158667.4878778257</v>
      </c>
      <c r="F118" s="231">
        <v>1432924.7883919787</v>
      </c>
      <c r="G118" s="231">
        <v>725742.69948584691</v>
      </c>
      <c r="H118" s="231">
        <v>68725.114529788858</v>
      </c>
      <c r="I118" s="231">
        <v>2493.7097905937562</v>
      </c>
      <c r="J118" s="231">
        <v>654523.87516546424</v>
      </c>
      <c r="K118" s="232">
        <v>2158667.4878778257</v>
      </c>
      <c r="L118" s="233">
        <v>725742.69948584691</v>
      </c>
      <c r="M118" s="234"/>
      <c r="N118" s="178" t="s">
        <v>261</v>
      </c>
    </row>
    <row r="119" spans="1:14" s="212" customFormat="1" ht="40.5" customHeight="1">
      <c r="A119" s="148"/>
      <c r="B119" s="11"/>
      <c r="C119" s="174" t="s">
        <v>262</v>
      </c>
      <c r="D119" s="192"/>
      <c r="E119" s="213">
        <v>333912.54521471413</v>
      </c>
      <c r="F119" s="214">
        <v>155694.81964882324</v>
      </c>
      <c r="G119" s="214">
        <v>178217.72556589096</v>
      </c>
      <c r="H119" s="214">
        <v>12425.499884874798</v>
      </c>
      <c r="I119" s="214">
        <v>4228.3224467351174</v>
      </c>
      <c r="J119" s="214">
        <v>161563.90323428105</v>
      </c>
      <c r="K119" s="214">
        <v>333912.54521471413</v>
      </c>
      <c r="L119" s="235">
        <v>178217.72556589096</v>
      </c>
      <c r="M119" s="236"/>
      <c r="N119" s="178" t="s">
        <v>263</v>
      </c>
    </row>
    <row r="120" spans="1:14" s="212" customFormat="1" ht="40.5" customHeight="1">
      <c r="A120" s="148"/>
      <c r="B120" s="11"/>
      <c r="C120" s="174" t="s">
        <v>264</v>
      </c>
      <c r="D120" s="192"/>
      <c r="E120" s="213">
        <v>814385.1604436934</v>
      </c>
      <c r="F120" s="214">
        <v>563802.46651238773</v>
      </c>
      <c r="G120" s="214">
        <v>250582.69393130566</v>
      </c>
      <c r="H120" s="214">
        <v>78164.645780370163</v>
      </c>
      <c r="I120" s="214">
        <v>2558.6854984079764</v>
      </c>
      <c r="J120" s="214">
        <v>169859.36265252752</v>
      </c>
      <c r="K120" s="237">
        <v>814385.1604436934</v>
      </c>
      <c r="L120" s="238">
        <v>250582.69393130566</v>
      </c>
      <c r="M120" s="236"/>
      <c r="N120" s="178" t="s">
        <v>265</v>
      </c>
    </row>
    <row r="121" spans="1:14" s="212" customFormat="1" ht="40.5" customHeight="1">
      <c r="A121" s="148"/>
      <c r="B121" s="11"/>
      <c r="C121" s="174" t="s">
        <v>266</v>
      </c>
      <c r="D121" s="192"/>
      <c r="E121" s="213">
        <v>217487.21567872434</v>
      </c>
      <c r="F121" s="214">
        <v>133332.45631640698</v>
      </c>
      <c r="G121" s="214">
        <v>84154.759362317345</v>
      </c>
      <c r="H121" s="214">
        <v>4372.2887398584771</v>
      </c>
      <c r="I121" s="214">
        <v>1392.5488962567722</v>
      </c>
      <c r="J121" s="214">
        <v>78389.921726202112</v>
      </c>
      <c r="K121" s="214">
        <v>217487.21567872434</v>
      </c>
      <c r="L121" s="235">
        <v>84154.759362317345</v>
      </c>
      <c r="M121" s="236"/>
      <c r="N121" s="178" t="s">
        <v>267</v>
      </c>
    </row>
    <row r="122" spans="1:14" s="212" customFormat="1" ht="40.5" customHeight="1">
      <c r="A122" s="148"/>
      <c r="B122" s="11"/>
      <c r="C122" s="174" t="s">
        <v>268</v>
      </c>
      <c r="D122" s="192"/>
      <c r="E122" s="213">
        <v>102860.16379350032</v>
      </c>
      <c r="F122" s="214">
        <v>62520.863749090509</v>
      </c>
      <c r="G122" s="214">
        <v>40339.300044409814</v>
      </c>
      <c r="H122" s="214">
        <v>22195.418515122074</v>
      </c>
      <c r="I122" s="214">
        <v>105.65276348406645</v>
      </c>
      <c r="J122" s="214">
        <v>18038.22876580368</v>
      </c>
      <c r="K122" s="237">
        <v>102860.16379350032</v>
      </c>
      <c r="L122" s="238">
        <v>40339.300044409814</v>
      </c>
      <c r="M122" s="217"/>
      <c r="N122" s="178" t="s">
        <v>269</v>
      </c>
    </row>
    <row r="123" spans="1:14" s="212" customFormat="1" ht="40.5" customHeight="1">
      <c r="A123" s="152"/>
      <c r="B123" s="153"/>
      <c r="C123" s="174" t="s">
        <v>270</v>
      </c>
      <c r="D123" s="192"/>
      <c r="E123" s="213">
        <v>272456.6709107671</v>
      </c>
      <c r="F123" s="214">
        <v>126493.33720015608</v>
      </c>
      <c r="G123" s="214">
        <v>145963.33371061101</v>
      </c>
      <c r="H123" s="214">
        <v>11033.906077546817</v>
      </c>
      <c r="I123" s="214">
        <v>359.79137097090569</v>
      </c>
      <c r="J123" s="214">
        <v>134569.63626209332</v>
      </c>
      <c r="K123" s="237">
        <v>272456.6709107671</v>
      </c>
      <c r="L123" s="238">
        <v>145963.33371061101</v>
      </c>
      <c r="M123" s="236"/>
      <c r="N123" s="178" t="s">
        <v>271</v>
      </c>
    </row>
    <row r="124" spans="1:14" s="212" customFormat="1" ht="40.5" customHeight="1">
      <c r="A124" s="152"/>
      <c r="B124" s="153"/>
      <c r="C124" s="174" t="s">
        <v>272</v>
      </c>
      <c r="D124" s="192"/>
      <c r="E124" s="213">
        <v>246242.86167904548</v>
      </c>
      <c r="F124" s="214">
        <v>50100.093235986096</v>
      </c>
      <c r="G124" s="214">
        <v>196142.76844305938</v>
      </c>
      <c r="H124" s="214">
        <v>49257.633305783893</v>
      </c>
      <c r="I124" s="214">
        <v>6211.4605250831428</v>
      </c>
      <c r="J124" s="214">
        <v>140673.67461219235</v>
      </c>
      <c r="K124" s="237">
        <v>246242.86167904548</v>
      </c>
      <c r="L124" s="235">
        <v>196142.76844305938</v>
      </c>
      <c r="M124" s="236"/>
      <c r="N124" s="178" t="s">
        <v>273</v>
      </c>
    </row>
    <row r="125" spans="1:14" s="212" customFormat="1" ht="40.5" customHeight="1">
      <c r="A125" s="152"/>
      <c r="B125" s="153"/>
      <c r="C125" s="174" t="s">
        <v>274</v>
      </c>
      <c r="D125" s="192"/>
      <c r="E125" s="213">
        <v>190179.15155210375</v>
      </c>
      <c r="F125" s="214">
        <v>73328.432685432897</v>
      </c>
      <c r="G125" s="214">
        <v>116850.71886667087</v>
      </c>
      <c r="H125" s="214">
        <v>14553.63216455904</v>
      </c>
      <c r="I125" s="214">
        <v>472.9113428538019</v>
      </c>
      <c r="J125" s="214">
        <v>101824.17535925804</v>
      </c>
      <c r="K125" s="237">
        <v>190179.15155210375</v>
      </c>
      <c r="L125" s="238">
        <v>116850.71886667087</v>
      </c>
      <c r="M125" s="236"/>
      <c r="N125" s="178" t="s">
        <v>275</v>
      </c>
    </row>
    <row r="126" spans="1:14" s="212" customFormat="1" ht="40.5" customHeight="1">
      <c r="A126" s="152"/>
      <c r="B126" s="153"/>
      <c r="C126" s="174" t="s">
        <v>276</v>
      </c>
      <c r="D126" s="192"/>
      <c r="E126" s="213">
        <v>353395.94996741181</v>
      </c>
      <c r="F126" s="214">
        <v>90536.271692902374</v>
      </c>
      <c r="G126" s="214">
        <v>262859.67827450938</v>
      </c>
      <c r="H126" s="214">
        <v>120169.84833851446</v>
      </c>
      <c r="I126" s="214">
        <v>14.70475549713178</v>
      </c>
      <c r="J126" s="214">
        <v>142675.12518049777</v>
      </c>
      <c r="K126" s="239">
        <v>353395.94996741181</v>
      </c>
      <c r="L126" s="240">
        <v>262859.67827450938</v>
      </c>
      <c r="M126" s="236"/>
      <c r="N126" s="178" t="s">
        <v>277</v>
      </c>
    </row>
    <row r="127" spans="1:14" s="212" customFormat="1" ht="40.5" customHeight="1">
      <c r="A127" s="152"/>
      <c r="B127" s="153"/>
      <c r="C127" s="174" t="s">
        <v>278</v>
      </c>
      <c r="D127" s="192"/>
      <c r="E127" s="213">
        <v>337512.81479971588</v>
      </c>
      <c r="F127" s="214">
        <v>101657.65583436606</v>
      </c>
      <c r="G127" s="214">
        <v>235855.15896534978</v>
      </c>
      <c r="H127" s="214">
        <v>27168.719729694581</v>
      </c>
      <c r="I127" s="214">
        <v>552.22226244841818</v>
      </c>
      <c r="J127" s="214">
        <v>208134.21697320679</v>
      </c>
      <c r="K127" s="239">
        <v>337512.81479971588</v>
      </c>
      <c r="L127" s="240">
        <v>235855.15896534978</v>
      </c>
      <c r="M127" s="236"/>
      <c r="N127" s="178" t="s">
        <v>279</v>
      </c>
    </row>
    <row r="128" spans="1:14" s="212" customFormat="1" ht="40.5" customHeight="1">
      <c r="A128" s="152"/>
      <c r="B128" s="153"/>
      <c r="C128" s="174" t="s">
        <v>280</v>
      </c>
      <c r="D128" s="192"/>
      <c r="E128" s="213">
        <v>177071.48411991406</v>
      </c>
      <c r="F128" s="214">
        <v>83868.241029700846</v>
      </c>
      <c r="G128" s="214">
        <v>93203.243090213204</v>
      </c>
      <c r="H128" s="214">
        <v>9686.8067996587633</v>
      </c>
      <c r="I128" s="214">
        <v>854.52092850952249</v>
      </c>
      <c r="J128" s="214">
        <v>82661.915362044921</v>
      </c>
      <c r="K128" s="239">
        <v>177071.48411991406</v>
      </c>
      <c r="L128" s="240">
        <v>93203.243090213204</v>
      </c>
      <c r="M128" s="236"/>
      <c r="N128" s="178" t="s">
        <v>281</v>
      </c>
    </row>
    <row r="129" spans="1:14" s="218" customFormat="1" ht="40.5" customHeight="1">
      <c r="A129" s="148"/>
      <c r="B129" s="11"/>
      <c r="C129" s="174" t="s">
        <v>132</v>
      </c>
      <c r="D129" s="192"/>
      <c r="E129" s="213">
        <v>194148.4938747944</v>
      </c>
      <c r="F129" s="214">
        <v>105849.4021641133</v>
      </c>
      <c r="G129" s="214">
        <v>88299.091710681125</v>
      </c>
      <c r="H129" s="214">
        <v>18709.206185747469</v>
      </c>
      <c r="I129" s="214">
        <v>1628.0911587863598</v>
      </c>
      <c r="J129" s="214">
        <v>67961.794366147311</v>
      </c>
      <c r="K129" s="239">
        <v>194148.4938747944</v>
      </c>
      <c r="L129" s="240">
        <v>88299.091710681125</v>
      </c>
      <c r="M129" s="236"/>
      <c r="N129" s="155" t="s">
        <v>133</v>
      </c>
    </row>
    <row r="130" spans="1:14" s="218" customFormat="1" ht="40.5" customHeight="1">
      <c r="A130" s="189"/>
      <c r="B130" s="190"/>
      <c r="C130" s="241" t="s">
        <v>282</v>
      </c>
      <c r="D130" s="242"/>
      <c r="E130" s="243">
        <f t="shared" ref="E130:L130" si="4">SUM(E114:E129)</f>
        <v>37745486.985994935</v>
      </c>
      <c r="F130" s="244">
        <f t="shared" si="4"/>
        <v>30258273.953300774</v>
      </c>
      <c r="G130" s="244">
        <f t="shared" si="4"/>
        <v>7487213.0326941554</v>
      </c>
      <c r="H130" s="244">
        <f t="shared" si="4"/>
        <v>1753192.5998111265</v>
      </c>
      <c r="I130" s="244">
        <f t="shared" si="4"/>
        <v>48900.01561869037</v>
      </c>
      <c r="J130" s="244">
        <f t="shared" si="4"/>
        <v>5685120.4172643386</v>
      </c>
      <c r="K130" s="244">
        <f t="shared" si="4"/>
        <v>37745486.985994935</v>
      </c>
      <c r="L130" s="245">
        <f t="shared" si="4"/>
        <v>7487213.0326941554</v>
      </c>
      <c r="M130" s="246"/>
      <c r="N130" s="247" t="s">
        <v>283</v>
      </c>
    </row>
    <row r="131" spans="1:14" hidden="1"/>
    <row r="132" spans="1:14" hidden="1"/>
    <row r="133" spans="1:14" hidden="1"/>
    <row r="134" spans="1:14" hidden="1"/>
    <row r="135" spans="1:14" hidden="1"/>
    <row r="136" spans="1:14" s="203" customFormat="1" ht="22.5" customHeight="1">
      <c r="A136" s="446" t="s">
        <v>239</v>
      </c>
      <c r="B136" s="446"/>
      <c r="C136" s="446"/>
      <c r="D136" s="446"/>
      <c r="E136" s="446"/>
      <c r="F136" s="446"/>
      <c r="G136" s="446"/>
      <c r="H136" s="446"/>
      <c r="I136" s="446" t="s">
        <v>240</v>
      </c>
      <c r="J136" s="446"/>
      <c r="K136" s="446"/>
      <c r="L136" s="446"/>
      <c r="M136" s="446"/>
      <c r="N136" s="446"/>
    </row>
    <row r="138" spans="1:14">
      <c r="A138" s="447" t="s">
        <v>295</v>
      </c>
      <c r="B138" s="447"/>
      <c r="C138" s="447"/>
      <c r="D138" s="207"/>
      <c r="E138" s="206"/>
      <c r="F138" s="206"/>
      <c r="G138" s="206"/>
      <c r="H138" s="206"/>
      <c r="I138" s="206"/>
      <c r="J138" s="206"/>
      <c r="K138" s="206"/>
      <c r="L138" s="208"/>
      <c r="M138" s="206"/>
      <c r="N138" s="208" t="s">
        <v>285</v>
      </c>
    </row>
    <row r="139" spans="1:14" s="209" customFormat="1" ht="31.5" customHeight="1">
      <c r="A139" s="448"/>
      <c r="B139" s="449"/>
      <c r="C139" s="449"/>
      <c r="D139" s="449"/>
      <c r="E139" s="452" t="s">
        <v>243</v>
      </c>
      <c r="F139" s="452" t="s">
        <v>286</v>
      </c>
      <c r="G139" s="452" t="s">
        <v>287</v>
      </c>
      <c r="H139" s="452" t="s">
        <v>288</v>
      </c>
      <c r="I139" s="452" t="s">
        <v>289</v>
      </c>
      <c r="J139" s="452" t="s">
        <v>290</v>
      </c>
      <c r="K139" s="452" t="s">
        <v>249</v>
      </c>
      <c r="L139" s="456"/>
      <c r="M139" s="457"/>
      <c r="N139" s="458"/>
    </row>
    <row r="140" spans="1:14" s="212" customFormat="1" ht="43.5" customHeight="1">
      <c r="A140" s="450"/>
      <c r="B140" s="451"/>
      <c r="C140" s="451"/>
      <c r="D140" s="451"/>
      <c r="E140" s="453"/>
      <c r="F140" s="453"/>
      <c r="G140" s="453"/>
      <c r="H140" s="453"/>
      <c r="I140" s="453"/>
      <c r="J140" s="453"/>
      <c r="K140" s="210" t="s">
        <v>250</v>
      </c>
      <c r="L140" s="211" t="s">
        <v>291</v>
      </c>
      <c r="M140" s="459"/>
      <c r="N140" s="460"/>
    </row>
    <row r="141" spans="1:14" s="218" customFormat="1" ht="40.5" customHeight="1">
      <c r="A141" s="148"/>
      <c r="B141" s="11"/>
      <c r="C141" s="174" t="s">
        <v>252</v>
      </c>
      <c r="D141" s="192"/>
      <c r="E141" s="213">
        <v>869055.73993443034</v>
      </c>
      <c r="F141" s="214">
        <v>465703.8514244259</v>
      </c>
      <c r="G141" s="214">
        <v>403351.88851000444</v>
      </c>
      <c r="H141" s="214">
        <v>90745.555300396634</v>
      </c>
      <c r="I141" s="214">
        <v>11275.892880897329</v>
      </c>
      <c r="J141" s="214">
        <v>301330.44032871042</v>
      </c>
      <c r="K141" s="20">
        <v>869055.73993443034</v>
      </c>
      <c r="L141" s="216">
        <v>403351.88851000444</v>
      </c>
      <c r="M141" s="217"/>
      <c r="N141" s="178" t="s">
        <v>253</v>
      </c>
    </row>
    <row r="142" spans="1:14" s="212" customFormat="1" ht="40.5" customHeight="1">
      <c r="A142" s="148"/>
      <c r="B142" s="11"/>
      <c r="C142" s="174" t="s">
        <v>254</v>
      </c>
      <c r="D142" s="192"/>
      <c r="E142" s="219">
        <v>4406.5081319393303</v>
      </c>
      <c r="F142" s="220">
        <v>2072.8684665901546</v>
      </c>
      <c r="G142" s="220">
        <v>2333.6396653491761</v>
      </c>
      <c r="H142" s="220">
        <v>583.78725317371391</v>
      </c>
      <c r="I142" s="220">
        <v>8.8359709214287516</v>
      </c>
      <c r="J142" s="220">
        <v>1741.0164412540335</v>
      </c>
      <c r="K142" s="150">
        <v>4406.5081319393303</v>
      </c>
      <c r="L142" s="166">
        <v>2333.6396653491761</v>
      </c>
      <c r="M142" s="221"/>
      <c r="N142" s="178" t="s">
        <v>255</v>
      </c>
    </row>
    <row r="143" spans="1:14" s="212" customFormat="1" ht="40.5" customHeight="1">
      <c r="A143" s="148"/>
      <c r="B143" s="11"/>
      <c r="C143" s="174" t="s">
        <v>256</v>
      </c>
      <c r="D143" s="192"/>
      <c r="E143" s="222">
        <v>2894572.7885583099</v>
      </c>
      <c r="F143" s="223">
        <v>2320175.5428508064</v>
      </c>
      <c r="G143" s="223">
        <v>574397.24570750399</v>
      </c>
      <c r="H143" s="223">
        <v>118955.9053774466</v>
      </c>
      <c r="I143" s="223">
        <v>1935.0794687695802</v>
      </c>
      <c r="J143" s="223">
        <v>453506.26086128782</v>
      </c>
      <c r="K143" s="150">
        <v>2894572.7885583099</v>
      </c>
      <c r="L143" s="166">
        <v>574397.24570750399</v>
      </c>
      <c r="M143" s="224"/>
      <c r="N143" s="178" t="s">
        <v>257</v>
      </c>
    </row>
    <row r="144" spans="1:14" s="212" customFormat="1" ht="40.5" customHeight="1">
      <c r="A144" s="148"/>
      <c r="B144" s="11"/>
      <c r="C144" s="174" t="s">
        <v>258</v>
      </c>
      <c r="D144" s="192"/>
      <c r="E144" s="225">
        <v>74191.175164855769</v>
      </c>
      <c r="F144" s="226">
        <v>47584.869479511202</v>
      </c>
      <c r="G144" s="226">
        <v>26606.305685344567</v>
      </c>
      <c r="H144" s="226">
        <v>15170.818963171158</v>
      </c>
      <c r="I144" s="226">
        <v>45.690636039291114</v>
      </c>
      <c r="J144" s="226">
        <v>11389.796086134118</v>
      </c>
      <c r="K144" s="227">
        <v>74191.175164855769</v>
      </c>
      <c r="L144" s="228">
        <v>26606.305685344567</v>
      </c>
      <c r="M144" s="229"/>
      <c r="N144" s="178" t="s">
        <v>259</v>
      </c>
    </row>
    <row r="145" spans="1:14" s="212" customFormat="1" ht="40.5" customHeight="1">
      <c r="A145" s="148"/>
      <c r="B145" s="11"/>
      <c r="C145" s="174" t="s">
        <v>260</v>
      </c>
      <c r="D145" s="192"/>
      <c r="E145" s="230">
        <v>427541.91444155673</v>
      </c>
      <c r="F145" s="231">
        <v>285652.92679017375</v>
      </c>
      <c r="G145" s="231">
        <v>141888.98765138304</v>
      </c>
      <c r="H145" s="231">
        <v>11813.078662197729</v>
      </c>
      <c r="I145" s="231">
        <v>494.02150288843143</v>
      </c>
      <c r="J145" s="231">
        <v>129581.88748629688</v>
      </c>
      <c r="K145" s="232">
        <v>427541.91444155673</v>
      </c>
      <c r="L145" s="233">
        <v>141888.98765138304</v>
      </c>
      <c r="M145" s="234"/>
      <c r="N145" s="178" t="s">
        <v>261</v>
      </c>
    </row>
    <row r="146" spans="1:14" s="212" customFormat="1" ht="40.5" customHeight="1">
      <c r="A146" s="148"/>
      <c r="B146" s="11"/>
      <c r="C146" s="174" t="s">
        <v>262</v>
      </c>
      <c r="D146" s="192"/>
      <c r="E146" s="213">
        <v>235830.36990258074</v>
      </c>
      <c r="F146" s="214">
        <v>109585.80513617359</v>
      </c>
      <c r="G146" s="214">
        <v>126244.56476640716</v>
      </c>
      <c r="H146" s="214">
        <v>8835.5579405609969</v>
      </c>
      <c r="I146" s="214">
        <v>2986.3137507753818</v>
      </c>
      <c r="J146" s="214">
        <v>114422.69307507077</v>
      </c>
      <c r="K146" s="214">
        <v>235830.36990258074</v>
      </c>
      <c r="L146" s="235">
        <v>126244.56476640716</v>
      </c>
      <c r="M146" s="236"/>
      <c r="N146" s="178" t="s">
        <v>263</v>
      </c>
    </row>
    <row r="147" spans="1:14" s="212" customFormat="1" ht="40.5" customHeight="1">
      <c r="A147" s="148"/>
      <c r="B147" s="11"/>
      <c r="C147" s="174" t="s">
        <v>264</v>
      </c>
      <c r="D147" s="192"/>
      <c r="E147" s="213">
        <v>314024.13145104749</v>
      </c>
      <c r="F147" s="214">
        <v>168201.82131389095</v>
      </c>
      <c r="G147" s="214">
        <v>145822.31013715646</v>
      </c>
      <c r="H147" s="214">
        <v>36522.468713633425</v>
      </c>
      <c r="I147" s="214">
        <v>986.81932025819106</v>
      </c>
      <c r="J147" s="214">
        <v>108313.02210326487</v>
      </c>
      <c r="K147" s="237">
        <v>314024.13145104749</v>
      </c>
      <c r="L147" s="238">
        <v>145822.31013715646</v>
      </c>
      <c r="M147" s="236"/>
      <c r="N147" s="178" t="s">
        <v>265</v>
      </c>
    </row>
    <row r="148" spans="1:14" s="212" customFormat="1" ht="40.5" customHeight="1">
      <c r="A148" s="148"/>
      <c r="B148" s="11"/>
      <c r="C148" s="174" t="s">
        <v>266</v>
      </c>
      <c r="D148" s="192"/>
      <c r="E148" s="213">
        <v>114505.98710353751</v>
      </c>
      <c r="F148" s="214">
        <v>70211.451383220556</v>
      </c>
      <c r="G148" s="214">
        <v>44294.53572031697</v>
      </c>
      <c r="H148" s="214">
        <v>2289.7759692560389</v>
      </c>
      <c r="I148" s="214">
        <v>733.17031484443032</v>
      </c>
      <c r="J148" s="214">
        <v>41271.589436216505</v>
      </c>
      <c r="K148" s="214">
        <v>114505.98710353751</v>
      </c>
      <c r="L148" s="235">
        <v>44294.53572031697</v>
      </c>
      <c r="M148" s="236"/>
      <c r="N148" s="178" t="s">
        <v>267</v>
      </c>
    </row>
    <row r="149" spans="1:14" s="212" customFormat="1" ht="40.5" customHeight="1">
      <c r="A149" s="148"/>
      <c r="B149" s="11"/>
      <c r="C149" s="174" t="s">
        <v>268</v>
      </c>
      <c r="D149" s="192"/>
      <c r="E149" s="213">
        <v>93578.587899594844</v>
      </c>
      <c r="F149" s="214">
        <v>53857.870421636362</v>
      </c>
      <c r="G149" s="214">
        <v>39720.717477958482</v>
      </c>
      <c r="H149" s="214">
        <v>18622.003089503771</v>
      </c>
      <c r="I149" s="214">
        <v>83.109070831144365</v>
      </c>
      <c r="J149" s="214">
        <v>21015.605317623565</v>
      </c>
      <c r="K149" s="237">
        <v>93578.587899594844</v>
      </c>
      <c r="L149" s="238">
        <v>39720.717477958482</v>
      </c>
      <c r="M149" s="217"/>
      <c r="N149" s="178" t="s">
        <v>269</v>
      </c>
    </row>
    <row r="150" spans="1:14" s="212" customFormat="1" ht="40.5" customHeight="1">
      <c r="A150" s="152"/>
      <c r="B150" s="153"/>
      <c r="C150" s="174" t="s">
        <v>270</v>
      </c>
      <c r="D150" s="192"/>
      <c r="E150" s="213">
        <v>247968.05055437022</v>
      </c>
      <c r="F150" s="214">
        <v>114249.33890930121</v>
      </c>
      <c r="G150" s="214">
        <v>133718.71164506904</v>
      </c>
      <c r="H150" s="214">
        <v>10014.866018105262</v>
      </c>
      <c r="I150" s="214">
        <v>328.36028826908671</v>
      </c>
      <c r="J150" s="214">
        <v>123375.48533869466</v>
      </c>
      <c r="K150" s="237">
        <v>247968.05055437022</v>
      </c>
      <c r="L150" s="238">
        <v>133718.71164506904</v>
      </c>
      <c r="M150" s="236"/>
      <c r="N150" s="178" t="s">
        <v>271</v>
      </c>
    </row>
    <row r="151" spans="1:14" s="212" customFormat="1" ht="40.5" customHeight="1">
      <c r="A151" s="152"/>
      <c r="B151" s="153"/>
      <c r="C151" s="174" t="s">
        <v>272</v>
      </c>
      <c r="D151" s="192"/>
      <c r="E151" s="213">
        <v>190202.83856259286</v>
      </c>
      <c r="F151" s="214">
        <v>38318.847112415235</v>
      </c>
      <c r="G151" s="214">
        <v>151883.99145017768</v>
      </c>
      <c r="H151" s="214">
        <v>39407.977782753907</v>
      </c>
      <c r="I151" s="214">
        <v>4801.0847458570752</v>
      </c>
      <c r="J151" s="214">
        <v>107674.92892156666</v>
      </c>
      <c r="K151" s="237">
        <v>190202.83856259286</v>
      </c>
      <c r="L151" s="238">
        <v>151883.99145017768</v>
      </c>
      <c r="M151" s="236"/>
      <c r="N151" s="178" t="s">
        <v>273</v>
      </c>
    </row>
    <row r="152" spans="1:14" s="212" customFormat="1" ht="40.5" customHeight="1">
      <c r="A152" s="152"/>
      <c r="B152" s="153"/>
      <c r="C152" s="174" t="s">
        <v>274</v>
      </c>
      <c r="D152" s="192"/>
      <c r="E152" s="213">
        <v>108877.5623479042</v>
      </c>
      <c r="F152" s="214">
        <v>44255.383272865547</v>
      </c>
      <c r="G152" s="214">
        <v>64622.179075038664</v>
      </c>
      <c r="H152" s="214">
        <v>11543.980377632724</v>
      </c>
      <c r="I152" s="214">
        <v>210.60808159296215</v>
      </c>
      <c r="J152" s="214">
        <v>52867.59061581298</v>
      </c>
      <c r="K152" s="237">
        <v>108877.5623479042</v>
      </c>
      <c r="L152" s="238">
        <v>64622.179075038664</v>
      </c>
      <c r="M152" s="236"/>
      <c r="N152" s="178" t="s">
        <v>275</v>
      </c>
    </row>
    <row r="153" spans="1:14" s="212" customFormat="1" ht="40.5" customHeight="1">
      <c r="A153" s="152"/>
      <c r="B153" s="153"/>
      <c r="C153" s="174" t="s">
        <v>276</v>
      </c>
      <c r="D153" s="192"/>
      <c r="E153" s="213">
        <v>341840.64331700362</v>
      </c>
      <c r="F153" s="214">
        <v>87607.007808247479</v>
      </c>
      <c r="G153" s="214">
        <v>254233.63550875621</v>
      </c>
      <c r="H153" s="214">
        <v>113209.89924357606</v>
      </c>
      <c r="I153" s="214">
        <v>14.200780824746142</v>
      </c>
      <c r="J153" s="214">
        <v>141009.53548435538</v>
      </c>
      <c r="K153" s="239">
        <v>341840.64331700362</v>
      </c>
      <c r="L153" s="240">
        <v>254233.63550875621</v>
      </c>
      <c r="M153" s="236"/>
      <c r="N153" s="178" t="s">
        <v>277</v>
      </c>
    </row>
    <row r="154" spans="1:14" s="212" customFormat="1" ht="40.5" customHeight="1">
      <c r="A154" s="152"/>
      <c r="B154" s="153"/>
      <c r="C154" s="174" t="s">
        <v>278</v>
      </c>
      <c r="D154" s="192"/>
      <c r="E154" s="213">
        <v>323488.22752143641</v>
      </c>
      <c r="F154" s="214">
        <v>95618.653439381975</v>
      </c>
      <c r="G154" s="214">
        <v>227869.57408205446</v>
      </c>
      <c r="H154" s="214">
        <v>26206.000258910215</v>
      </c>
      <c r="I154" s="214">
        <v>468.05471186059299</v>
      </c>
      <c r="J154" s="214">
        <v>201195.51911128365</v>
      </c>
      <c r="K154" s="239">
        <v>323488.22752143641</v>
      </c>
      <c r="L154" s="240">
        <v>227869.57408205446</v>
      </c>
      <c r="M154" s="236"/>
      <c r="N154" s="178" t="s">
        <v>279</v>
      </c>
    </row>
    <row r="155" spans="1:14" s="212" customFormat="1" ht="40.5" customHeight="1">
      <c r="A155" s="152"/>
      <c r="B155" s="153"/>
      <c r="C155" s="174" t="s">
        <v>280</v>
      </c>
      <c r="D155" s="192"/>
      <c r="E155" s="213">
        <v>241301.90905098576</v>
      </c>
      <c r="F155" s="214">
        <v>114044.01856390251</v>
      </c>
      <c r="G155" s="214">
        <v>127257.89048708323</v>
      </c>
      <c r="H155" s="214">
        <v>13171.752507994337</v>
      </c>
      <c r="I155" s="214">
        <v>1150.639811327869</v>
      </c>
      <c r="J155" s="214">
        <v>112935.49816776103</v>
      </c>
      <c r="K155" s="239">
        <v>241301.90905098576</v>
      </c>
      <c r="L155" s="240">
        <v>127257.89048708323</v>
      </c>
      <c r="M155" s="236"/>
      <c r="N155" s="178" t="s">
        <v>281</v>
      </c>
    </row>
    <row r="156" spans="1:14" s="218" customFormat="1" ht="40.5" customHeight="1">
      <c r="A156" s="148"/>
      <c r="B156" s="11"/>
      <c r="C156" s="174" t="s">
        <v>132</v>
      </c>
      <c r="D156" s="192"/>
      <c r="E156" s="213">
        <v>140153.68578676763</v>
      </c>
      <c r="F156" s="214">
        <v>75746.545580314836</v>
      </c>
      <c r="G156" s="214">
        <v>64407.140206452765</v>
      </c>
      <c r="H156" s="214">
        <v>12064.736201979142</v>
      </c>
      <c r="I156" s="214">
        <v>1114.3349604411446</v>
      </c>
      <c r="J156" s="214">
        <v>51228.069044032483</v>
      </c>
      <c r="K156" s="239">
        <v>140153.68578676763</v>
      </c>
      <c r="L156" s="240">
        <v>64407.140206452765</v>
      </c>
      <c r="M156" s="236"/>
      <c r="N156" s="155" t="s">
        <v>133</v>
      </c>
    </row>
    <row r="157" spans="1:14" s="218" customFormat="1" ht="40.5" customHeight="1">
      <c r="A157" s="189"/>
      <c r="B157" s="190"/>
      <c r="C157" s="241" t="s">
        <v>282</v>
      </c>
      <c r="D157" s="242"/>
      <c r="E157" s="243">
        <f t="shared" ref="E157:L157" si="5">SUM(E141:E156)</f>
        <v>6621540.1197289135</v>
      </c>
      <c r="F157" s="244">
        <f t="shared" si="5"/>
        <v>4092886.801952858</v>
      </c>
      <c r="G157" s="244">
        <f t="shared" si="5"/>
        <v>2528653.3177760569</v>
      </c>
      <c r="H157" s="244">
        <f t="shared" si="5"/>
        <v>529158.16366029182</v>
      </c>
      <c r="I157" s="244">
        <f t="shared" si="5"/>
        <v>26636.216296398692</v>
      </c>
      <c r="J157" s="244">
        <f t="shared" si="5"/>
        <v>1972858.9378193659</v>
      </c>
      <c r="K157" s="244">
        <f t="shared" si="5"/>
        <v>6621540.1197289135</v>
      </c>
      <c r="L157" s="245">
        <f t="shared" si="5"/>
        <v>2528653.3177760569</v>
      </c>
      <c r="M157" s="246"/>
      <c r="N157" s="247" t="s">
        <v>283</v>
      </c>
    </row>
    <row r="158" spans="1:14" hidden="1"/>
    <row r="159" spans="1:14" hidden="1"/>
    <row r="160" spans="1:14" hidden="1"/>
    <row r="161" spans="1:14" hidden="1"/>
    <row r="162" spans="1:14" s="203" customFormat="1" ht="22.5" customHeight="1">
      <c r="A162" s="446" t="s">
        <v>239</v>
      </c>
      <c r="B162" s="446"/>
      <c r="C162" s="446"/>
      <c r="D162" s="446"/>
      <c r="E162" s="446"/>
      <c r="F162" s="446"/>
      <c r="G162" s="446"/>
      <c r="H162" s="446"/>
      <c r="I162" s="446" t="s">
        <v>240</v>
      </c>
      <c r="J162" s="446"/>
      <c r="K162" s="446"/>
      <c r="L162" s="446"/>
      <c r="M162" s="446"/>
      <c r="N162" s="446"/>
    </row>
    <row r="164" spans="1:14">
      <c r="A164" s="447" t="s">
        <v>296</v>
      </c>
      <c r="B164" s="447"/>
      <c r="C164" s="447"/>
      <c r="D164" s="207"/>
      <c r="E164" s="206"/>
      <c r="F164" s="206"/>
      <c r="G164" s="206"/>
      <c r="H164" s="206"/>
      <c r="I164" s="206"/>
      <c r="J164" s="206"/>
      <c r="K164" s="206"/>
      <c r="L164" s="208"/>
      <c r="M164" s="206"/>
      <c r="N164" s="208" t="s">
        <v>285</v>
      </c>
    </row>
    <row r="165" spans="1:14" s="209" customFormat="1" ht="31.5" customHeight="1">
      <c r="A165" s="448"/>
      <c r="B165" s="449"/>
      <c r="C165" s="449"/>
      <c r="D165" s="449"/>
      <c r="E165" s="452" t="s">
        <v>243</v>
      </c>
      <c r="F165" s="452" t="s">
        <v>286</v>
      </c>
      <c r="G165" s="452" t="s">
        <v>287</v>
      </c>
      <c r="H165" s="452" t="s">
        <v>288</v>
      </c>
      <c r="I165" s="452" t="s">
        <v>289</v>
      </c>
      <c r="J165" s="452" t="s">
        <v>290</v>
      </c>
      <c r="K165" s="452" t="s">
        <v>249</v>
      </c>
      <c r="L165" s="456"/>
      <c r="M165" s="457"/>
      <c r="N165" s="458"/>
    </row>
    <row r="166" spans="1:14" s="212" customFormat="1" ht="43.5" customHeight="1">
      <c r="A166" s="450"/>
      <c r="B166" s="451"/>
      <c r="C166" s="451"/>
      <c r="D166" s="451"/>
      <c r="E166" s="453"/>
      <c r="F166" s="453"/>
      <c r="G166" s="453"/>
      <c r="H166" s="453"/>
      <c r="I166" s="453"/>
      <c r="J166" s="453"/>
      <c r="K166" s="210" t="s">
        <v>250</v>
      </c>
      <c r="L166" s="211" t="s">
        <v>291</v>
      </c>
      <c r="M166" s="459"/>
      <c r="N166" s="460"/>
    </row>
    <row r="167" spans="1:14" s="218" customFormat="1" ht="40.5" customHeight="1">
      <c r="A167" s="148"/>
      <c r="B167" s="11"/>
      <c r="C167" s="174" t="s">
        <v>252</v>
      </c>
      <c r="D167" s="192"/>
      <c r="E167" s="213">
        <v>5656.036413834162</v>
      </c>
      <c r="F167" s="214">
        <v>2135.6006557209544</v>
      </c>
      <c r="G167" s="214">
        <v>3520.4357581132076</v>
      </c>
      <c r="H167" s="214">
        <v>652.92329995524995</v>
      </c>
      <c r="I167" s="214">
        <v>73.386162281357642</v>
      </c>
      <c r="J167" s="214">
        <v>2794.1262958766001</v>
      </c>
      <c r="K167" s="20">
        <v>5656.036413834162</v>
      </c>
      <c r="L167" s="216">
        <v>3520.4357581132076</v>
      </c>
      <c r="M167" s="217"/>
      <c r="N167" s="178" t="s">
        <v>253</v>
      </c>
    </row>
    <row r="168" spans="1:14" s="212" customFormat="1" ht="40.5" customHeight="1">
      <c r="A168" s="148"/>
      <c r="B168" s="11"/>
      <c r="C168" s="174" t="s">
        <v>254</v>
      </c>
      <c r="D168" s="192"/>
      <c r="E168" s="251">
        <v>2.8045999999716881E-6</v>
      </c>
      <c r="F168" s="150">
        <v>1.3195899999866404E-6</v>
      </c>
      <c r="G168" s="150">
        <v>1.485009999985048E-6</v>
      </c>
      <c r="H168" s="150">
        <v>3.7140999999627201E-7</v>
      </c>
      <c r="I168" s="150">
        <v>5.6199999999438006E-9</v>
      </c>
      <c r="J168" s="150">
        <v>1.1079799999888322E-6</v>
      </c>
      <c r="K168" s="150">
        <v>2.8045999999716881E-6</v>
      </c>
      <c r="L168" s="166">
        <v>1.485009999985048E-6</v>
      </c>
      <c r="M168" s="221"/>
      <c r="N168" s="178" t="s">
        <v>255</v>
      </c>
    </row>
    <row r="169" spans="1:14" s="212" customFormat="1" ht="40.5" customHeight="1">
      <c r="A169" s="148"/>
      <c r="B169" s="11"/>
      <c r="C169" s="174" t="s">
        <v>256</v>
      </c>
      <c r="D169" s="192"/>
      <c r="E169" s="222">
        <v>101450.9016828773</v>
      </c>
      <c r="F169" s="223">
        <v>78316.853960218839</v>
      </c>
      <c r="G169" s="223">
        <v>23134.047722658495</v>
      </c>
      <c r="H169" s="223">
        <v>5024.6175676634648</v>
      </c>
      <c r="I169" s="223">
        <v>67.835378906150467</v>
      </c>
      <c r="J169" s="223">
        <v>18041.594776088878</v>
      </c>
      <c r="K169" s="150">
        <v>101450.9016828773</v>
      </c>
      <c r="L169" s="166">
        <v>23134.047722658495</v>
      </c>
      <c r="M169" s="224"/>
      <c r="N169" s="178" t="s">
        <v>257</v>
      </c>
    </row>
    <row r="170" spans="1:14" s="212" customFormat="1" ht="40.5" customHeight="1">
      <c r="A170" s="148"/>
      <c r="B170" s="11"/>
      <c r="C170" s="174" t="s">
        <v>258</v>
      </c>
      <c r="D170" s="192"/>
      <c r="E170" s="225">
        <v>24339.830612248406</v>
      </c>
      <c r="F170" s="226">
        <v>14904.918050746794</v>
      </c>
      <c r="G170" s="226">
        <v>9434.9125615016128</v>
      </c>
      <c r="H170" s="226">
        <v>4828.7952910980366</v>
      </c>
      <c r="I170" s="226">
        <v>13.903026472863978</v>
      </c>
      <c r="J170" s="226">
        <v>4592.2142439307117</v>
      </c>
      <c r="K170" s="227">
        <v>24339.830612248406</v>
      </c>
      <c r="L170" s="228">
        <v>9434.9125615016128</v>
      </c>
      <c r="M170" s="229"/>
      <c r="N170" s="178" t="s">
        <v>259</v>
      </c>
    </row>
    <row r="171" spans="1:14" s="212" customFormat="1" ht="40.5" customHeight="1">
      <c r="A171" s="148"/>
      <c r="B171" s="11"/>
      <c r="C171" s="174" t="s">
        <v>260</v>
      </c>
      <c r="D171" s="192"/>
      <c r="E171" s="230">
        <v>90551.680299216838</v>
      </c>
      <c r="F171" s="231">
        <v>61250.759341962381</v>
      </c>
      <c r="G171" s="231">
        <v>29300.920957254457</v>
      </c>
      <c r="H171" s="231">
        <v>2601.5999515293561</v>
      </c>
      <c r="I171" s="231">
        <v>104.62783203406475</v>
      </c>
      <c r="J171" s="231">
        <v>26594.693173691034</v>
      </c>
      <c r="K171" s="232">
        <v>90551.680299216838</v>
      </c>
      <c r="L171" s="233">
        <v>29300.920957254457</v>
      </c>
      <c r="M171" s="234"/>
      <c r="N171" s="178" t="s">
        <v>261</v>
      </c>
    </row>
    <row r="172" spans="1:14" s="212" customFormat="1" ht="40.5" customHeight="1">
      <c r="A172" s="148"/>
      <c r="B172" s="11"/>
      <c r="C172" s="174" t="s">
        <v>262</v>
      </c>
      <c r="D172" s="192"/>
      <c r="E172" s="213">
        <v>53038.307273895611</v>
      </c>
      <c r="F172" s="214">
        <v>23989.100809825402</v>
      </c>
      <c r="G172" s="214">
        <v>29049.206464070205</v>
      </c>
      <c r="H172" s="214">
        <v>2091.7564286673846</v>
      </c>
      <c r="I172" s="214">
        <v>671.61830691085777</v>
      </c>
      <c r="J172" s="214">
        <v>26285.831728491961</v>
      </c>
      <c r="K172" s="214">
        <v>53038.307273895611</v>
      </c>
      <c r="L172" s="235">
        <v>29049.206464070205</v>
      </c>
      <c r="M172" s="236"/>
      <c r="N172" s="178" t="s">
        <v>263</v>
      </c>
    </row>
    <row r="173" spans="1:14" s="212" customFormat="1" ht="40.5" customHeight="1">
      <c r="A173" s="148"/>
      <c r="B173" s="11"/>
      <c r="C173" s="174" t="s">
        <v>264</v>
      </c>
      <c r="D173" s="192"/>
      <c r="E173" s="213">
        <v>62013.976155884695</v>
      </c>
      <c r="F173" s="214">
        <v>32416.362395597433</v>
      </c>
      <c r="G173" s="214">
        <v>29597.613760287262</v>
      </c>
      <c r="H173" s="214">
        <v>7867.036786757405</v>
      </c>
      <c r="I173" s="214">
        <v>194.86988344949017</v>
      </c>
      <c r="J173" s="214">
        <v>21535.707090080366</v>
      </c>
      <c r="K173" s="237">
        <v>62013.976155884695</v>
      </c>
      <c r="L173" s="238">
        <v>29597.613760287262</v>
      </c>
      <c r="M173" s="236"/>
      <c r="N173" s="178" t="s">
        <v>265</v>
      </c>
    </row>
    <row r="174" spans="1:14" s="212" customFormat="1" ht="40.5" customHeight="1">
      <c r="A174" s="148"/>
      <c r="B174" s="11"/>
      <c r="C174" s="174" t="s">
        <v>266</v>
      </c>
      <c r="D174" s="192"/>
      <c r="E174" s="213">
        <v>46473.348561030791</v>
      </c>
      <c r="F174" s="214">
        <v>28603.548256606224</v>
      </c>
      <c r="G174" s="214">
        <v>17869.800304424571</v>
      </c>
      <c r="H174" s="214">
        <v>824.61778287795801</v>
      </c>
      <c r="I174" s="214">
        <v>297.56356163995667</v>
      </c>
      <c r="J174" s="214">
        <v>16747.618959906657</v>
      </c>
      <c r="K174" s="214">
        <v>46473.348561030791</v>
      </c>
      <c r="L174" s="235">
        <v>17869.800304424571</v>
      </c>
      <c r="M174" s="236"/>
      <c r="N174" s="178" t="s">
        <v>267</v>
      </c>
    </row>
    <row r="175" spans="1:14" s="212" customFormat="1" ht="40.5" customHeight="1">
      <c r="A175" s="148"/>
      <c r="B175" s="11"/>
      <c r="C175" s="174" t="s">
        <v>268</v>
      </c>
      <c r="D175" s="192"/>
      <c r="E175" s="213">
        <v>26004.669346149447</v>
      </c>
      <c r="F175" s="214">
        <v>16007.999524718694</v>
      </c>
      <c r="G175" s="214">
        <v>9996.6698214307507</v>
      </c>
      <c r="H175" s="214">
        <v>5801.9559572990756</v>
      </c>
      <c r="I175" s="214">
        <v>27.207182169125073</v>
      </c>
      <c r="J175" s="214">
        <v>4167.5066819625499</v>
      </c>
      <c r="K175" s="237">
        <v>26004.669346149447</v>
      </c>
      <c r="L175" s="238">
        <v>9996.6698214307507</v>
      </c>
      <c r="M175" s="217"/>
      <c r="N175" s="178" t="s">
        <v>269</v>
      </c>
    </row>
    <row r="176" spans="1:14" s="212" customFormat="1" ht="40.5" customHeight="1">
      <c r="A176" s="152"/>
      <c r="B176" s="153"/>
      <c r="C176" s="174" t="s">
        <v>270</v>
      </c>
      <c r="D176" s="192"/>
      <c r="E176" s="213">
        <v>30447.385559438222</v>
      </c>
      <c r="F176" s="214">
        <v>11661.226894576348</v>
      </c>
      <c r="G176" s="214">
        <v>18786.158664861872</v>
      </c>
      <c r="H176" s="214">
        <v>1447.7094769788337</v>
      </c>
      <c r="I176" s="214">
        <v>40.110167448818743</v>
      </c>
      <c r="J176" s="214">
        <v>17298.339020434221</v>
      </c>
      <c r="K176" s="237">
        <v>30447.385559438222</v>
      </c>
      <c r="L176" s="238">
        <v>18786.158664861872</v>
      </c>
      <c r="M176" s="236"/>
      <c r="N176" s="178" t="s">
        <v>271</v>
      </c>
    </row>
    <row r="177" spans="1:14" s="212" customFormat="1" ht="40.5" customHeight="1">
      <c r="A177" s="152"/>
      <c r="B177" s="153"/>
      <c r="C177" s="174" t="s">
        <v>272</v>
      </c>
      <c r="D177" s="192"/>
      <c r="E177" s="213">
        <v>58646.011211975798</v>
      </c>
      <c r="F177" s="214">
        <v>11462.634718785077</v>
      </c>
      <c r="G177" s="214">
        <v>47183.376493190721</v>
      </c>
      <c r="H177" s="214">
        <v>10671.243789821599</v>
      </c>
      <c r="I177" s="214">
        <v>1480.0415667463292</v>
      </c>
      <c r="J177" s="214">
        <v>35032.091136622788</v>
      </c>
      <c r="K177" s="237">
        <v>58646.011211975798</v>
      </c>
      <c r="L177" s="238">
        <v>47183.376493190721</v>
      </c>
      <c r="M177" s="236"/>
      <c r="N177" s="178" t="s">
        <v>273</v>
      </c>
    </row>
    <row r="178" spans="1:14" s="212" customFormat="1" ht="40.5" customHeight="1">
      <c r="A178" s="152"/>
      <c r="B178" s="153"/>
      <c r="C178" s="174" t="s">
        <v>274</v>
      </c>
      <c r="D178" s="192"/>
      <c r="E178" s="213">
        <v>6575.7353008650452</v>
      </c>
      <c r="F178" s="214">
        <v>2523.9842306884711</v>
      </c>
      <c r="G178" s="214">
        <v>4051.7510701765736</v>
      </c>
      <c r="H178" s="214">
        <v>258.09702441787732</v>
      </c>
      <c r="I178" s="214">
        <v>20.365149453949865</v>
      </c>
      <c r="J178" s="214">
        <v>3773.2888963047462</v>
      </c>
      <c r="K178" s="237">
        <v>6575.7353008650452</v>
      </c>
      <c r="L178" s="238">
        <v>4051.7510701765736</v>
      </c>
      <c r="M178" s="236"/>
      <c r="N178" s="178" t="s">
        <v>275</v>
      </c>
    </row>
    <row r="179" spans="1:14" s="212" customFormat="1" ht="40.5" customHeight="1">
      <c r="A179" s="152"/>
      <c r="B179" s="153"/>
      <c r="C179" s="174" t="s">
        <v>276</v>
      </c>
      <c r="D179" s="192"/>
      <c r="E179" s="213">
        <v>186660.28186452977</v>
      </c>
      <c r="F179" s="214">
        <v>48031.663679999081</v>
      </c>
      <c r="G179" s="214">
        <v>138628.6181845307</v>
      </c>
      <c r="H179" s="214">
        <v>42870.877067350666</v>
      </c>
      <c r="I179" s="214">
        <v>7.6094714481826609</v>
      </c>
      <c r="J179" s="214">
        <v>95750.131645731846</v>
      </c>
      <c r="K179" s="239">
        <v>186660.28186452977</v>
      </c>
      <c r="L179" s="240">
        <v>138628.6181845307</v>
      </c>
      <c r="M179" s="236"/>
      <c r="N179" s="178" t="s">
        <v>277</v>
      </c>
    </row>
    <row r="180" spans="1:14" s="212" customFormat="1" ht="40.5" customHeight="1">
      <c r="A180" s="152"/>
      <c r="B180" s="153"/>
      <c r="C180" s="174" t="s">
        <v>278</v>
      </c>
      <c r="D180" s="192"/>
      <c r="E180" s="213">
        <v>94191.324737194882</v>
      </c>
      <c r="F180" s="214">
        <v>28316.565565612127</v>
      </c>
      <c r="G180" s="214">
        <v>65874.759171582758</v>
      </c>
      <c r="H180" s="214">
        <v>7705.4926965227769</v>
      </c>
      <c r="I180" s="214">
        <v>139.93695640518868</v>
      </c>
      <c r="J180" s="214">
        <v>58029.329518654791</v>
      </c>
      <c r="K180" s="239">
        <v>94191.324737194882</v>
      </c>
      <c r="L180" s="240">
        <v>65874.759171582758</v>
      </c>
      <c r="M180" s="236"/>
      <c r="N180" s="178" t="s">
        <v>279</v>
      </c>
    </row>
    <row r="181" spans="1:14" s="218" customFormat="1" ht="40.5" customHeight="1">
      <c r="A181" s="148"/>
      <c r="B181" s="11"/>
      <c r="C181" s="174" t="s">
        <v>280</v>
      </c>
      <c r="D181" s="192"/>
      <c r="E181" s="213">
        <v>38563.336355852502</v>
      </c>
      <c r="F181" s="214">
        <v>17676.636964402143</v>
      </c>
      <c r="G181" s="214">
        <v>20886.699391450358</v>
      </c>
      <c r="H181" s="214">
        <v>2040.7835037387918</v>
      </c>
      <c r="I181" s="214">
        <v>153.02030278585332</v>
      </c>
      <c r="J181" s="214">
        <v>18692.895584925715</v>
      </c>
      <c r="K181" s="239">
        <v>38563.336355852502</v>
      </c>
      <c r="L181" s="240">
        <v>20886.699391450358</v>
      </c>
      <c r="M181" s="236"/>
      <c r="N181" s="155" t="s">
        <v>281</v>
      </c>
    </row>
    <row r="182" spans="1:14" s="218" customFormat="1" ht="40.5" customHeight="1">
      <c r="A182" s="148"/>
      <c r="B182" s="11"/>
      <c r="C182" s="174" t="s">
        <v>132</v>
      </c>
      <c r="D182" s="192"/>
      <c r="E182" s="213">
        <v>30750.737897773535</v>
      </c>
      <c r="F182" s="214">
        <v>15482.263076665382</v>
      </c>
      <c r="G182" s="214">
        <v>15268.474821108151</v>
      </c>
      <c r="H182" s="214">
        <v>2429.4463334661218</v>
      </c>
      <c r="I182" s="214">
        <v>237.81857995525908</v>
      </c>
      <c r="J182" s="214">
        <v>12601.209907686771</v>
      </c>
      <c r="K182" s="239">
        <v>30750.737897773535</v>
      </c>
      <c r="L182" s="240">
        <v>15268.474821108151</v>
      </c>
      <c r="M182" s="236"/>
      <c r="N182" s="155" t="s">
        <v>133</v>
      </c>
    </row>
    <row r="183" spans="1:14" s="218" customFormat="1" ht="40.5" customHeight="1">
      <c r="A183" s="189"/>
      <c r="B183" s="190"/>
      <c r="C183" s="241" t="s">
        <v>282</v>
      </c>
      <c r="D183" s="242"/>
      <c r="E183" s="243">
        <f t="shared" ref="E183:L183" si="6">SUM(E167:E182)</f>
        <v>855363.56327557156</v>
      </c>
      <c r="F183" s="244">
        <f t="shared" si="6"/>
        <v>392780.11812744499</v>
      </c>
      <c r="G183" s="244">
        <f t="shared" si="6"/>
        <v>462583.44514812669</v>
      </c>
      <c r="H183" s="244">
        <f t="shared" si="6"/>
        <v>97116.952958516005</v>
      </c>
      <c r="I183" s="244">
        <f t="shared" si="6"/>
        <v>3529.9135281130675</v>
      </c>
      <c r="J183" s="244">
        <f t="shared" si="6"/>
        <v>361936.57866149762</v>
      </c>
      <c r="K183" s="244">
        <f t="shared" si="6"/>
        <v>855363.56327557156</v>
      </c>
      <c r="L183" s="245">
        <f t="shared" si="6"/>
        <v>462583.44514812669</v>
      </c>
      <c r="M183" s="246"/>
      <c r="N183" s="247" t="s">
        <v>283</v>
      </c>
    </row>
    <row r="184" spans="1:14" hidden="1"/>
    <row r="185" spans="1:14" hidden="1"/>
    <row r="186" spans="1:14" hidden="1"/>
    <row r="187" spans="1:14" hidden="1"/>
    <row r="188" spans="1:14" s="203" customFormat="1" ht="22.5" customHeight="1">
      <c r="A188" s="446" t="s">
        <v>239</v>
      </c>
      <c r="B188" s="446"/>
      <c r="C188" s="446"/>
      <c r="D188" s="446"/>
      <c r="E188" s="446"/>
      <c r="F188" s="446"/>
      <c r="G188" s="446"/>
      <c r="H188" s="446"/>
      <c r="I188" s="446" t="s">
        <v>240</v>
      </c>
      <c r="J188" s="446"/>
      <c r="K188" s="446"/>
      <c r="L188" s="446"/>
      <c r="M188" s="446"/>
      <c r="N188" s="446"/>
    </row>
    <row r="190" spans="1:14">
      <c r="A190" s="447" t="s">
        <v>297</v>
      </c>
      <c r="B190" s="447"/>
      <c r="C190" s="447"/>
      <c r="D190" s="207"/>
      <c r="E190" s="206"/>
      <c r="F190" s="206"/>
      <c r="G190" s="206"/>
      <c r="H190" s="206"/>
      <c r="I190" s="206"/>
      <c r="J190" s="206"/>
      <c r="K190" s="206"/>
      <c r="L190" s="208"/>
      <c r="M190" s="206"/>
      <c r="N190" s="208" t="s">
        <v>285</v>
      </c>
    </row>
    <row r="191" spans="1:14" s="209" customFormat="1" ht="31.5" customHeight="1">
      <c r="A191" s="448"/>
      <c r="B191" s="449"/>
      <c r="C191" s="449"/>
      <c r="D191" s="449"/>
      <c r="E191" s="452" t="s">
        <v>243</v>
      </c>
      <c r="F191" s="452" t="s">
        <v>286</v>
      </c>
      <c r="G191" s="452" t="s">
        <v>287</v>
      </c>
      <c r="H191" s="452" t="s">
        <v>288</v>
      </c>
      <c r="I191" s="452" t="s">
        <v>289</v>
      </c>
      <c r="J191" s="452" t="s">
        <v>290</v>
      </c>
      <c r="K191" s="452" t="s">
        <v>249</v>
      </c>
      <c r="L191" s="456"/>
      <c r="M191" s="457"/>
      <c r="N191" s="458"/>
    </row>
    <row r="192" spans="1:14" s="212" customFormat="1" ht="43.5" customHeight="1">
      <c r="A192" s="450"/>
      <c r="B192" s="451"/>
      <c r="C192" s="451"/>
      <c r="D192" s="451"/>
      <c r="E192" s="453"/>
      <c r="F192" s="453"/>
      <c r="G192" s="453"/>
      <c r="H192" s="453"/>
      <c r="I192" s="453"/>
      <c r="J192" s="453"/>
      <c r="K192" s="210" t="s">
        <v>250</v>
      </c>
      <c r="L192" s="211" t="s">
        <v>291</v>
      </c>
      <c r="M192" s="459"/>
      <c r="N192" s="460"/>
    </row>
    <row r="193" spans="1:14" s="218" customFormat="1" ht="40.5" customHeight="1">
      <c r="A193" s="148"/>
      <c r="B193" s="11"/>
      <c r="C193" s="174" t="s">
        <v>252</v>
      </c>
      <c r="D193" s="192"/>
      <c r="E193" s="213">
        <v>446624.71749442321</v>
      </c>
      <c r="F193" s="214">
        <v>185153.39190137372</v>
      </c>
      <c r="G193" s="214">
        <v>261471.32559304949</v>
      </c>
      <c r="H193" s="214">
        <v>50333.213570993859</v>
      </c>
      <c r="I193" s="214">
        <v>5794.9225111343476</v>
      </c>
      <c r="J193" s="214">
        <v>205343.18951092134</v>
      </c>
      <c r="K193" s="20">
        <v>446624.71749442321</v>
      </c>
      <c r="L193" s="216">
        <v>261471.32559304949</v>
      </c>
      <c r="M193" s="217"/>
      <c r="N193" s="178" t="s">
        <v>253</v>
      </c>
    </row>
    <row r="194" spans="1:14" s="212" customFormat="1" ht="40.5" customHeight="1">
      <c r="A194" s="148"/>
      <c r="B194" s="11"/>
      <c r="C194" s="174" t="s">
        <v>254</v>
      </c>
      <c r="D194" s="192"/>
      <c r="E194" s="219">
        <v>22580.078885638213</v>
      </c>
      <c r="F194" s="220">
        <v>10621.910159633178</v>
      </c>
      <c r="G194" s="220">
        <v>11958.168726005037</v>
      </c>
      <c r="H194" s="220">
        <v>2991.475752319514</v>
      </c>
      <c r="I194" s="220">
        <v>45.277783329388122</v>
      </c>
      <c r="J194" s="220">
        <v>8921.4151903561342</v>
      </c>
      <c r="K194" s="150">
        <v>22580.078885638213</v>
      </c>
      <c r="L194" s="166">
        <v>11958.168726005037</v>
      </c>
      <c r="M194" s="221"/>
      <c r="N194" s="178" t="s">
        <v>255</v>
      </c>
    </row>
    <row r="195" spans="1:14" s="212" customFormat="1" ht="40.5" customHeight="1">
      <c r="A195" s="148"/>
      <c r="B195" s="11"/>
      <c r="C195" s="174" t="s">
        <v>256</v>
      </c>
      <c r="D195" s="192"/>
      <c r="E195" s="222">
        <v>15480967.833769245</v>
      </c>
      <c r="F195" s="223">
        <v>11901179.072200583</v>
      </c>
      <c r="G195" s="223">
        <v>3579788.7615686664</v>
      </c>
      <c r="H195" s="223">
        <v>797986.30096423463</v>
      </c>
      <c r="I195" s="223">
        <v>10349.296958417661</v>
      </c>
      <c r="J195" s="223">
        <v>2771453.1636460149</v>
      </c>
      <c r="K195" s="150">
        <v>15480967.833769245</v>
      </c>
      <c r="L195" s="166">
        <v>3579788.7615686664</v>
      </c>
      <c r="M195" s="224"/>
      <c r="N195" s="178" t="s">
        <v>257</v>
      </c>
    </row>
    <row r="196" spans="1:14" s="212" customFormat="1" ht="40.5" customHeight="1">
      <c r="A196" s="148"/>
      <c r="B196" s="11"/>
      <c r="C196" s="174" t="s">
        <v>258</v>
      </c>
      <c r="D196" s="192"/>
      <c r="E196" s="225">
        <v>2517458.4694433087</v>
      </c>
      <c r="F196" s="226">
        <v>1740715.6785380263</v>
      </c>
      <c r="G196" s="226">
        <v>776742.79090528248</v>
      </c>
      <c r="H196" s="226">
        <v>483375.53124533774</v>
      </c>
      <c r="I196" s="226">
        <v>1653.8915683683235</v>
      </c>
      <c r="J196" s="226">
        <v>291713.36809157638</v>
      </c>
      <c r="K196" s="227">
        <v>2517458.4694433087</v>
      </c>
      <c r="L196" s="228">
        <v>776742.79090528248</v>
      </c>
      <c r="M196" s="229"/>
      <c r="N196" s="178" t="s">
        <v>259</v>
      </c>
    </row>
    <row r="197" spans="1:14" s="212" customFormat="1" ht="40.5" customHeight="1">
      <c r="A197" s="148"/>
      <c r="B197" s="11"/>
      <c r="C197" s="174" t="s">
        <v>260</v>
      </c>
      <c r="D197" s="192"/>
      <c r="E197" s="230">
        <v>2077550.9765657764</v>
      </c>
      <c r="F197" s="231">
        <v>1394093.0700251281</v>
      </c>
      <c r="G197" s="231">
        <v>683457.90654064855</v>
      </c>
      <c r="H197" s="231">
        <v>62875.917691587376</v>
      </c>
      <c r="I197" s="231">
        <v>2400.4954806250171</v>
      </c>
      <c r="J197" s="231">
        <v>618181.49336843612</v>
      </c>
      <c r="K197" s="232">
        <v>2077550.9765657764</v>
      </c>
      <c r="L197" s="233">
        <v>683457.90654064855</v>
      </c>
      <c r="M197" s="234"/>
      <c r="N197" s="178" t="s">
        <v>261</v>
      </c>
    </row>
    <row r="198" spans="1:14" s="212" customFormat="1" ht="40.5" customHeight="1">
      <c r="A198" s="148"/>
      <c r="B198" s="11"/>
      <c r="C198" s="174" t="s">
        <v>262</v>
      </c>
      <c r="D198" s="192"/>
      <c r="E198" s="213">
        <v>245371.35406809545</v>
      </c>
      <c r="F198" s="214">
        <v>115316.95970472618</v>
      </c>
      <c r="G198" s="214">
        <v>130054.39436336927</v>
      </c>
      <c r="H198" s="214">
        <v>8986.2766917840836</v>
      </c>
      <c r="I198" s="214">
        <v>3107.1201134916191</v>
      </c>
      <c r="J198" s="214">
        <v>117960.99755809357</v>
      </c>
      <c r="K198" s="214">
        <v>245371.35406809545</v>
      </c>
      <c r="L198" s="235">
        <v>130054.39436336927</v>
      </c>
      <c r="M198" s="236"/>
      <c r="N198" s="178" t="s">
        <v>263</v>
      </c>
    </row>
    <row r="199" spans="1:14" s="212" customFormat="1" ht="40.5" customHeight="1">
      <c r="A199" s="148"/>
      <c r="B199" s="11"/>
      <c r="C199" s="174" t="s">
        <v>264</v>
      </c>
      <c r="D199" s="192"/>
      <c r="E199" s="213">
        <v>547880.54708462465</v>
      </c>
      <c r="F199" s="214">
        <v>370766.32991367689</v>
      </c>
      <c r="G199" s="214">
        <v>177114.21717094781</v>
      </c>
      <c r="H199" s="214">
        <v>53177.392438294337</v>
      </c>
      <c r="I199" s="214">
        <v>1721.4105880939167</v>
      </c>
      <c r="J199" s="214">
        <v>122215.41414455956</v>
      </c>
      <c r="K199" s="237">
        <v>547880.54708462465</v>
      </c>
      <c r="L199" s="238">
        <v>177114.21717094781</v>
      </c>
      <c r="M199" s="236"/>
      <c r="N199" s="178" t="s">
        <v>265</v>
      </c>
    </row>
    <row r="200" spans="1:14" s="212" customFormat="1" ht="40.5" customHeight="1">
      <c r="A200" s="148"/>
      <c r="B200" s="11"/>
      <c r="C200" s="174" t="s">
        <v>266</v>
      </c>
      <c r="D200" s="192"/>
      <c r="E200" s="213">
        <v>196217.98058759305</v>
      </c>
      <c r="F200" s="214">
        <v>118651.2381974763</v>
      </c>
      <c r="G200" s="214">
        <v>77566.742390116764</v>
      </c>
      <c r="H200" s="214">
        <v>5543.1128488498171</v>
      </c>
      <c r="I200" s="214">
        <v>1256.3734751727725</v>
      </c>
      <c r="J200" s="214">
        <v>70767.256066094167</v>
      </c>
      <c r="K200" s="214">
        <v>196217.98058759305</v>
      </c>
      <c r="L200" s="235">
        <v>77566.742390116764</v>
      </c>
      <c r="M200" s="236"/>
      <c r="N200" s="178" t="s">
        <v>267</v>
      </c>
    </row>
    <row r="201" spans="1:14" s="212" customFormat="1" ht="40.5" customHeight="1">
      <c r="A201" s="148"/>
      <c r="B201" s="11"/>
      <c r="C201" s="174" t="s">
        <v>268</v>
      </c>
      <c r="D201" s="192"/>
      <c r="E201" s="213">
        <v>100402.87212891034</v>
      </c>
      <c r="F201" s="214">
        <v>61317.087118227937</v>
      </c>
      <c r="G201" s="214">
        <v>39085.785010682419</v>
      </c>
      <c r="H201" s="214">
        <v>21528.192765713004</v>
      </c>
      <c r="I201" s="214">
        <v>103.59303926140632</v>
      </c>
      <c r="J201" s="214">
        <v>17453.999205708009</v>
      </c>
      <c r="K201" s="237">
        <v>100402.87212891034</v>
      </c>
      <c r="L201" s="238">
        <v>39085.785010682419</v>
      </c>
      <c r="M201" s="217"/>
      <c r="N201" s="178" t="s">
        <v>269</v>
      </c>
    </row>
    <row r="202" spans="1:14" s="212" customFormat="1" ht="40.5" customHeight="1">
      <c r="A202" s="152"/>
      <c r="B202" s="153"/>
      <c r="C202" s="174" t="s">
        <v>270</v>
      </c>
      <c r="D202" s="192"/>
      <c r="E202" s="213">
        <v>188911.53333900296</v>
      </c>
      <c r="F202" s="214">
        <v>77317.738045166639</v>
      </c>
      <c r="G202" s="214">
        <v>111593.79529383633</v>
      </c>
      <c r="H202" s="214">
        <v>8562.044504498841</v>
      </c>
      <c r="I202" s="214">
        <v>248.96403500861462</v>
      </c>
      <c r="J202" s="214">
        <v>102782.78675432887</v>
      </c>
      <c r="K202" s="237">
        <v>188911.53333900296</v>
      </c>
      <c r="L202" s="238">
        <v>111593.79529383633</v>
      </c>
      <c r="M202" s="236"/>
      <c r="N202" s="178" t="s">
        <v>271</v>
      </c>
    </row>
    <row r="203" spans="1:14" s="212" customFormat="1" ht="40.5" customHeight="1">
      <c r="A203" s="152"/>
      <c r="B203" s="153"/>
      <c r="C203" s="174" t="s">
        <v>272</v>
      </c>
      <c r="D203" s="192"/>
      <c r="E203" s="213">
        <v>287315.64183899923</v>
      </c>
      <c r="F203" s="214">
        <v>63556.621481395785</v>
      </c>
      <c r="G203" s="214">
        <v>223759.02035760344</v>
      </c>
      <c r="H203" s="214">
        <v>53313.393010225351</v>
      </c>
      <c r="I203" s="214">
        <v>7241.8733676448282</v>
      </c>
      <c r="J203" s="214">
        <v>163203.7539797333</v>
      </c>
      <c r="K203" s="237">
        <v>287315.64183899923</v>
      </c>
      <c r="L203" s="238">
        <v>223759.02035760344</v>
      </c>
      <c r="M203" s="236"/>
      <c r="N203" s="178" t="s">
        <v>273</v>
      </c>
    </row>
    <row r="204" spans="1:14" s="212" customFormat="1" ht="40.5" customHeight="1">
      <c r="A204" s="152"/>
      <c r="B204" s="153"/>
      <c r="C204" s="174" t="s">
        <v>274</v>
      </c>
      <c r="D204" s="192"/>
      <c r="E204" s="213">
        <v>121898.2468338191</v>
      </c>
      <c r="F204" s="214">
        <v>45493.863859094112</v>
      </c>
      <c r="G204" s="214">
        <v>76404.382974724998</v>
      </c>
      <c r="H204" s="214">
        <v>7491.7826615231079</v>
      </c>
      <c r="I204" s="214">
        <v>332.68977002756145</v>
      </c>
      <c r="J204" s="214">
        <v>68579.910543174323</v>
      </c>
      <c r="K204" s="239">
        <v>121898.2468338191</v>
      </c>
      <c r="L204" s="240">
        <v>76404.382974724998</v>
      </c>
      <c r="M204" s="236"/>
      <c r="N204" s="178" t="s">
        <v>275</v>
      </c>
    </row>
    <row r="205" spans="1:14" s="212" customFormat="1" ht="40.5" customHeight="1">
      <c r="A205" s="152"/>
      <c r="B205" s="153"/>
      <c r="C205" s="174" t="s">
        <v>276</v>
      </c>
      <c r="D205" s="192"/>
      <c r="E205" s="213">
        <v>420759.23154456902</v>
      </c>
      <c r="F205" s="214">
        <v>107796.31029806485</v>
      </c>
      <c r="G205" s="214">
        <v>312962.92124650418</v>
      </c>
      <c r="H205" s="214">
        <v>142853.50717945831</v>
      </c>
      <c r="I205" s="214">
        <v>17.506029806483099</v>
      </c>
      <c r="J205" s="214">
        <v>170091.90803723937</v>
      </c>
      <c r="K205" s="239">
        <v>420759.23154456902</v>
      </c>
      <c r="L205" s="240">
        <v>312962.92124650418</v>
      </c>
      <c r="M205" s="236"/>
      <c r="N205" s="178" t="s">
        <v>277</v>
      </c>
    </row>
    <row r="206" spans="1:14" s="212" customFormat="1" ht="40.5" customHeight="1">
      <c r="A206" s="152"/>
      <c r="B206" s="153"/>
      <c r="C206" s="174" t="s">
        <v>278</v>
      </c>
      <c r="D206" s="192"/>
      <c r="E206" s="213">
        <v>293798.38288425142</v>
      </c>
      <c r="F206" s="214">
        <v>86086.974584405907</v>
      </c>
      <c r="G206" s="214">
        <v>207711.40829984547</v>
      </c>
      <c r="H206" s="214">
        <v>23984.787527599241</v>
      </c>
      <c r="I206" s="214">
        <v>387.62147238341618</v>
      </c>
      <c r="J206" s="214">
        <v>183338.99929986283</v>
      </c>
      <c r="K206" s="239">
        <v>293798.38288425142</v>
      </c>
      <c r="L206" s="240">
        <v>207711.40829984547</v>
      </c>
      <c r="M206" s="236"/>
      <c r="N206" s="178" t="s">
        <v>279</v>
      </c>
    </row>
    <row r="207" spans="1:14" s="212" customFormat="1" ht="40.5" customHeight="1">
      <c r="A207" s="152"/>
      <c r="B207" s="153"/>
      <c r="C207" s="174" t="s">
        <v>280</v>
      </c>
      <c r="D207" s="192"/>
      <c r="E207" s="213">
        <v>129297.54214568826</v>
      </c>
      <c r="F207" s="214">
        <v>60860.487473663125</v>
      </c>
      <c r="G207" s="214">
        <v>68437.054672025144</v>
      </c>
      <c r="H207" s="214">
        <v>7028.8404118761455</v>
      </c>
      <c r="I207" s="214">
        <v>602.60701966453928</v>
      </c>
      <c r="J207" s="214">
        <v>60805.60724048446</v>
      </c>
      <c r="K207" s="239">
        <v>129297.54214568826</v>
      </c>
      <c r="L207" s="240">
        <v>68437.054672025144</v>
      </c>
      <c r="M207" s="236"/>
      <c r="N207" s="178" t="s">
        <v>281</v>
      </c>
    </row>
    <row r="208" spans="1:14" s="218" customFormat="1" ht="40.5" customHeight="1">
      <c r="A208" s="148"/>
      <c r="B208" s="11"/>
      <c r="C208" s="174" t="s">
        <v>132</v>
      </c>
      <c r="D208" s="192"/>
      <c r="E208" s="213">
        <v>174932.5592340944</v>
      </c>
      <c r="F208" s="214">
        <v>96229.98519817616</v>
      </c>
      <c r="G208" s="214">
        <v>78702.574035918224</v>
      </c>
      <c r="H208" s="214">
        <v>17142.180344561777</v>
      </c>
      <c r="I208" s="214">
        <v>1550.8993467385117</v>
      </c>
      <c r="J208" s="214">
        <v>60009.494344617939</v>
      </c>
      <c r="K208" s="239">
        <v>174932.5592340944</v>
      </c>
      <c r="L208" s="240">
        <v>78702.574035918224</v>
      </c>
      <c r="M208" s="236"/>
      <c r="N208" s="155" t="s">
        <v>133</v>
      </c>
    </row>
    <row r="209" spans="1:14" s="218" customFormat="1" ht="40.5" customHeight="1">
      <c r="A209" s="189"/>
      <c r="B209" s="190"/>
      <c r="C209" s="241" t="s">
        <v>282</v>
      </c>
      <c r="D209" s="242"/>
      <c r="E209" s="243">
        <f t="shared" ref="E209:L209" si="7">SUM(E193:E208)</f>
        <v>23251967.96784804</v>
      </c>
      <c r="F209" s="244">
        <f t="shared" si="7"/>
        <v>16435156.718698818</v>
      </c>
      <c r="G209" s="244">
        <f t="shared" si="7"/>
        <v>6816811.2491492257</v>
      </c>
      <c r="H209" s="244">
        <f t="shared" si="7"/>
        <v>1747173.9496088573</v>
      </c>
      <c r="I209" s="244">
        <f t="shared" si="7"/>
        <v>36814.542559168403</v>
      </c>
      <c r="J209" s="244">
        <f t="shared" si="7"/>
        <v>5032822.7569812005</v>
      </c>
      <c r="K209" s="244">
        <f t="shared" si="7"/>
        <v>23251967.96784804</v>
      </c>
      <c r="L209" s="245">
        <f t="shared" si="7"/>
        <v>6816811.2491492257</v>
      </c>
      <c r="M209" s="246"/>
      <c r="N209" s="247" t="s">
        <v>283</v>
      </c>
    </row>
    <row r="210" spans="1:14" hidden="1"/>
    <row r="211" spans="1:14" hidden="1"/>
    <row r="212" spans="1:14" hidden="1"/>
    <row r="213" spans="1:14" hidden="1"/>
    <row r="214" spans="1:14" s="203" customFormat="1" ht="22.5" customHeight="1">
      <c r="A214" s="446" t="s">
        <v>239</v>
      </c>
      <c r="B214" s="446"/>
      <c r="C214" s="446"/>
      <c r="D214" s="446"/>
      <c r="E214" s="446"/>
      <c r="F214" s="446"/>
      <c r="G214" s="446"/>
      <c r="H214" s="446"/>
      <c r="I214" s="446" t="s">
        <v>240</v>
      </c>
      <c r="J214" s="446"/>
      <c r="K214" s="446"/>
      <c r="L214" s="446"/>
      <c r="M214" s="446"/>
      <c r="N214" s="446"/>
    </row>
    <row r="216" spans="1:14">
      <c r="A216" s="447" t="s">
        <v>298</v>
      </c>
      <c r="B216" s="447"/>
      <c r="C216" s="447"/>
      <c r="D216" s="207"/>
      <c r="E216" s="206"/>
      <c r="F216" s="206"/>
      <c r="G216" s="206"/>
      <c r="H216" s="206"/>
      <c r="I216" s="206"/>
      <c r="J216" s="206"/>
      <c r="K216" s="206"/>
      <c r="L216" s="208"/>
      <c r="M216" s="206"/>
      <c r="N216" s="208" t="s">
        <v>285</v>
      </c>
    </row>
    <row r="217" spans="1:14" s="209" customFormat="1" ht="31.5" customHeight="1">
      <c r="A217" s="448"/>
      <c r="B217" s="449"/>
      <c r="C217" s="449"/>
      <c r="D217" s="449"/>
      <c r="E217" s="452" t="s">
        <v>243</v>
      </c>
      <c r="F217" s="452" t="s">
        <v>286</v>
      </c>
      <c r="G217" s="452" t="s">
        <v>287</v>
      </c>
      <c r="H217" s="452" t="s">
        <v>288</v>
      </c>
      <c r="I217" s="452" t="s">
        <v>289</v>
      </c>
      <c r="J217" s="452" t="s">
        <v>290</v>
      </c>
      <c r="K217" s="452" t="s">
        <v>249</v>
      </c>
      <c r="L217" s="456"/>
      <c r="M217" s="457"/>
      <c r="N217" s="458"/>
    </row>
    <row r="218" spans="1:14" s="212" customFormat="1" ht="43.5" customHeight="1">
      <c r="A218" s="450"/>
      <c r="B218" s="451"/>
      <c r="C218" s="451"/>
      <c r="D218" s="451"/>
      <c r="E218" s="453"/>
      <c r="F218" s="453"/>
      <c r="G218" s="453"/>
      <c r="H218" s="453"/>
      <c r="I218" s="453"/>
      <c r="J218" s="453"/>
      <c r="K218" s="210" t="s">
        <v>250</v>
      </c>
      <c r="L218" s="211" t="s">
        <v>291</v>
      </c>
      <c r="M218" s="459"/>
      <c r="N218" s="460"/>
    </row>
    <row r="219" spans="1:14" s="218" customFormat="1" ht="40.5" customHeight="1">
      <c r="A219" s="148"/>
      <c r="B219" s="11"/>
      <c r="C219" s="174" t="s">
        <v>252</v>
      </c>
      <c r="D219" s="192"/>
      <c r="E219" s="213">
        <v>152949.24633114546</v>
      </c>
      <c r="F219" s="214">
        <v>53166.95734392204</v>
      </c>
      <c r="G219" s="214">
        <v>99782.288987223394</v>
      </c>
      <c r="H219" s="214">
        <v>17466.248515676853</v>
      </c>
      <c r="I219" s="214">
        <v>1984.4798757505159</v>
      </c>
      <c r="J219" s="214">
        <v>80331.560595796036</v>
      </c>
      <c r="K219" s="20">
        <v>152949.24633114546</v>
      </c>
      <c r="L219" s="216">
        <v>99782.288987223394</v>
      </c>
      <c r="M219" s="217"/>
      <c r="N219" s="178" t="s">
        <v>253</v>
      </c>
    </row>
    <row r="220" spans="1:14" s="212" customFormat="1" ht="40.5" customHeight="1">
      <c r="A220" s="148"/>
      <c r="B220" s="11"/>
      <c r="C220" s="174" t="s">
        <v>254</v>
      </c>
      <c r="D220" s="192"/>
      <c r="E220" s="219">
        <v>39518.526281461673</v>
      </c>
      <c r="F220" s="220">
        <v>18589.936639670843</v>
      </c>
      <c r="G220" s="220">
        <v>20928.58964179083</v>
      </c>
      <c r="H220" s="220">
        <v>5235.5314495197881</v>
      </c>
      <c r="I220" s="220">
        <v>79.242914939809452</v>
      </c>
      <c r="J220" s="220">
        <v>15613.815277331232</v>
      </c>
      <c r="K220" s="150">
        <v>39518.526281461673</v>
      </c>
      <c r="L220" s="166">
        <v>20928.58964179083</v>
      </c>
      <c r="M220" s="221"/>
      <c r="N220" s="178" t="s">
        <v>255</v>
      </c>
    </row>
    <row r="221" spans="1:14" s="212" customFormat="1" ht="40.5" customHeight="1">
      <c r="A221" s="148"/>
      <c r="B221" s="11"/>
      <c r="C221" s="174" t="s">
        <v>256</v>
      </c>
      <c r="D221" s="192"/>
      <c r="E221" s="222">
        <v>2726107.7188320695</v>
      </c>
      <c r="F221" s="223">
        <v>2065233.1381953782</v>
      </c>
      <c r="G221" s="223">
        <v>660874.58063669258</v>
      </c>
      <c r="H221" s="223">
        <v>138403.39206610949</v>
      </c>
      <c r="I221" s="223">
        <v>1823.195154675283</v>
      </c>
      <c r="J221" s="223">
        <v>520647.99341590749</v>
      </c>
      <c r="K221" s="150">
        <v>2726107.7188320695</v>
      </c>
      <c r="L221" s="166">
        <v>660874.58063669258</v>
      </c>
      <c r="M221" s="224"/>
      <c r="N221" s="178" t="s">
        <v>257</v>
      </c>
    </row>
    <row r="222" spans="1:14" s="212" customFormat="1" ht="40.5" customHeight="1">
      <c r="A222" s="148"/>
      <c r="B222" s="11"/>
      <c r="C222" s="174" t="s">
        <v>258</v>
      </c>
      <c r="D222" s="192"/>
      <c r="E222" s="225">
        <v>56903.159696938572</v>
      </c>
      <c r="F222" s="226">
        <v>36029.408174786709</v>
      </c>
      <c r="G222" s="226">
        <v>20873.751522151859</v>
      </c>
      <c r="H222" s="226">
        <v>11944.249412142561</v>
      </c>
      <c r="I222" s="226">
        <v>34.960503109325288</v>
      </c>
      <c r="J222" s="226">
        <v>8894.541606899973</v>
      </c>
      <c r="K222" s="227">
        <v>56903.159696938572</v>
      </c>
      <c r="L222" s="228">
        <v>20873.751522151859</v>
      </c>
      <c r="M222" s="229"/>
      <c r="N222" s="178" t="s">
        <v>259</v>
      </c>
    </row>
    <row r="223" spans="1:14" s="212" customFormat="1" ht="40.5" customHeight="1">
      <c r="A223" s="148"/>
      <c r="B223" s="11"/>
      <c r="C223" s="174" t="s">
        <v>260</v>
      </c>
      <c r="D223" s="192"/>
      <c r="E223" s="230">
        <v>222542.74275403083</v>
      </c>
      <c r="F223" s="231">
        <v>148140.45345849276</v>
      </c>
      <c r="G223" s="231">
        <v>74402.289295538052</v>
      </c>
      <c r="H223" s="231">
        <v>6136.815611331037</v>
      </c>
      <c r="I223" s="231">
        <v>257.13487277974781</v>
      </c>
      <c r="J223" s="231">
        <v>68008.338811427268</v>
      </c>
      <c r="K223" s="232">
        <v>222542.74275403083</v>
      </c>
      <c r="L223" s="233">
        <v>74402.289295538052</v>
      </c>
      <c r="M223" s="234"/>
      <c r="N223" s="178" t="s">
        <v>261</v>
      </c>
    </row>
    <row r="224" spans="1:14" s="212" customFormat="1" ht="40.5" customHeight="1">
      <c r="A224" s="148"/>
      <c r="B224" s="11"/>
      <c r="C224" s="174" t="s">
        <v>262</v>
      </c>
      <c r="D224" s="192"/>
      <c r="E224" s="213">
        <v>71000.072178853967</v>
      </c>
      <c r="F224" s="214">
        <v>32753.071514552201</v>
      </c>
      <c r="G224" s="214">
        <v>38247.00066430177</v>
      </c>
      <c r="H224" s="214">
        <v>2698.1930959164251</v>
      </c>
      <c r="I224" s="214">
        <v>899.07233495291712</v>
      </c>
      <c r="J224" s="214">
        <v>34649.735233432431</v>
      </c>
      <c r="K224" s="214">
        <v>71000.072178853967</v>
      </c>
      <c r="L224" s="235">
        <v>38247.00066430177</v>
      </c>
      <c r="M224" s="236"/>
      <c r="N224" s="178" t="s">
        <v>263</v>
      </c>
    </row>
    <row r="225" spans="1:14" s="212" customFormat="1" ht="40.5" customHeight="1">
      <c r="A225" s="148"/>
      <c r="B225" s="11"/>
      <c r="C225" s="174" t="s">
        <v>264</v>
      </c>
      <c r="D225" s="192"/>
      <c r="E225" s="213">
        <v>85234.130928519924</v>
      </c>
      <c r="F225" s="214">
        <v>46050.935276384655</v>
      </c>
      <c r="G225" s="214">
        <v>39183.195652135269</v>
      </c>
      <c r="H225" s="214">
        <v>9588.737208399747</v>
      </c>
      <c r="I225" s="214">
        <v>267.85217641197829</v>
      </c>
      <c r="J225" s="214">
        <v>29326.60626732355</v>
      </c>
      <c r="K225" s="237">
        <v>85234.130928519924</v>
      </c>
      <c r="L225" s="238">
        <v>39183.195652135269</v>
      </c>
      <c r="M225" s="236"/>
      <c r="N225" s="178" t="s">
        <v>265</v>
      </c>
    </row>
    <row r="226" spans="1:14" s="212" customFormat="1" ht="40.5" customHeight="1">
      <c r="A226" s="148"/>
      <c r="B226" s="11"/>
      <c r="C226" s="174" t="s">
        <v>266</v>
      </c>
      <c r="D226" s="192"/>
      <c r="E226" s="213">
        <v>66465.819314717839</v>
      </c>
      <c r="F226" s="214">
        <v>40345.156302726042</v>
      </c>
      <c r="G226" s="214">
        <v>26120.663011991801</v>
      </c>
      <c r="H226" s="214">
        <v>1727.8454651969919</v>
      </c>
      <c r="I226" s="214">
        <v>425.57628988768903</v>
      </c>
      <c r="J226" s="214">
        <v>23967.24125690712</v>
      </c>
      <c r="K226" s="214">
        <v>66465.819314717839</v>
      </c>
      <c r="L226" s="235">
        <v>26120.663011991801</v>
      </c>
      <c r="M226" s="236"/>
      <c r="N226" s="178" t="s">
        <v>267</v>
      </c>
    </row>
    <row r="227" spans="1:14" s="212" customFormat="1" ht="40.5" customHeight="1">
      <c r="A227" s="148"/>
      <c r="B227" s="11"/>
      <c r="C227" s="174" t="s">
        <v>268</v>
      </c>
      <c r="D227" s="192"/>
      <c r="E227" s="213">
        <v>36971.986558709927</v>
      </c>
      <c r="F227" s="214">
        <v>22086.283188756257</v>
      </c>
      <c r="G227" s="214">
        <v>14885.70336995367</v>
      </c>
      <c r="H227" s="214">
        <v>7894.5977633435859</v>
      </c>
      <c r="I227" s="214">
        <v>35.732420518927015</v>
      </c>
      <c r="J227" s="214">
        <v>6955.3731860911585</v>
      </c>
      <c r="K227" s="237">
        <v>36971.986558709927</v>
      </c>
      <c r="L227" s="238">
        <v>14885.70336995367</v>
      </c>
      <c r="M227" s="217"/>
      <c r="N227" s="178" t="s">
        <v>269</v>
      </c>
    </row>
    <row r="228" spans="1:14" s="212" customFormat="1" ht="40.5" customHeight="1">
      <c r="A228" s="152"/>
      <c r="B228" s="153"/>
      <c r="C228" s="174" t="s">
        <v>270</v>
      </c>
      <c r="D228" s="192"/>
      <c r="E228" s="213">
        <v>70948.5389495852</v>
      </c>
      <c r="F228" s="214">
        <v>28713.609283343714</v>
      </c>
      <c r="G228" s="214">
        <v>42234.929666241485</v>
      </c>
      <c r="H228" s="214">
        <v>3233.3691924708505</v>
      </c>
      <c r="I228" s="214">
        <v>93.583966941359961</v>
      </c>
      <c r="J228" s="214">
        <v>38907.976506829284</v>
      </c>
      <c r="K228" s="237">
        <v>70948.5389495852</v>
      </c>
      <c r="L228" s="238">
        <v>42234.929666241485</v>
      </c>
      <c r="M228" s="236"/>
      <c r="N228" s="178" t="s">
        <v>271</v>
      </c>
    </row>
    <row r="229" spans="1:14" s="212" customFormat="1" ht="40.5" customHeight="1">
      <c r="A229" s="152"/>
      <c r="B229" s="153"/>
      <c r="C229" s="174" t="s">
        <v>272</v>
      </c>
      <c r="D229" s="192"/>
      <c r="E229" s="213">
        <v>83708.784197967601</v>
      </c>
      <c r="F229" s="214">
        <v>16153.946808317291</v>
      </c>
      <c r="G229" s="214">
        <v>67554.837389650318</v>
      </c>
      <c r="H229" s="214">
        <v>17366.041777074188</v>
      </c>
      <c r="I229" s="214">
        <v>2112.8112216435029</v>
      </c>
      <c r="J229" s="214">
        <v>48075.98439093263</v>
      </c>
      <c r="K229" s="237">
        <v>83708.784197967601</v>
      </c>
      <c r="L229" s="238">
        <v>67554.837389650318</v>
      </c>
      <c r="M229" s="236"/>
      <c r="N229" s="178" t="s">
        <v>273</v>
      </c>
    </row>
    <row r="230" spans="1:14" s="212" customFormat="1" ht="40.5" customHeight="1">
      <c r="A230" s="152"/>
      <c r="B230" s="153"/>
      <c r="C230" s="174" t="s">
        <v>274</v>
      </c>
      <c r="D230" s="192"/>
      <c r="E230" s="213">
        <v>71412.31927698417</v>
      </c>
      <c r="F230" s="214">
        <v>28425.584499365948</v>
      </c>
      <c r="G230" s="214">
        <v>42986.734777618221</v>
      </c>
      <c r="H230" s="214">
        <v>6570.308401107648</v>
      </c>
      <c r="I230" s="214">
        <v>152.63610869643557</v>
      </c>
      <c r="J230" s="214">
        <v>36263.790267814133</v>
      </c>
      <c r="K230" s="237">
        <v>71412.31927698417</v>
      </c>
      <c r="L230" s="238">
        <v>42986.734777618221</v>
      </c>
      <c r="M230" s="236"/>
      <c r="N230" s="178" t="s">
        <v>275</v>
      </c>
    </row>
    <row r="231" spans="1:14" s="212" customFormat="1" ht="40.5" customHeight="1">
      <c r="A231" s="152"/>
      <c r="B231" s="153"/>
      <c r="C231" s="174" t="s">
        <v>276</v>
      </c>
      <c r="D231" s="192"/>
      <c r="E231" s="213">
        <v>231844.79632150254</v>
      </c>
      <c r="F231" s="214">
        <v>59504.99556983573</v>
      </c>
      <c r="G231" s="214">
        <v>172339.8007516668</v>
      </c>
      <c r="H231" s="214">
        <v>68225.649396485387</v>
      </c>
      <c r="I231" s="214">
        <v>9.565936293917348</v>
      </c>
      <c r="J231" s="214">
        <v>104104.58541888749</v>
      </c>
      <c r="K231" s="239">
        <v>231844.79632150254</v>
      </c>
      <c r="L231" s="240">
        <v>172339.8007516668</v>
      </c>
      <c r="M231" s="236"/>
      <c r="N231" s="178" t="s">
        <v>277</v>
      </c>
    </row>
    <row r="232" spans="1:14" s="212" customFormat="1" ht="40.5" customHeight="1">
      <c r="A232" s="152"/>
      <c r="B232" s="153"/>
      <c r="C232" s="174" t="s">
        <v>278</v>
      </c>
      <c r="D232" s="192"/>
      <c r="E232" s="213">
        <v>93266.546037086024</v>
      </c>
      <c r="F232" s="214">
        <v>29094.16391948576</v>
      </c>
      <c r="G232" s="214">
        <v>64172.382117600275</v>
      </c>
      <c r="H232" s="214">
        <v>7504.0261967975021</v>
      </c>
      <c r="I232" s="214">
        <v>177.21384279182237</v>
      </c>
      <c r="J232" s="214">
        <v>56491.142078010955</v>
      </c>
      <c r="K232" s="239">
        <v>93266.546037086024</v>
      </c>
      <c r="L232" s="240">
        <v>64172.382117600275</v>
      </c>
      <c r="M232" s="236"/>
      <c r="N232" s="178" t="s">
        <v>279</v>
      </c>
    </row>
    <row r="233" spans="1:14" s="212" customFormat="1" ht="40.5" customHeight="1">
      <c r="A233" s="152"/>
      <c r="B233" s="153"/>
      <c r="C233" s="174" t="s">
        <v>280</v>
      </c>
      <c r="D233" s="192"/>
      <c r="E233" s="213">
        <v>78422.854143048113</v>
      </c>
      <c r="F233" s="214">
        <v>37343.497120594533</v>
      </c>
      <c r="G233" s="214">
        <v>41079.35702245358</v>
      </c>
      <c r="H233" s="214">
        <v>4313.4807049690917</v>
      </c>
      <c r="I233" s="214">
        <v>389.65695150510822</v>
      </c>
      <c r="J233" s="214">
        <v>36376.219365979385</v>
      </c>
      <c r="K233" s="239">
        <v>78422.854143048113</v>
      </c>
      <c r="L233" s="240">
        <v>41079.35702245358</v>
      </c>
      <c r="M233" s="236"/>
      <c r="N233" s="178" t="s">
        <v>281</v>
      </c>
    </row>
    <row r="234" spans="1:14" s="218" customFormat="1" ht="40.5" customHeight="1">
      <c r="A234" s="148"/>
      <c r="B234" s="11"/>
      <c r="C234" s="174" t="s">
        <v>132</v>
      </c>
      <c r="D234" s="192"/>
      <c r="E234" s="213">
        <v>73675.348349846608</v>
      </c>
      <c r="F234" s="214">
        <v>39960.291152373691</v>
      </c>
      <c r="G234" s="214">
        <v>33715.057197472917</v>
      </c>
      <c r="H234" s="214">
        <v>7257.1967162085457</v>
      </c>
      <c r="I234" s="214">
        <v>633.2895873454695</v>
      </c>
      <c r="J234" s="214">
        <v>25824.570893918903</v>
      </c>
      <c r="K234" s="239">
        <v>73675.348349846608</v>
      </c>
      <c r="L234" s="240">
        <v>33715.057197472917</v>
      </c>
      <c r="M234" s="236"/>
      <c r="N234" s="155" t="s">
        <v>133</v>
      </c>
    </row>
    <row r="235" spans="1:14" s="218" customFormat="1" ht="40.5" customHeight="1">
      <c r="A235" s="189"/>
      <c r="B235" s="190"/>
      <c r="C235" s="241" t="s">
        <v>282</v>
      </c>
      <c r="D235" s="242"/>
      <c r="E235" s="243">
        <f t="shared" ref="E235:L235" si="8">SUM(E219:E234)</f>
        <v>4160972.5901524676</v>
      </c>
      <c r="F235" s="244">
        <f t="shared" si="8"/>
        <v>2701591.428447986</v>
      </c>
      <c r="G235" s="244">
        <f t="shared" si="8"/>
        <v>1459381.161704483</v>
      </c>
      <c r="H235" s="244">
        <f t="shared" si="8"/>
        <v>315565.6829727497</v>
      </c>
      <c r="I235" s="244">
        <f t="shared" si="8"/>
        <v>9376.0041582438098</v>
      </c>
      <c r="J235" s="244">
        <f t="shared" si="8"/>
        <v>1134439.474573489</v>
      </c>
      <c r="K235" s="244">
        <f t="shared" si="8"/>
        <v>4160972.5901524676</v>
      </c>
      <c r="L235" s="245">
        <f t="shared" si="8"/>
        <v>1459381.161704483</v>
      </c>
      <c r="M235" s="246"/>
      <c r="N235" s="247" t="s">
        <v>283</v>
      </c>
    </row>
    <row r="236" spans="1:14" hidden="1"/>
    <row r="237" spans="1:14" hidden="1"/>
    <row r="238" spans="1:14" hidden="1"/>
    <row r="239" spans="1:14" hidden="1"/>
    <row r="240" spans="1:14" hidden="1"/>
    <row r="241" spans="1:14" hidden="1"/>
    <row r="242" spans="1:14" hidden="1"/>
    <row r="243" spans="1:14" hidden="1"/>
    <row r="244" spans="1:14" hidden="1"/>
    <row r="245" spans="1:14" hidden="1"/>
    <row r="246" spans="1:14" s="203" customFormat="1" ht="22.5" customHeight="1">
      <c r="A246" s="446" t="s">
        <v>239</v>
      </c>
      <c r="B246" s="446"/>
      <c r="C246" s="446"/>
      <c r="D246" s="446"/>
      <c r="E246" s="446"/>
      <c r="F246" s="446"/>
      <c r="G246" s="446"/>
      <c r="H246" s="446"/>
      <c r="I246" s="446" t="s">
        <v>240</v>
      </c>
      <c r="J246" s="446"/>
      <c r="K246" s="446"/>
      <c r="L246" s="446"/>
      <c r="M246" s="446"/>
      <c r="N246" s="446"/>
    </row>
    <row r="248" spans="1:14">
      <c r="A248" s="447" t="s">
        <v>299</v>
      </c>
      <c r="B248" s="447"/>
      <c r="C248" s="447"/>
      <c r="D248" s="207"/>
      <c r="E248" s="206"/>
      <c r="F248" s="206"/>
      <c r="G248" s="206"/>
      <c r="H248" s="206"/>
      <c r="I248" s="206"/>
      <c r="J248" s="206"/>
      <c r="K248" s="206"/>
      <c r="L248" s="208"/>
      <c r="M248" s="206"/>
      <c r="N248" s="208" t="s">
        <v>285</v>
      </c>
    </row>
    <row r="249" spans="1:14" s="209" customFormat="1" ht="31.5" customHeight="1">
      <c r="A249" s="448"/>
      <c r="B249" s="449"/>
      <c r="C249" s="449"/>
      <c r="D249" s="449"/>
      <c r="E249" s="452" t="s">
        <v>243</v>
      </c>
      <c r="F249" s="452" t="s">
        <v>286</v>
      </c>
      <c r="G249" s="452" t="s">
        <v>287</v>
      </c>
      <c r="H249" s="452" t="s">
        <v>288</v>
      </c>
      <c r="I249" s="452" t="s">
        <v>289</v>
      </c>
      <c r="J249" s="452" t="s">
        <v>290</v>
      </c>
      <c r="K249" s="452" t="s">
        <v>249</v>
      </c>
      <c r="L249" s="456"/>
      <c r="M249" s="457"/>
      <c r="N249" s="458"/>
    </row>
    <row r="250" spans="1:14" s="212" customFormat="1" ht="43.5" customHeight="1">
      <c r="A250" s="450"/>
      <c r="B250" s="451"/>
      <c r="C250" s="451"/>
      <c r="D250" s="451"/>
      <c r="E250" s="453"/>
      <c r="F250" s="453"/>
      <c r="G250" s="453"/>
      <c r="H250" s="453"/>
      <c r="I250" s="453"/>
      <c r="J250" s="453"/>
      <c r="K250" s="210" t="s">
        <v>250</v>
      </c>
      <c r="L250" s="211" t="s">
        <v>291</v>
      </c>
      <c r="M250" s="459"/>
      <c r="N250" s="460"/>
    </row>
    <row r="251" spans="1:14" s="218" customFormat="1" ht="40.5" customHeight="1">
      <c r="A251" s="148"/>
      <c r="B251" s="11"/>
      <c r="C251" s="174" t="s">
        <v>252</v>
      </c>
      <c r="D251" s="192"/>
      <c r="E251" s="213">
        <v>427326.38210636226</v>
      </c>
      <c r="F251" s="214">
        <v>150287.43187457722</v>
      </c>
      <c r="G251" s="214">
        <v>277038.95023178507</v>
      </c>
      <c r="H251" s="214">
        <v>49768.838944313306</v>
      </c>
      <c r="I251" s="214">
        <v>5544.4761017423471</v>
      </c>
      <c r="J251" s="214">
        <v>221725.63518572939</v>
      </c>
      <c r="K251" s="20">
        <v>427326.38210636226</v>
      </c>
      <c r="L251" s="216">
        <v>277038.95023178507</v>
      </c>
      <c r="M251" s="217"/>
      <c r="N251" s="178" t="s">
        <v>253</v>
      </c>
    </row>
    <row r="252" spans="1:14" s="212" customFormat="1" ht="40.5" customHeight="1">
      <c r="A252" s="148"/>
      <c r="B252" s="11"/>
      <c r="C252" s="174" t="s">
        <v>254</v>
      </c>
      <c r="D252" s="192"/>
      <c r="E252" s="219">
        <v>14846.134592581109</v>
      </c>
      <c r="F252" s="220">
        <v>7011.4021727402769</v>
      </c>
      <c r="G252" s="220">
        <v>7834.7324198408314</v>
      </c>
      <c r="H252" s="220">
        <v>1951.6881348619795</v>
      </c>
      <c r="I252" s="220">
        <v>29.388616837501694</v>
      </c>
      <c r="J252" s="220">
        <v>5853.6556681413513</v>
      </c>
      <c r="K252" s="150">
        <v>14846.134592581109</v>
      </c>
      <c r="L252" s="166">
        <v>7834.7324198408314</v>
      </c>
      <c r="M252" s="221"/>
      <c r="N252" s="178" t="s">
        <v>255</v>
      </c>
    </row>
    <row r="253" spans="1:14" s="212" customFormat="1" ht="40.5" customHeight="1">
      <c r="A253" s="148"/>
      <c r="B253" s="11"/>
      <c r="C253" s="174" t="s">
        <v>256</v>
      </c>
      <c r="D253" s="192"/>
      <c r="E253" s="222">
        <v>1255833.640763066</v>
      </c>
      <c r="F253" s="223">
        <v>1028063.172043049</v>
      </c>
      <c r="G253" s="223">
        <v>227770.46872001697</v>
      </c>
      <c r="H253" s="223">
        <v>48366.873078933648</v>
      </c>
      <c r="I253" s="223">
        <v>839.45474918416926</v>
      </c>
      <c r="J253" s="223">
        <v>178564.14089189915</v>
      </c>
      <c r="K253" s="150">
        <v>1255833.640763066</v>
      </c>
      <c r="L253" s="166">
        <v>227770.46872001697</v>
      </c>
      <c r="M253" s="224"/>
      <c r="N253" s="178" t="s">
        <v>257</v>
      </c>
    </row>
    <row r="254" spans="1:14" s="212" customFormat="1" ht="40.5" customHeight="1">
      <c r="A254" s="148"/>
      <c r="B254" s="11"/>
      <c r="C254" s="174" t="s">
        <v>258</v>
      </c>
      <c r="D254" s="192"/>
      <c r="E254" s="225">
        <v>35621.06742622469</v>
      </c>
      <c r="F254" s="226">
        <v>22417.084664674141</v>
      </c>
      <c r="G254" s="226">
        <v>13203.982761550547</v>
      </c>
      <c r="H254" s="226">
        <v>7509.9630332658944</v>
      </c>
      <c r="I254" s="226">
        <v>21.770562109449347</v>
      </c>
      <c r="J254" s="226">
        <v>5672.2491661752038</v>
      </c>
      <c r="K254" s="227">
        <v>35621.06742622469</v>
      </c>
      <c r="L254" s="228">
        <v>13203.982761550547</v>
      </c>
      <c r="M254" s="229"/>
      <c r="N254" s="178" t="s">
        <v>259</v>
      </c>
    </row>
    <row r="255" spans="1:14" s="212" customFormat="1" ht="40.5" customHeight="1">
      <c r="A255" s="148"/>
      <c r="B255" s="11"/>
      <c r="C255" s="174" t="s">
        <v>260</v>
      </c>
      <c r="D255" s="192"/>
      <c r="E255" s="230">
        <v>616116.19883950346</v>
      </c>
      <c r="F255" s="231">
        <v>410272.07567695138</v>
      </c>
      <c r="G255" s="231">
        <v>205844.1231625521</v>
      </c>
      <c r="H255" s="231">
        <v>17154.857949791207</v>
      </c>
      <c r="I255" s="231">
        <v>711.93123595962857</v>
      </c>
      <c r="J255" s="231">
        <v>187977.33397680128</v>
      </c>
      <c r="K255" s="232">
        <v>616116.19883950346</v>
      </c>
      <c r="L255" s="233">
        <v>205844.1231625521</v>
      </c>
      <c r="M255" s="234"/>
      <c r="N255" s="178" t="s">
        <v>261</v>
      </c>
    </row>
    <row r="256" spans="1:14" s="212" customFormat="1" ht="40.5" customHeight="1">
      <c r="A256" s="148"/>
      <c r="B256" s="11"/>
      <c r="C256" s="174" t="s">
        <v>262</v>
      </c>
      <c r="D256" s="192"/>
      <c r="E256" s="213">
        <v>118549.89120862004</v>
      </c>
      <c r="F256" s="214">
        <v>55848.465283376267</v>
      </c>
      <c r="G256" s="214">
        <v>62701.425925243777</v>
      </c>
      <c r="H256" s="214">
        <v>4320.375291664257</v>
      </c>
      <c r="I256" s="214">
        <v>1501.1896879329299</v>
      </c>
      <c r="J256" s="214">
        <v>56879.860945646586</v>
      </c>
      <c r="K256" s="214">
        <v>118549.89120862004</v>
      </c>
      <c r="L256" s="235">
        <v>62701.425925243777</v>
      </c>
      <c r="M256" s="236"/>
      <c r="N256" s="178" t="s">
        <v>263</v>
      </c>
    </row>
    <row r="257" spans="1:14" s="212" customFormat="1" ht="40.5" customHeight="1">
      <c r="A257" s="148"/>
      <c r="B257" s="11"/>
      <c r="C257" s="174" t="s">
        <v>264</v>
      </c>
      <c r="D257" s="192"/>
      <c r="E257" s="213">
        <v>109973.5895247499</v>
      </c>
      <c r="F257" s="214">
        <v>59710.104665195482</v>
      </c>
      <c r="G257" s="214">
        <v>50263.484859554417</v>
      </c>
      <c r="H257" s="214">
        <v>12132.501348160913</v>
      </c>
      <c r="I257" s="214">
        <v>345.60025875484212</v>
      </c>
      <c r="J257" s="214">
        <v>37785.383252638661</v>
      </c>
      <c r="K257" s="237">
        <v>109973.5895247499</v>
      </c>
      <c r="L257" s="238">
        <v>50263.484859554417</v>
      </c>
      <c r="M257" s="236"/>
      <c r="N257" s="178" t="s">
        <v>265</v>
      </c>
    </row>
    <row r="258" spans="1:14" s="212" customFormat="1" ht="40.5" customHeight="1">
      <c r="A258" s="148"/>
      <c r="B258" s="11"/>
      <c r="C258" s="174" t="s">
        <v>266</v>
      </c>
      <c r="D258" s="192"/>
      <c r="E258" s="213">
        <v>57378.669709460584</v>
      </c>
      <c r="F258" s="214">
        <v>34625.246651124253</v>
      </c>
      <c r="G258" s="214">
        <v>22753.423058336335</v>
      </c>
      <c r="H258" s="214">
        <v>1690.1655695430575</v>
      </c>
      <c r="I258" s="214">
        <v>367.39302909175149</v>
      </c>
      <c r="J258" s="214">
        <v>20695.864459701526</v>
      </c>
      <c r="K258" s="214">
        <v>57378.669709460584</v>
      </c>
      <c r="L258" s="235">
        <v>22753.423058336335</v>
      </c>
      <c r="M258" s="236"/>
      <c r="N258" s="178" t="s">
        <v>267</v>
      </c>
    </row>
    <row r="259" spans="1:14" s="212" customFormat="1" ht="40.5" customHeight="1">
      <c r="A259" s="148"/>
      <c r="B259" s="11"/>
      <c r="C259" s="174" t="s">
        <v>268</v>
      </c>
      <c r="D259" s="192"/>
      <c r="E259" s="213">
        <v>45310.028835625679</v>
      </c>
      <c r="F259" s="214">
        <v>27751.476992251708</v>
      </c>
      <c r="G259" s="214">
        <v>17558.551843373974</v>
      </c>
      <c r="H259" s="214">
        <v>10117.786148940026</v>
      </c>
      <c r="I259" s="214">
        <v>46.259271087427763</v>
      </c>
      <c r="J259" s="214">
        <v>7394.5064233465218</v>
      </c>
      <c r="K259" s="237">
        <v>45310.028835625679</v>
      </c>
      <c r="L259" s="238">
        <v>17558.551843373974</v>
      </c>
      <c r="M259" s="217"/>
      <c r="N259" s="178" t="s">
        <v>269</v>
      </c>
    </row>
    <row r="260" spans="1:14" s="212" customFormat="1" ht="40.5" customHeight="1">
      <c r="A260" s="152"/>
      <c r="B260" s="153"/>
      <c r="C260" s="174" t="s">
        <v>270</v>
      </c>
      <c r="D260" s="192"/>
      <c r="E260" s="213">
        <v>103223.72244627442</v>
      </c>
      <c r="F260" s="214">
        <v>41048.322026630965</v>
      </c>
      <c r="G260" s="214">
        <v>62175.400419643447</v>
      </c>
      <c r="H260" s="214">
        <v>4764.6695773318706</v>
      </c>
      <c r="I260" s="214">
        <v>136.15224986387713</v>
      </c>
      <c r="J260" s="214">
        <v>57274.578592447702</v>
      </c>
      <c r="K260" s="237">
        <v>103223.72244627442</v>
      </c>
      <c r="L260" s="238">
        <v>62175.400419643447</v>
      </c>
      <c r="M260" s="236"/>
      <c r="N260" s="178" t="s">
        <v>271</v>
      </c>
    </row>
    <row r="261" spans="1:14" s="212" customFormat="1" ht="40.5" customHeight="1">
      <c r="A261" s="152"/>
      <c r="B261" s="153"/>
      <c r="C261" s="174" t="s">
        <v>272</v>
      </c>
      <c r="D261" s="192"/>
      <c r="E261" s="213">
        <v>99171.458950812463</v>
      </c>
      <c r="F261" s="214">
        <v>18460.272604918049</v>
      </c>
      <c r="G261" s="214">
        <v>80711.186345894414</v>
      </c>
      <c r="H261" s="214">
        <v>21282.975706138281</v>
      </c>
      <c r="I261" s="214">
        <v>2505.519362292187</v>
      </c>
      <c r="J261" s="214">
        <v>56922.691277463942</v>
      </c>
      <c r="K261" s="237">
        <v>99171.458950812463</v>
      </c>
      <c r="L261" s="238">
        <v>80711.186345894414</v>
      </c>
      <c r="M261" s="236"/>
      <c r="N261" s="178" t="s">
        <v>273</v>
      </c>
    </row>
    <row r="262" spans="1:14" s="212" customFormat="1" ht="40.5" customHeight="1">
      <c r="A262" s="152"/>
      <c r="B262" s="153"/>
      <c r="C262" s="174" t="s">
        <v>274</v>
      </c>
      <c r="D262" s="192"/>
      <c r="E262" s="213">
        <v>71317.760898950961</v>
      </c>
      <c r="F262" s="214">
        <v>29639.412723702528</v>
      </c>
      <c r="G262" s="214">
        <v>41678.348175248437</v>
      </c>
      <c r="H262" s="214">
        <v>7684.9497466594321</v>
      </c>
      <c r="I262" s="214">
        <v>131.24673315754217</v>
      </c>
      <c r="J262" s="214">
        <v>33862.151695431465</v>
      </c>
      <c r="K262" s="239">
        <v>71317.760898950961</v>
      </c>
      <c r="L262" s="240">
        <v>41678.348175248437</v>
      </c>
      <c r="M262" s="236"/>
      <c r="N262" s="178" t="s">
        <v>275</v>
      </c>
    </row>
    <row r="263" spans="1:14" s="212" customFormat="1" ht="40.5" customHeight="1">
      <c r="A263" s="152"/>
      <c r="B263" s="153"/>
      <c r="C263" s="174" t="s">
        <v>276</v>
      </c>
      <c r="D263" s="192"/>
      <c r="E263" s="213">
        <v>263691.32531020377</v>
      </c>
      <c r="F263" s="214">
        <v>67630.622910643346</v>
      </c>
      <c r="G263" s="214">
        <v>196060.70239956042</v>
      </c>
      <c r="H263" s="214">
        <v>82283.537985272807</v>
      </c>
      <c r="I263" s="214">
        <v>10.915739340195323</v>
      </c>
      <c r="J263" s="214">
        <v>113766.24867494739</v>
      </c>
      <c r="K263" s="239">
        <v>263691.32531020377</v>
      </c>
      <c r="L263" s="240">
        <v>196060.70239956042</v>
      </c>
      <c r="M263" s="236"/>
      <c r="N263" s="178" t="s">
        <v>277</v>
      </c>
    </row>
    <row r="264" spans="1:14" s="212" customFormat="1" ht="40.5" customHeight="1">
      <c r="A264" s="152"/>
      <c r="B264" s="153"/>
      <c r="C264" s="174" t="s">
        <v>278</v>
      </c>
      <c r="D264" s="192"/>
      <c r="E264" s="213">
        <v>135264.01594607302</v>
      </c>
      <c r="F264" s="214">
        <v>40830.460985748679</v>
      </c>
      <c r="G264" s="214">
        <v>94433.554960324356</v>
      </c>
      <c r="H264" s="214">
        <v>11116.254238556085</v>
      </c>
      <c r="I264" s="214">
        <v>199.68062574838657</v>
      </c>
      <c r="J264" s="214">
        <v>83117.620096019877</v>
      </c>
      <c r="K264" s="239">
        <v>135264.01594607302</v>
      </c>
      <c r="L264" s="240">
        <v>94433.554960324356</v>
      </c>
      <c r="M264" s="236"/>
      <c r="N264" s="178" t="s">
        <v>279</v>
      </c>
    </row>
    <row r="265" spans="1:14" s="212" customFormat="1" ht="40.5" customHeight="1">
      <c r="A265" s="152"/>
      <c r="B265" s="153"/>
      <c r="C265" s="174" t="s">
        <v>280</v>
      </c>
      <c r="D265" s="192"/>
      <c r="E265" s="213">
        <v>111319.10965266054</v>
      </c>
      <c r="F265" s="214">
        <v>52787.437130207822</v>
      </c>
      <c r="G265" s="214">
        <v>58531.672522452733</v>
      </c>
      <c r="H265" s="214">
        <v>6097.0569830945187</v>
      </c>
      <c r="I265" s="214">
        <v>540.70526584930383</v>
      </c>
      <c r="J265" s="214">
        <v>51893.910273508904</v>
      </c>
      <c r="K265" s="239">
        <v>111319.10965266054</v>
      </c>
      <c r="L265" s="240">
        <v>58531.672522452733</v>
      </c>
      <c r="M265" s="236"/>
      <c r="N265" s="178" t="s">
        <v>281</v>
      </c>
    </row>
    <row r="266" spans="1:14" s="218" customFormat="1" ht="40.5" customHeight="1">
      <c r="A266" s="148"/>
      <c r="B266" s="11"/>
      <c r="C266" s="174" t="s">
        <v>132</v>
      </c>
      <c r="D266" s="192"/>
      <c r="E266" s="213">
        <v>70408.164364844182</v>
      </c>
      <c r="F266" s="214">
        <v>35406.710328222638</v>
      </c>
      <c r="G266" s="214">
        <v>35001.454036621537</v>
      </c>
      <c r="H266" s="214">
        <v>6548.7419700286264</v>
      </c>
      <c r="I266" s="214">
        <v>476.49397503717591</v>
      </c>
      <c r="J266" s="214">
        <v>27976.218091555736</v>
      </c>
      <c r="K266" s="239">
        <v>70408.164364844182</v>
      </c>
      <c r="L266" s="240">
        <v>35001.454036621537</v>
      </c>
      <c r="M266" s="236"/>
      <c r="N266" s="155" t="s">
        <v>133</v>
      </c>
    </row>
    <row r="267" spans="1:14" s="218" customFormat="1" ht="40.5" customHeight="1">
      <c r="A267" s="189"/>
      <c r="B267" s="190"/>
      <c r="C267" s="241" t="s">
        <v>282</v>
      </c>
      <c r="D267" s="242"/>
      <c r="E267" s="243">
        <f t="shared" ref="E267:L267" si="9">SUM(E251:E266)</f>
        <v>3535351.1605760129</v>
      </c>
      <c r="F267" s="244">
        <f t="shared" si="9"/>
        <v>2081789.6987340141</v>
      </c>
      <c r="G267" s="244">
        <f t="shared" si="9"/>
        <v>1453561.4618419996</v>
      </c>
      <c r="H267" s="244">
        <f t="shared" si="9"/>
        <v>292791.23570655595</v>
      </c>
      <c r="I267" s="244">
        <f t="shared" si="9"/>
        <v>13408.177463988713</v>
      </c>
      <c r="J267" s="244">
        <f t="shared" si="9"/>
        <v>1147362.0486714544</v>
      </c>
      <c r="K267" s="244">
        <f t="shared" si="9"/>
        <v>3535351.1605760129</v>
      </c>
      <c r="L267" s="245">
        <f t="shared" si="9"/>
        <v>1453561.4618419996</v>
      </c>
      <c r="M267" s="246"/>
      <c r="N267" s="247" t="s">
        <v>283</v>
      </c>
    </row>
    <row r="268" spans="1:14" hidden="1"/>
    <row r="269" spans="1:14" hidden="1"/>
    <row r="270" spans="1:14" hidden="1"/>
    <row r="271" spans="1:14" hidden="1"/>
    <row r="272" spans="1:14" hidden="1"/>
    <row r="273" spans="1:14" s="203" customFormat="1" ht="22.5" customHeight="1">
      <c r="A273" s="446" t="s">
        <v>239</v>
      </c>
      <c r="B273" s="446"/>
      <c r="C273" s="446"/>
      <c r="D273" s="446"/>
      <c r="E273" s="446"/>
      <c r="F273" s="446"/>
      <c r="G273" s="446"/>
      <c r="H273" s="446"/>
      <c r="I273" s="446" t="s">
        <v>240</v>
      </c>
      <c r="J273" s="446"/>
      <c r="K273" s="446"/>
      <c r="L273" s="446"/>
      <c r="M273" s="446"/>
      <c r="N273" s="446"/>
    </row>
    <row r="275" spans="1:14">
      <c r="A275" s="447" t="s">
        <v>300</v>
      </c>
      <c r="B275" s="447"/>
      <c r="C275" s="447"/>
      <c r="D275" s="207"/>
      <c r="E275" s="206"/>
      <c r="F275" s="206"/>
      <c r="G275" s="206"/>
      <c r="H275" s="206"/>
      <c r="I275" s="206"/>
      <c r="J275" s="206"/>
      <c r="K275" s="206"/>
      <c r="L275" s="208"/>
      <c r="M275" s="206"/>
      <c r="N275" s="208" t="s">
        <v>285</v>
      </c>
    </row>
    <row r="276" spans="1:14" s="209" customFormat="1" ht="31.5" customHeight="1">
      <c r="A276" s="448"/>
      <c r="B276" s="449"/>
      <c r="C276" s="449"/>
      <c r="D276" s="449"/>
      <c r="E276" s="452" t="s">
        <v>243</v>
      </c>
      <c r="F276" s="452" t="s">
        <v>286</v>
      </c>
      <c r="G276" s="452" t="s">
        <v>287</v>
      </c>
      <c r="H276" s="452" t="s">
        <v>288</v>
      </c>
      <c r="I276" s="452" t="s">
        <v>289</v>
      </c>
      <c r="J276" s="452" t="s">
        <v>290</v>
      </c>
      <c r="K276" s="452" t="s">
        <v>249</v>
      </c>
      <c r="L276" s="456"/>
      <c r="M276" s="457"/>
      <c r="N276" s="458"/>
    </row>
    <row r="277" spans="1:14" s="212" customFormat="1" ht="43.5" customHeight="1">
      <c r="A277" s="450"/>
      <c r="B277" s="451"/>
      <c r="C277" s="451"/>
      <c r="D277" s="451"/>
      <c r="E277" s="453"/>
      <c r="F277" s="453"/>
      <c r="G277" s="453"/>
      <c r="H277" s="453"/>
      <c r="I277" s="453"/>
      <c r="J277" s="453"/>
      <c r="K277" s="210" t="s">
        <v>250</v>
      </c>
      <c r="L277" s="211" t="s">
        <v>291</v>
      </c>
      <c r="M277" s="459"/>
      <c r="N277" s="460"/>
    </row>
    <row r="278" spans="1:14" s="218" customFormat="1" ht="40.5" customHeight="1">
      <c r="A278" s="148"/>
      <c r="B278" s="11"/>
      <c r="C278" s="174" t="s">
        <v>252</v>
      </c>
      <c r="D278" s="192"/>
      <c r="E278" s="213">
        <v>362076.47575990652</v>
      </c>
      <c r="F278" s="214">
        <v>140752.28923324536</v>
      </c>
      <c r="G278" s="214">
        <v>221324.18652666121</v>
      </c>
      <c r="H278" s="214">
        <v>38985.939465196083</v>
      </c>
      <c r="I278" s="214">
        <v>4697.9755902817014</v>
      </c>
      <c r="J278" s="214">
        <v>177640.2714711834</v>
      </c>
      <c r="K278" s="20">
        <v>362076.47575990652</v>
      </c>
      <c r="L278" s="216">
        <v>221324.18652666121</v>
      </c>
      <c r="M278" s="217"/>
      <c r="N278" s="178" t="s">
        <v>253</v>
      </c>
    </row>
    <row r="279" spans="1:14" s="212" customFormat="1" ht="40.5" customHeight="1">
      <c r="A279" s="148"/>
      <c r="B279" s="11"/>
      <c r="C279" s="174" t="s">
        <v>254</v>
      </c>
      <c r="D279" s="192"/>
      <c r="E279" s="219">
        <v>9619.8671479899713</v>
      </c>
      <c r="F279" s="220">
        <v>4525.2882025381632</v>
      </c>
      <c r="G279" s="220">
        <v>5094.5789454518072</v>
      </c>
      <c r="H279" s="220">
        <v>1274.468502058633</v>
      </c>
      <c r="I279" s="220">
        <v>19.289846709135105</v>
      </c>
      <c r="J279" s="220">
        <v>3800.8205966840383</v>
      </c>
      <c r="K279" s="150">
        <v>9619.8671479899713</v>
      </c>
      <c r="L279" s="166">
        <v>5094.5789454518072</v>
      </c>
      <c r="M279" s="221"/>
      <c r="N279" s="178" t="s">
        <v>255</v>
      </c>
    </row>
    <row r="280" spans="1:14" s="212" customFormat="1" ht="40.5" customHeight="1">
      <c r="A280" s="148"/>
      <c r="B280" s="11"/>
      <c r="C280" s="174" t="s">
        <v>256</v>
      </c>
      <c r="D280" s="192"/>
      <c r="E280" s="222">
        <v>1855507.6802314224</v>
      </c>
      <c r="F280" s="223">
        <v>1440414.694500623</v>
      </c>
      <c r="G280" s="223">
        <v>415092.9857307995</v>
      </c>
      <c r="H280" s="223">
        <v>90509.72437177434</v>
      </c>
      <c r="I280" s="223">
        <v>1240.2639419827797</v>
      </c>
      <c r="J280" s="223">
        <v>323342.9974170425</v>
      </c>
      <c r="K280" s="150">
        <v>1855507.6802314224</v>
      </c>
      <c r="L280" s="166">
        <v>415092.9857307995</v>
      </c>
      <c r="M280" s="224"/>
      <c r="N280" s="178" t="s">
        <v>257</v>
      </c>
    </row>
    <row r="281" spans="1:14" s="212" customFormat="1" ht="40.5" customHeight="1">
      <c r="A281" s="148"/>
      <c r="B281" s="11"/>
      <c r="C281" s="174" t="s">
        <v>258</v>
      </c>
      <c r="D281" s="192"/>
      <c r="E281" s="225">
        <v>245743.19947533921</v>
      </c>
      <c r="F281" s="226">
        <v>164223.13818537368</v>
      </c>
      <c r="G281" s="226">
        <v>81520.06128996551</v>
      </c>
      <c r="H281" s="226">
        <v>49110.225330957925</v>
      </c>
      <c r="I281" s="226">
        <v>157.55781055927272</v>
      </c>
      <c r="J281" s="226">
        <v>32252.278148448313</v>
      </c>
      <c r="K281" s="227">
        <v>245743.19947533921</v>
      </c>
      <c r="L281" s="228">
        <v>81520.06128996551</v>
      </c>
      <c r="M281" s="229"/>
      <c r="N281" s="178" t="s">
        <v>259</v>
      </c>
    </row>
    <row r="282" spans="1:14" s="212" customFormat="1" ht="40.5" customHeight="1">
      <c r="A282" s="148"/>
      <c r="B282" s="11"/>
      <c r="C282" s="174" t="s">
        <v>260</v>
      </c>
      <c r="D282" s="192"/>
      <c r="E282" s="230">
        <v>302650.34423540562</v>
      </c>
      <c r="F282" s="231">
        <v>201244.52793699229</v>
      </c>
      <c r="G282" s="231">
        <v>101405.81629841331</v>
      </c>
      <c r="H282" s="231">
        <v>8438.2989215564594</v>
      </c>
      <c r="I282" s="231">
        <v>349.70340707126013</v>
      </c>
      <c r="J282" s="231">
        <v>92617.813969785566</v>
      </c>
      <c r="K282" s="232">
        <v>302650.34423540562</v>
      </c>
      <c r="L282" s="233">
        <v>101405.81629841331</v>
      </c>
      <c r="M282" s="234"/>
      <c r="N282" s="178" t="s">
        <v>261</v>
      </c>
    </row>
    <row r="283" spans="1:14" s="212" customFormat="1" ht="40.5" customHeight="1">
      <c r="A283" s="148"/>
      <c r="B283" s="11"/>
      <c r="C283" s="174" t="s">
        <v>262</v>
      </c>
      <c r="D283" s="192"/>
      <c r="E283" s="213">
        <v>85186.18179440168</v>
      </c>
      <c r="F283" s="214">
        <v>39949.513432169988</v>
      </c>
      <c r="G283" s="214">
        <v>45236.668362231685</v>
      </c>
      <c r="H283" s="214">
        <v>3133.3878387341474</v>
      </c>
      <c r="I283" s="214">
        <v>1078.7089449771579</v>
      </c>
      <c r="J283" s="214">
        <v>41024.571578520387</v>
      </c>
      <c r="K283" s="214">
        <v>85186.18179440168</v>
      </c>
      <c r="L283" s="235">
        <v>45236.668362231685</v>
      </c>
      <c r="M283" s="236"/>
      <c r="N283" s="178" t="s">
        <v>263</v>
      </c>
    </row>
    <row r="284" spans="1:14" s="212" customFormat="1" ht="40.5" customHeight="1">
      <c r="A284" s="148"/>
      <c r="B284" s="11"/>
      <c r="C284" s="174" t="s">
        <v>264</v>
      </c>
      <c r="D284" s="192"/>
      <c r="E284" s="213">
        <v>142109.21290001605</v>
      </c>
      <c r="F284" s="214">
        <v>75299.958838752966</v>
      </c>
      <c r="G284" s="214">
        <v>66809.254061263084</v>
      </c>
      <c r="H284" s="214">
        <v>17197.278520503532</v>
      </c>
      <c r="I284" s="214">
        <v>446.56858157231022</v>
      </c>
      <c r="J284" s="214">
        <v>49165.406959187239</v>
      </c>
      <c r="K284" s="237">
        <v>142109.21290001605</v>
      </c>
      <c r="L284" s="238">
        <v>66809.254061263084</v>
      </c>
      <c r="M284" s="236"/>
      <c r="N284" s="178" t="s">
        <v>265</v>
      </c>
    </row>
    <row r="285" spans="1:14" s="212" customFormat="1" ht="40.5" customHeight="1">
      <c r="A285" s="148"/>
      <c r="B285" s="11"/>
      <c r="C285" s="174" t="s">
        <v>266</v>
      </c>
      <c r="D285" s="192"/>
      <c r="E285" s="213">
        <v>49343.356448410108</v>
      </c>
      <c r="F285" s="214">
        <v>30008.845752257137</v>
      </c>
      <c r="G285" s="214">
        <v>19334.510696152967</v>
      </c>
      <c r="H285" s="214">
        <v>1227.1153846516559</v>
      </c>
      <c r="I285" s="214">
        <v>315.94195524962413</v>
      </c>
      <c r="J285" s="214">
        <v>17791.453356251688</v>
      </c>
      <c r="K285" s="214">
        <v>49343.356448410108</v>
      </c>
      <c r="L285" s="235">
        <v>19334.510696152967</v>
      </c>
      <c r="M285" s="236"/>
      <c r="N285" s="178" t="s">
        <v>267</v>
      </c>
    </row>
    <row r="286" spans="1:14" s="212" customFormat="1" ht="40.5" customHeight="1">
      <c r="A286" s="148"/>
      <c r="B286" s="11"/>
      <c r="C286" s="174" t="s">
        <v>268</v>
      </c>
      <c r="D286" s="192"/>
      <c r="E286" s="213">
        <v>39571.489748792148</v>
      </c>
      <c r="F286" s="214">
        <v>23837.905911311613</v>
      </c>
      <c r="G286" s="214">
        <v>15733.583837480533</v>
      </c>
      <c r="H286" s="214">
        <v>8482.6587143555989</v>
      </c>
      <c r="I286" s="214">
        <v>39.019802609471725</v>
      </c>
      <c r="J286" s="214">
        <v>7211.9053205154632</v>
      </c>
      <c r="K286" s="237">
        <v>39571.489748792148</v>
      </c>
      <c r="L286" s="238">
        <v>15733.583837480533</v>
      </c>
      <c r="M286" s="217"/>
      <c r="N286" s="178" t="s">
        <v>269</v>
      </c>
    </row>
    <row r="287" spans="1:14" s="212" customFormat="1" ht="40.5" customHeight="1">
      <c r="A287" s="152"/>
      <c r="B287" s="153"/>
      <c r="C287" s="174" t="s">
        <v>270</v>
      </c>
      <c r="D287" s="192"/>
      <c r="E287" s="213">
        <v>80184.062308186112</v>
      </c>
      <c r="F287" s="214">
        <v>32363.852966615403</v>
      </c>
      <c r="G287" s="214">
        <v>47820.209341570728</v>
      </c>
      <c r="H287" s="214">
        <v>3669.4453086640328</v>
      </c>
      <c r="I287" s="214">
        <v>105.69326596292304</v>
      </c>
      <c r="J287" s="214">
        <v>44045.070766943769</v>
      </c>
      <c r="K287" s="237">
        <v>80184.062308186112</v>
      </c>
      <c r="L287" s="238">
        <v>47820.209341570728</v>
      </c>
      <c r="M287" s="236"/>
      <c r="N287" s="178" t="s">
        <v>271</v>
      </c>
    </row>
    <row r="288" spans="1:14" s="212" customFormat="1" ht="40.5" customHeight="1">
      <c r="A288" s="152"/>
      <c r="B288" s="153"/>
      <c r="C288" s="174" t="s">
        <v>272</v>
      </c>
      <c r="D288" s="192"/>
      <c r="E288" s="213">
        <v>83701.067160349048</v>
      </c>
      <c r="F288" s="214">
        <v>15492.818535415478</v>
      </c>
      <c r="G288" s="214">
        <v>68208.248624933563</v>
      </c>
      <c r="H288" s="214">
        <v>17630.311172575763</v>
      </c>
      <c r="I288" s="214">
        <v>2114.6570117124802</v>
      </c>
      <c r="J288" s="214">
        <v>48463.280440645322</v>
      </c>
      <c r="K288" s="237">
        <v>83701.067160349048</v>
      </c>
      <c r="L288" s="238">
        <v>68208.248624933563</v>
      </c>
      <c r="M288" s="236"/>
      <c r="N288" s="178" t="s">
        <v>273</v>
      </c>
    </row>
    <row r="289" spans="1:14" s="212" customFormat="1" ht="40.5" customHeight="1">
      <c r="A289" s="152"/>
      <c r="B289" s="153"/>
      <c r="C289" s="174" t="s">
        <v>274</v>
      </c>
      <c r="D289" s="192"/>
      <c r="E289" s="213">
        <v>40590.994466079617</v>
      </c>
      <c r="F289" s="214">
        <v>14454.250748288276</v>
      </c>
      <c r="G289" s="214">
        <v>26136.743717791345</v>
      </c>
      <c r="H289" s="214">
        <v>1487.4206156744237</v>
      </c>
      <c r="I289" s="214">
        <v>125.73848674924025</v>
      </c>
      <c r="J289" s="214">
        <v>24523.584615367683</v>
      </c>
      <c r="K289" s="239">
        <v>40590.994466079617</v>
      </c>
      <c r="L289" s="240">
        <v>26136.743717791345</v>
      </c>
      <c r="M289" s="236"/>
      <c r="N289" s="178" t="s">
        <v>275</v>
      </c>
    </row>
    <row r="290" spans="1:14" s="212" customFormat="1" ht="40.5" customHeight="1">
      <c r="A290" s="152"/>
      <c r="B290" s="153"/>
      <c r="C290" s="174" t="s">
        <v>276</v>
      </c>
      <c r="D290" s="192"/>
      <c r="E290" s="213">
        <v>204891.08258464385</v>
      </c>
      <c r="F290" s="214">
        <v>52528.979839751002</v>
      </c>
      <c r="G290" s="214">
        <v>152362.10274489285</v>
      </c>
      <c r="H290" s="214">
        <v>65959.767604963796</v>
      </c>
      <c r="I290" s="214">
        <v>8.4971219061340442</v>
      </c>
      <c r="J290" s="214">
        <v>86393.838018022943</v>
      </c>
      <c r="K290" s="239">
        <v>204891.08258464385</v>
      </c>
      <c r="L290" s="240">
        <v>152362.10274489285</v>
      </c>
      <c r="M290" s="236"/>
      <c r="N290" s="178" t="s">
        <v>277</v>
      </c>
    </row>
    <row r="291" spans="1:14" s="212" customFormat="1" ht="40.5" customHeight="1">
      <c r="A291" s="152"/>
      <c r="B291" s="153"/>
      <c r="C291" s="174" t="s">
        <v>278</v>
      </c>
      <c r="D291" s="192"/>
      <c r="E291" s="213">
        <v>135913.21105985341</v>
      </c>
      <c r="F291" s="214">
        <v>39672.976159947706</v>
      </c>
      <c r="G291" s="214">
        <v>96240.234899905699</v>
      </c>
      <c r="H291" s="214">
        <v>11230.089551637604</v>
      </c>
      <c r="I291" s="214">
        <v>161.60852705045974</v>
      </c>
      <c r="J291" s="214">
        <v>84848.53682121764</v>
      </c>
      <c r="K291" s="239">
        <v>135913.21105985341</v>
      </c>
      <c r="L291" s="240">
        <v>96240.234899905699</v>
      </c>
      <c r="M291" s="236"/>
      <c r="N291" s="178" t="s">
        <v>279</v>
      </c>
    </row>
    <row r="292" spans="1:14" s="212" customFormat="1" ht="40.5" customHeight="1">
      <c r="A292" s="152"/>
      <c r="B292" s="153"/>
      <c r="C292" s="174" t="s">
        <v>280</v>
      </c>
      <c r="D292" s="192"/>
      <c r="E292" s="213">
        <v>97641.190361365021</v>
      </c>
      <c r="F292" s="214">
        <v>45668.84705910003</v>
      </c>
      <c r="G292" s="214">
        <v>51972.343302264984</v>
      </c>
      <c r="H292" s="214">
        <v>5273.9077425348951</v>
      </c>
      <c r="I292" s="214">
        <v>438.71383084626399</v>
      </c>
      <c r="J292" s="214">
        <v>46259.721728883829</v>
      </c>
      <c r="K292" s="239">
        <v>97641.190361365021</v>
      </c>
      <c r="L292" s="240">
        <v>51972.343302264984</v>
      </c>
      <c r="M292" s="236"/>
      <c r="N292" s="178" t="s">
        <v>281</v>
      </c>
    </row>
    <row r="293" spans="1:14" s="218" customFormat="1" ht="40.5" customHeight="1">
      <c r="A293" s="148"/>
      <c r="B293" s="11"/>
      <c r="C293" s="174" t="s">
        <v>132</v>
      </c>
      <c r="D293" s="192"/>
      <c r="E293" s="213">
        <v>40066.991458465869</v>
      </c>
      <c r="F293" s="214">
        <v>20262.091003301695</v>
      </c>
      <c r="G293" s="214">
        <v>19804.900455164166</v>
      </c>
      <c r="H293" s="214">
        <v>3040.4706589654779</v>
      </c>
      <c r="I293" s="214">
        <v>259.31100161774435</v>
      </c>
      <c r="J293" s="214">
        <v>16505.118794580943</v>
      </c>
      <c r="K293" s="239">
        <v>40066.991458465869</v>
      </c>
      <c r="L293" s="240">
        <v>19804.900455164166</v>
      </c>
      <c r="M293" s="236"/>
      <c r="N293" s="155" t="s">
        <v>133</v>
      </c>
    </row>
    <row r="294" spans="1:14" s="218" customFormat="1" ht="40.5" customHeight="1">
      <c r="A294" s="189"/>
      <c r="B294" s="190"/>
      <c r="C294" s="241" t="s">
        <v>282</v>
      </c>
      <c r="D294" s="242"/>
      <c r="E294" s="243">
        <f t="shared" ref="E294:L294" si="10">SUM(E278:E293)</f>
        <v>3774796.4071406266</v>
      </c>
      <c r="F294" s="244">
        <f t="shared" si="10"/>
        <v>2340699.9783056839</v>
      </c>
      <c r="G294" s="244">
        <f t="shared" si="10"/>
        <v>1434096.4288349431</v>
      </c>
      <c r="H294" s="244">
        <f t="shared" si="10"/>
        <v>326650.50970480428</v>
      </c>
      <c r="I294" s="244">
        <f t="shared" si="10"/>
        <v>11559.249126857958</v>
      </c>
      <c r="J294" s="244">
        <f t="shared" si="10"/>
        <v>1095886.6700032807</v>
      </c>
      <c r="K294" s="244">
        <f t="shared" si="10"/>
        <v>3774796.4071406266</v>
      </c>
      <c r="L294" s="245">
        <f t="shared" si="10"/>
        <v>1434096.4288349431</v>
      </c>
      <c r="M294" s="246"/>
      <c r="N294" s="247" t="s">
        <v>283</v>
      </c>
    </row>
    <row r="295" spans="1:14" hidden="1"/>
    <row r="296" spans="1:14" hidden="1"/>
    <row r="297" spans="1:14" hidden="1"/>
    <row r="298" spans="1:14" hidden="1"/>
    <row r="299" spans="1:14" hidden="1"/>
    <row r="300" spans="1:14" s="203" customFormat="1" ht="22.5" customHeight="1">
      <c r="A300" s="446" t="s">
        <v>239</v>
      </c>
      <c r="B300" s="446"/>
      <c r="C300" s="446"/>
      <c r="D300" s="446"/>
      <c r="E300" s="446"/>
      <c r="F300" s="446"/>
      <c r="G300" s="446"/>
      <c r="H300" s="446"/>
      <c r="I300" s="446" t="s">
        <v>240</v>
      </c>
      <c r="J300" s="446"/>
      <c r="K300" s="446"/>
      <c r="L300" s="446"/>
      <c r="M300" s="446"/>
      <c r="N300" s="446"/>
    </row>
    <row r="302" spans="1:14">
      <c r="A302" s="447" t="s">
        <v>301</v>
      </c>
      <c r="B302" s="447"/>
      <c r="C302" s="447"/>
      <c r="D302" s="207"/>
      <c r="E302" s="206"/>
      <c r="F302" s="206"/>
      <c r="G302" s="206"/>
      <c r="H302" s="206"/>
      <c r="I302" s="206"/>
      <c r="J302" s="206"/>
      <c r="K302" s="206"/>
      <c r="L302" s="208"/>
      <c r="M302" s="206"/>
      <c r="N302" s="208" t="s">
        <v>285</v>
      </c>
    </row>
    <row r="303" spans="1:14" s="209" customFormat="1" ht="31.5" customHeight="1">
      <c r="A303" s="448"/>
      <c r="B303" s="449"/>
      <c r="C303" s="449"/>
      <c r="D303" s="449"/>
      <c r="E303" s="452" t="s">
        <v>243</v>
      </c>
      <c r="F303" s="452" t="s">
        <v>286</v>
      </c>
      <c r="G303" s="452" t="s">
        <v>287</v>
      </c>
      <c r="H303" s="452" t="s">
        <v>288</v>
      </c>
      <c r="I303" s="452" t="s">
        <v>289</v>
      </c>
      <c r="J303" s="452" t="s">
        <v>290</v>
      </c>
      <c r="K303" s="452" t="s">
        <v>249</v>
      </c>
      <c r="L303" s="456"/>
      <c r="M303" s="457"/>
      <c r="N303" s="458"/>
    </row>
    <row r="304" spans="1:14" s="212" customFormat="1" ht="43.5" customHeight="1">
      <c r="A304" s="450"/>
      <c r="B304" s="451"/>
      <c r="C304" s="451"/>
      <c r="D304" s="451"/>
      <c r="E304" s="453"/>
      <c r="F304" s="453"/>
      <c r="G304" s="453"/>
      <c r="H304" s="453"/>
      <c r="I304" s="453"/>
      <c r="J304" s="453"/>
      <c r="K304" s="210" t="s">
        <v>250</v>
      </c>
      <c r="L304" s="211" t="s">
        <v>291</v>
      </c>
      <c r="M304" s="459"/>
      <c r="N304" s="460"/>
    </row>
    <row r="305" spans="1:14" s="218" customFormat="1" ht="40.5" customHeight="1">
      <c r="A305" s="148"/>
      <c r="B305" s="11"/>
      <c r="C305" s="174" t="s">
        <v>252</v>
      </c>
      <c r="D305" s="192"/>
      <c r="E305" s="213">
        <v>195801.79662565541</v>
      </c>
      <c r="F305" s="214">
        <v>71216.290632175194</v>
      </c>
      <c r="G305" s="214">
        <v>124585.50599348021</v>
      </c>
      <c r="H305" s="214">
        <v>21306.424896859411</v>
      </c>
      <c r="I305" s="214">
        <v>2540.4713823468005</v>
      </c>
      <c r="J305" s="214">
        <v>100738.60971427402</v>
      </c>
      <c r="K305" s="20">
        <v>195801.79662565541</v>
      </c>
      <c r="L305" s="216">
        <v>124585.50599348021</v>
      </c>
      <c r="M305" s="217"/>
      <c r="N305" s="178" t="s">
        <v>253</v>
      </c>
    </row>
    <row r="306" spans="1:14" s="212" customFormat="1" ht="40.5" customHeight="1">
      <c r="A306" s="148"/>
      <c r="B306" s="11"/>
      <c r="C306" s="174" t="s">
        <v>254</v>
      </c>
      <c r="D306" s="192"/>
      <c r="E306" s="219">
        <v>632.46989796298283</v>
      </c>
      <c r="F306" s="220">
        <v>297.52059188394406</v>
      </c>
      <c r="G306" s="220">
        <v>334.94930607903876</v>
      </c>
      <c r="H306" s="220">
        <v>83.791486000003545</v>
      </c>
      <c r="I306" s="220">
        <v>1.2682344976420188</v>
      </c>
      <c r="J306" s="220">
        <v>249.88958558139322</v>
      </c>
      <c r="K306" s="150">
        <v>632.46989796298283</v>
      </c>
      <c r="L306" s="166">
        <v>334.94930607903876</v>
      </c>
      <c r="M306" s="221"/>
      <c r="N306" s="178" t="s">
        <v>255</v>
      </c>
    </row>
    <row r="307" spans="1:14" s="212" customFormat="1" ht="40.5" customHeight="1">
      <c r="A307" s="148"/>
      <c r="B307" s="11"/>
      <c r="C307" s="174" t="s">
        <v>256</v>
      </c>
      <c r="D307" s="192"/>
      <c r="E307" s="222">
        <v>811137.16330977704</v>
      </c>
      <c r="F307" s="223">
        <v>649835.48623532837</v>
      </c>
      <c r="G307" s="223">
        <v>161301.6770744485</v>
      </c>
      <c r="H307" s="223">
        <v>39008.386440172661</v>
      </c>
      <c r="I307" s="223">
        <v>542.241080423928</v>
      </c>
      <c r="J307" s="223">
        <v>121751.04955385183</v>
      </c>
      <c r="K307" s="150">
        <v>811137.16330977704</v>
      </c>
      <c r="L307" s="166">
        <v>161301.6770744485</v>
      </c>
      <c r="M307" s="224"/>
      <c r="N307" s="178" t="s">
        <v>257</v>
      </c>
    </row>
    <row r="308" spans="1:14" s="212" customFormat="1" ht="40.5" customHeight="1">
      <c r="A308" s="148"/>
      <c r="B308" s="11"/>
      <c r="C308" s="174" t="s">
        <v>258</v>
      </c>
      <c r="D308" s="192"/>
      <c r="E308" s="225">
        <v>15222.542550173261</v>
      </c>
      <c r="F308" s="226">
        <v>10221.221495605878</v>
      </c>
      <c r="G308" s="226">
        <v>5001.3210545673801</v>
      </c>
      <c r="H308" s="226">
        <v>3055.3507999549479</v>
      </c>
      <c r="I308" s="226">
        <v>9.8392019099983692</v>
      </c>
      <c r="J308" s="226">
        <v>1936.1310527024336</v>
      </c>
      <c r="K308" s="227">
        <v>15222.542550173261</v>
      </c>
      <c r="L308" s="228">
        <v>5001.3210545673801</v>
      </c>
      <c r="M308" s="229"/>
      <c r="N308" s="178" t="s">
        <v>259</v>
      </c>
    </row>
    <row r="309" spans="1:14" s="212" customFormat="1" ht="40.5" customHeight="1">
      <c r="A309" s="148"/>
      <c r="B309" s="11"/>
      <c r="C309" s="174" t="s">
        <v>260</v>
      </c>
      <c r="D309" s="192"/>
      <c r="E309" s="230">
        <v>130606.71140797781</v>
      </c>
      <c r="F309" s="231">
        <v>85972.078066005459</v>
      </c>
      <c r="G309" s="231">
        <v>44634.633341972345</v>
      </c>
      <c r="H309" s="231">
        <v>3499.8872678150742</v>
      </c>
      <c r="I309" s="231">
        <v>150.90735530413696</v>
      </c>
      <c r="J309" s="231">
        <v>40983.838718853141</v>
      </c>
      <c r="K309" s="232">
        <v>130606.71140797781</v>
      </c>
      <c r="L309" s="233">
        <v>44634.633341972345</v>
      </c>
      <c r="M309" s="234"/>
      <c r="N309" s="178" t="s">
        <v>261</v>
      </c>
    </row>
    <row r="310" spans="1:14" s="212" customFormat="1" ht="40.5" customHeight="1">
      <c r="A310" s="148"/>
      <c r="B310" s="11"/>
      <c r="C310" s="174" t="s">
        <v>262</v>
      </c>
      <c r="D310" s="192"/>
      <c r="E310" s="213">
        <v>29357.588389939676</v>
      </c>
      <c r="F310" s="214">
        <v>13763.758049209417</v>
      </c>
      <c r="G310" s="214">
        <v>15593.830340730259</v>
      </c>
      <c r="H310" s="214">
        <v>1080.4895643782115</v>
      </c>
      <c r="I310" s="214">
        <v>371.75438410582819</v>
      </c>
      <c r="J310" s="214">
        <v>14141.586392246219</v>
      </c>
      <c r="K310" s="214">
        <v>29357.588389939676</v>
      </c>
      <c r="L310" s="235">
        <v>15593.830340730259</v>
      </c>
      <c r="M310" s="236"/>
      <c r="N310" s="178" t="s">
        <v>263</v>
      </c>
    </row>
    <row r="311" spans="1:14" s="212" customFormat="1" ht="40.5" customHeight="1">
      <c r="A311" s="148"/>
      <c r="B311" s="11"/>
      <c r="C311" s="174" t="s">
        <v>264</v>
      </c>
      <c r="D311" s="192"/>
      <c r="E311" s="213">
        <v>47089.639713512937</v>
      </c>
      <c r="F311" s="214">
        <v>25068.564281958897</v>
      </c>
      <c r="G311" s="214">
        <v>22021.075431554036</v>
      </c>
      <c r="H311" s="214">
        <v>5602.8581401408628</v>
      </c>
      <c r="I311" s="214">
        <v>147.97728232642933</v>
      </c>
      <c r="J311" s="214">
        <v>16270.240009086743</v>
      </c>
      <c r="K311" s="237">
        <v>47089.639713512937</v>
      </c>
      <c r="L311" s="238">
        <v>22021.075431554036</v>
      </c>
      <c r="M311" s="236"/>
      <c r="N311" s="178" t="s">
        <v>265</v>
      </c>
    </row>
    <row r="312" spans="1:14" s="212" customFormat="1" ht="40.5" customHeight="1">
      <c r="A312" s="148"/>
      <c r="B312" s="11"/>
      <c r="C312" s="174" t="s">
        <v>266</v>
      </c>
      <c r="D312" s="192"/>
      <c r="E312" s="213">
        <v>22162.186350199168</v>
      </c>
      <c r="F312" s="214">
        <v>13287.248870955907</v>
      </c>
      <c r="G312" s="214">
        <v>8874.9374792432609</v>
      </c>
      <c r="H312" s="214">
        <v>737.07969485211004</v>
      </c>
      <c r="I312" s="214">
        <v>141.90397131415949</v>
      </c>
      <c r="J312" s="214">
        <v>7995.9538130769915</v>
      </c>
      <c r="K312" s="214">
        <v>22162.186350199168</v>
      </c>
      <c r="L312" s="235">
        <v>8874.9374792432609</v>
      </c>
      <c r="M312" s="236"/>
      <c r="N312" s="178" t="s">
        <v>267</v>
      </c>
    </row>
    <row r="313" spans="1:14" s="212" customFormat="1" ht="40.5" customHeight="1">
      <c r="A313" s="148"/>
      <c r="B313" s="11"/>
      <c r="C313" s="174" t="s">
        <v>268</v>
      </c>
      <c r="D313" s="192"/>
      <c r="E313" s="213">
        <v>21465.51601508163</v>
      </c>
      <c r="F313" s="214">
        <v>12618.04824881893</v>
      </c>
      <c r="G313" s="214">
        <v>8847.4677662627055</v>
      </c>
      <c r="H313" s="214">
        <v>4485.9291950091374</v>
      </c>
      <c r="I313" s="214">
        <v>20.121584092869082</v>
      </c>
      <c r="J313" s="214">
        <v>4341.416987160701</v>
      </c>
      <c r="K313" s="237">
        <v>21465.51601508163</v>
      </c>
      <c r="L313" s="238">
        <v>8847.4677662627055</v>
      </c>
      <c r="M313" s="217"/>
      <c r="N313" s="178" t="s">
        <v>269</v>
      </c>
    </row>
    <row r="314" spans="1:14" s="212" customFormat="1" ht="40.5" customHeight="1">
      <c r="A314" s="152"/>
      <c r="B314" s="153"/>
      <c r="C314" s="174" t="s">
        <v>270</v>
      </c>
      <c r="D314" s="192"/>
      <c r="E314" s="213">
        <v>41046.922595977449</v>
      </c>
      <c r="F314" s="214">
        <v>15764.495318448904</v>
      </c>
      <c r="G314" s="214">
        <v>25282.427277528554</v>
      </c>
      <c r="H314" s="214">
        <v>1947.8326040815975</v>
      </c>
      <c r="I314" s="214">
        <v>54.075951411608301</v>
      </c>
      <c r="J314" s="214">
        <v>23280.518722035347</v>
      </c>
      <c r="K314" s="237">
        <v>41046.922595977449</v>
      </c>
      <c r="L314" s="238">
        <v>25282.427277528554</v>
      </c>
      <c r="M314" s="236"/>
      <c r="N314" s="178" t="s">
        <v>271</v>
      </c>
    </row>
    <row r="315" spans="1:14" s="212" customFormat="1" ht="40.5" customHeight="1">
      <c r="A315" s="152"/>
      <c r="B315" s="153"/>
      <c r="C315" s="174" t="s">
        <v>272</v>
      </c>
      <c r="D315" s="192"/>
      <c r="E315" s="213">
        <v>43580.049810114608</v>
      </c>
      <c r="F315" s="214">
        <v>7955.5223984176473</v>
      </c>
      <c r="G315" s="214">
        <v>35624.527411696974</v>
      </c>
      <c r="H315" s="214">
        <v>9216.4921927612686</v>
      </c>
      <c r="I315" s="214">
        <v>1101.0915512379279</v>
      </c>
      <c r="J315" s="214">
        <v>25306.943667697764</v>
      </c>
      <c r="K315" s="237">
        <v>43580.049810114608</v>
      </c>
      <c r="L315" s="238">
        <v>35624.527411696974</v>
      </c>
      <c r="M315" s="236"/>
      <c r="N315" s="178" t="s">
        <v>273</v>
      </c>
    </row>
    <row r="316" spans="1:14" s="212" customFormat="1" ht="40.5" customHeight="1">
      <c r="A316" s="152"/>
      <c r="B316" s="153"/>
      <c r="C316" s="174" t="s">
        <v>274</v>
      </c>
      <c r="D316" s="192"/>
      <c r="E316" s="213">
        <v>44244.22647211243</v>
      </c>
      <c r="F316" s="214">
        <v>18384.606705779159</v>
      </c>
      <c r="G316" s="214">
        <v>25859.619766333264</v>
      </c>
      <c r="H316" s="214">
        <v>5093.4815303707301</v>
      </c>
      <c r="I316" s="214">
        <v>79.004334310778191</v>
      </c>
      <c r="J316" s="214">
        <v>20687.133901651756</v>
      </c>
      <c r="K316" s="239">
        <v>44244.22647211243</v>
      </c>
      <c r="L316" s="240">
        <v>25859.619766333264</v>
      </c>
      <c r="M316" s="236"/>
      <c r="N316" s="178" t="s">
        <v>275</v>
      </c>
    </row>
    <row r="317" spans="1:14" s="212" customFormat="1" ht="40.5" customHeight="1">
      <c r="A317" s="152"/>
      <c r="B317" s="153"/>
      <c r="C317" s="174" t="s">
        <v>276</v>
      </c>
      <c r="D317" s="192"/>
      <c r="E317" s="213">
        <v>146810.25231694084</v>
      </c>
      <c r="F317" s="214">
        <v>37616.753207536676</v>
      </c>
      <c r="G317" s="214">
        <v>109193.49910940416</v>
      </c>
      <c r="H317" s="214">
        <v>49382.321950404956</v>
      </c>
      <c r="I317" s="214">
        <v>6.1046310984943375</v>
      </c>
      <c r="J317" s="214">
        <v>59805.072527900709</v>
      </c>
      <c r="K317" s="239">
        <v>146810.25231694084</v>
      </c>
      <c r="L317" s="240">
        <v>109193.49910940416</v>
      </c>
      <c r="M317" s="236"/>
      <c r="N317" s="178" t="s">
        <v>277</v>
      </c>
    </row>
    <row r="318" spans="1:14" s="212" customFormat="1" ht="40.5" customHeight="1">
      <c r="A318" s="152"/>
      <c r="B318" s="153"/>
      <c r="C318" s="174" t="s">
        <v>278</v>
      </c>
      <c r="D318" s="192"/>
      <c r="E318" s="213">
        <v>66409.425515326133</v>
      </c>
      <c r="F318" s="214">
        <v>19865.284684557202</v>
      </c>
      <c r="G318" s="214">
        <v>46544.140830768934</v>
      </c>
      <c r="H318" s="214">
        <v>5449.0602280380708</v>
      </c>
      <c r="I318" s="214">
        <v>94.559654955045332</v>
      </c>
      <c r="J318" s="214">
        <v>41000.520947775811</v>
      </c>
      <c r="K318" s="239">
        <v>66409.425515326133</v>
      </c>
      <c r="L318" s="240">
        <v>46544.140830768934</v>
      </c>
      <c r="M318" s="236"/>
      <c r="N318" s="178" t="s">
        <v>279</v>
      </c>
    </row>
    <row r="319" spans="1:14" s="212" customFormat="1" ht="40.5" customHeight="1">
      <c r="A319" s="152"/>
      <c r="B319" s="153"/>
      <c r="C319" s="174" t="s">
        <v>280</v>
      </c>
      <c r="D319" s="192"/>
      <c r="E319" s="213">
        <v>41542.160778477672</v>
      </c>
      <c r="F319" s="214">
        <v>19425.8212815353</v>
      </c>
      <c r="G319" s="214">
        <v>22116.339496942375</v>
      </c>
      <c r="H319" s="214">
        <v>2243.3168136536915</v>
      </c>
      <c r="I319" s="214">
        <v>186.41092582057595</v>
      </c>
      <c r="J319" s="214">
        <v>19686.611757468108</v>
      </c>
      <c r="K319" s="239">
        <v>41542.160778477672</v>
      </c>
      <c r="L319" s="240">
        <v>22116.339496942375</v>
      </c>
      <c r="M319" s="236"/>
      <c r="N319" s="178" t="s">
        <v>281</v>
      </c>
    </row>
    <row r="320" spans="1:14" s="218" customFormat="1" ht="40.5" customHeight="1">
      <c r="A320" s="148"/>
      <c r="B320" s="11"/>
      <c r="C320" s="174" t="s">
        <v>132</v>
      </c>
      <c r="D320" s="192"/>
      <c r="E320" s="213">
        <v>26714.075479464354</v>
      </c>
      <c r="F320" s="214">
        <v>13253.465013293171</v>
      </c>
      <c r="G320" s="214">
        <v>13460.610466171183</v>
      </c>
      <c r="H320" s="214">
        <v>2062.8372373461448</v>
      </c>
      <c r="I320" s="214">
        <v>180.78701650748431</v>
      </c>
      <c r="J320" s="214">
        <v>11216.986212317555</v>
      </c>
      <c r="K320" s="239">
        <v>26714.075479464354</v>
      </c>
      <c r="L320" s="240">
        <v>13460.610466171183</v>
      </c>
      <c r="M320" s="236"/>
      <c r="N320" s="155" t="s">
        <v>133</v>
      </c>
    </row>
    <row r="321" spans="1:14" s="218" customFormat="1" ht="40.5" customHeight="1">
      <c r="A321" s="189"/>
      <c r="B321" s="190"/>
      <c r="C321" s="241" t="s">
        <v>282</v>
      </c>
      <c r="D321" s="242"/>
      <c r="E321" s="243">
        <f t="shared" ref="E321:L321" si="11">SUM(E305:E320)</f>
        <v>1683822.7272286934</v>
      </c>
      <c r="F321" s="244">
        <f t="shared" si="11"/>
        <v>1014546.1650815101</v>
      </c>
      <c r="G321" s="244">
        <f t="shared" si="11"/>
        <v>669276.56214718323</v>
      </c>
      <c r="H321" s="244">
        <f t="shared" si="11"/>
        <v>154255.54004183889</v>
      </c>
      <c r="I321" s="244">
        <f t="shared" si="11"/>
        <v>5628.5185416637078</v>
      </c>
      <c r="J321" s="244">
        <f t="shared" si="11"/>
        <v>509392.50356368051</v>
      </c>
      <c r="K321" s="244">
        <f t="shared" si="11"/>
        <v>1683822.7272286934</v>
      </c>
      <c r="L321" s="245">
        <f t="shared" si="11"/>
        <v>669276.56214718323</v>
      </c>
      <c r="M321" s="246"/>
      <c r="N321" s="247" t="s">
        <v>283</v>
      </c>
    </row>
    <row r="322" spans="1:14" hidden="1"/>
    <row r="323" spans="1:14" hidden="1"/>
    <row r="324" spans="1:14" hidden="1"/>
    <row r="325" spans="1:14" hidden="1"/>
    <row r="326" spans="1:14" hidden="1"/>
    <row r="327" spans="1:14" s="203" customFormat="1" ht="22.5" customHeight="1">
      <c r="A327" s="446" t="s">
        <v>239</v>
      </c>
      <c r="B327" s="446"/>
      <c r="C327" s="446"/>
      <c r="D327" s="446"/>
      <c r="E327" s="446"/>
      <c r="F327" s="446"/>
      <c r="G327" s="446"/>
      <c r="H327" s="446"/>
      <c r="I327" s="446" t="s">
        <v>240</v>
      </c>
      <c r="J327" s="446"/>
      <c r="K327" s="446"/>
      <c r="L327" s="446"/>
      <c r="M327" s="446"/>
      <c r="N327" s="446"/>
    </row>
    <row r="329" spans="1:14">
      <c r="A329" s="447" t="s">
        <v>302</v>
      </c>
      <c r="B329" s="447"/>
      <c r="C329" s="447"/>
      <c r="D329" s="207"/>
      <c r="E329" s="206"/>
      <c r="F329" s="206"/>
      <c r="G329" s="206"/>
      <c r="H329" s="206"/>
      <c r="I329" s="206"/>
      <c r="J329" s="206"/>
      <c r="K329" s="206"/>
      <c r="L329" s="208"/>
      <c r="M329" s="206"/>
      <c r="N329" s="208" t="s">
        <v>285</v>
      </c>
    </row>
    <row r="330" spans="1:14" s="209" customFormat="1" ht="31.5" customHeight="1">
      <c r="A330" s="448"/>
      <c r="B330" s="449"/>
      <c r="C330" s="449"/>
      <c r="D330" s="449"/>
      <c r="E330" s="452" t="s">
        <v>243</v>
      </c>
      <c r="F330" s="452" t="s">
        <v>286</v>
      </c>
      <c r="G330" s="452" t="s">
        <v>287</v>
      </c>
      <c r="H330" s="452" t="s">
        <v>288</v>
      </c>
      <c r="I330" s="452" t="s">
        <v>289</v>
      </c>
      <c r="J330" s="452" t="s">
        <v>290</v>
      </c>
      <c r="K330" s="452" t="s">
        <v>249</v>
      </c>
      <c r="L330" s="456"/>
      <c r="M330" s="457"/>
      <c r="N330" s="458"/>
    </row>
    <row r="331" spans="1:14" s="212" customFormat="1" ht="43.5" customHeight="1">
      <c r="A331" s="450"/>
      <c r="B331" s="451"/>
      <c r="C331" s="451"/>
      <c r="D331" s="451"/>
      <c r="E331" s="453"/>
      <c r="F331" s="453"/>
      <c r="G331" s="453"/>
      <c r="H331" s="453"/>
      <c r="I331" s="453"/>
      <c r="J331" s="453"/>
      <c r="K331" s="210" t="s">
        <v>250</v>
      </c>
      <c r="L331" s="211" t="s">
        <v>291</v>
      </c>
      <c r="M331" s="459"/>
      <c r="N331" s="460"/>
    </row>
    <row r="332" spans="1:14" s="218" customFormat="1" ht="40.5" customHeight="1">
      <c r="A332" s="148"/>
      <c r="B332" s="11"/>
      <c r="C332" s="174" t="s">
        <v>252</v>
      </c>
      <c r="D332" s="192"/>
      <c r="E332" s="213">
        <v>627123.58474332071</v>
      </c>
      <c r="F332" s="214">
        <v>352286.80549757928</v>
      </c>
      <c r="G332" s="214">
        <v>274836.77924574149</v>
      </c>
      <c r="H332" s="214">
        <v>63904.513804809882</v>
      </c>
      <c r="I332" s="214">
        <v>8136.8643418803322</v>
      </c>
      <c r="J332" s="214">
        <v>202795.40109905123</v>
      </c>
      <c r="K332" s="20">
        <v>627123.58474332071</v>
      </c>
      <c r="L332" s="216">
        <v>274836.77924574149</v>
      </c>
      <c r="M332" s="217"/>
      <c r="N332" s="178" t="s">
        <v>253</v>
      </c>
    </row>
    <row r="333" spans="1:14" s="212" customFormat="1" ht="40.5" customHeight="1">
      <c r="A333" s="148"/>
      <c r="B333" s="11"/>
      <c r="C333" s="174" t="s">
        <v>254</v>
      </c>
      <c r="D333" s="192"/>
      <c r="E333" s="219">
        <v>14870.270829492618</v>
      </c>
      <c r="F333" s="220">
        <v>6995.1341445821636</v>
      </c>
      <c r="G333" s="220">
        <v>7875.1366849104534</v>
      </c>
      <c r="H333" s="220">
        <v>1970.0575379806896</v>
      </c>
      <c r="I333" s="220">
        <v>29.81800480313192</v>
      </c>
      <c r="J333" s="220">
        <v>5875.261142126632</v>
      </c>
      <c r="K333" s="150">
        <v>14870.270829492618</v>
      </c>
      <c r="L333" s="166">
        <v>7875.1366849104534</v>
      </c>
      <c r="M333" s="221"/>
      <c r="N333" s="178" t="s">
        <v>255</v>
      </c>
    </row>
    <row r="334" spans="1:14" s="212" customFormat="1" ht="40.5" customHeight="1">
      <c r="A334" s="148"/>
      <c r="B334" s="11"/>
      <c r="C334" s="174" t="s">
        <v>256</v>
      </c>
      <c r="D334" s="192"/>
      <c r="E334" s="222">
        <v>894339.28440137208</v>
      </c>
      <c r="F334" s="223">
        <v>681844.60069166287</v>
      </c>
      <c r="G334" s="223">
        <v>212494.68370970912</v>
      </c>
      <c r="H334" s="223">
        <v>61636.285353774598</v>
      </c>
      <c r="I334" s="223">
        <v>597.99908650114162</v>
      </c>
      <c r="J334" s="223">
        <v>150260.39926943334</v>
      </c>
      <c r="K334" s="150">
        <v>894339.28440137208</v>
      </c>
      <c r="L334" s="166">
        <v>212494.68370970912</v>
      </c>
      <c r="M334" s="224"/>
      <c r="N334" s="178" t="s">
        <v>257</v>
      </c>
    </row>
    <row r="335" spans="1:14" s="212" customFormat="1" ht="40.5" customHeight="1">
      <c r="A335" s="148"/>
      <c r="B335" s="11"/>
      <c r="C335" s="174" t="s">
        <v>258</v>
      </c>
      <c r="D335" s="192"/>
      <c r="E335" s="225">
        <v>52691.39894138083</v>
      </c>
      <c r="F335" s="226">
        <v>31901.638781895144</v>
      </c>
      <c r="G335" s="226">
        <v>20789.76015948569</v>
      </c>
      <c r="H335" s="226">
        <v>11251.165360938001</v>
      </c>
      <c r="I335" s="226">
        <v>30.902842636865795</v>
      </c>
      <c r="J335" s="226">
        <v>9507.691955910821</v>
      </c>
      <c r="K335" s="227">
        <v>52691.39894138083</v>
      </c>
      <c r="L335" s="228">
        <v>20789.76015948569</v>
      </c>
      <c r="M335" s="229"/>
      <c r="N335" s="178" t="s">
        <v>259</v>
      </c>
    </row>
    <row r="336" spans="1:14" s="212" customFormat="1" ht="40.5" customHeight="1">
      <c r="A336" s="148"/>
      <c r="B336" s="11"/>
      <c r="C336" s="174" t="s">
        <v>260</v>
      </c>
      <c r="D336" s="192"/>
      <c r="E336" s="230">
        <v>294283.53959903202</v>
      </c>
      <c r="F336" s="231">
        <v>198734.70326977581</v>
      </c>
      <c r="G336" s="231">
        <v>95548.836329256228</v>
      </c>
      <c r="H336" s="231">
        <v>8574.195016273241</v>
      </c>
      <c r="I336" s="231">
        <v>340.03043056087699</v>
      </c>
      <c r="J336" s="231">
        <v>86634.610882422101</v>
      </c>
      <c r="K336" s="232">
        <v>294283.53959903202</v>
      </c>
      <c r="L336" s="233">
        <v>95548.836329256228</v>
      </c>
      <c r="M336" s="234"/>
      <c r="N336" s="178" t="s">
        <v>261</v>
      </c>
    </row>
    <row r="337" spans="1:14" s="212" customFormat="1" ht="40.5" customHeight="1">
      <c r="A337" s="148"/>
      <c r="B337" s="11"/>
      <c r="C337" s="174" t="s">
        <v>262</v>
      </c>
      <c r="D337" s="192"/>
      <c r="E337" s="213">
        <v>202561.17117504642</v>
      </c>
      <c r="F337" s="214">
        <v>95116.347948614231</v>
      </c>
      <c r="G337" s="214">
        <v>107444.8232264322</v>
      </c>
      <c r="H337" s="214">
        <v>7431.3606220791498</v>
      </c>
      <c r="I337" s="214">
        <v>2565.0208612109955</v>
      </c>
      <c r="J337" s="214">
        <v>97448.441743142044</v>
      </c>
      <c r="K337" s="235">
        <v>202561.17117504642</v>
      </c>
      <c r="L337" s="235">
        <v>107444.8232264322</v>
      </c>
      <c r="M337" s="236"/>
      <c r="N337" s="178" t="s">
        <v>263</v>
      </c>
    </row>
    <row r="338" spans="1:14" s="212" customFormat="1" ht="40.5" customHeight="1">
      <c r="A338" s="148"/>
      <c r="B338" s="11"/>
      <c r="C338" s="174" t="s">
        <v>264</v>
      </c>
      <c r="D338" s="192"/>
      <c r="E338" s="213">
        <v>128868.76340882717</v>
      </c>
      <c r="F338" s="214">
        <v>71049.330796346141</v>
      </c>
      <c r="G338" s="214">
        <v>57819.432612481047</v>
      </c>
      <c r="H338" s="214">
        <v>13333.803002296254</v>
      </c>
      <c r="I338" s="214">
        <v>404.99155217827422</v>
      </c>
      <c r="J338" s="214">
        <v>44080.638058006516</v>
      </c>
      <c r="K338" s="237">
        <v>128868.76340882717</v>
      </c>
      <c r="L338" s="238">
        <v>57819.432612481047</v>
      </c>
      <c r="M338" s="236"/>
      <c r="N338" s="178" t="s">
        <v>265</v>
      </c>
    </row>
    <row r="339" spans="1:14" s="212" customFormat="1" ht="40.5" customHeight="1">
      <c r="A339" s="148"/>
      <c r="B339" s="11"/>
      <c r="C339" s="174" t="s">
        <v>266</v>
      </c>
      <c r="D339" s="192"/>
      <c r="E339" s="213">
        <v>94844.903314525131</v>
      </c>
      <c r="F339" s="214">
        <v>58076.774223390137</v>
      </c>
      <c r="G339" s="214">
        <v>36768.129091134986</v>
      </c>
      <c r="H339" s="214">
        <v>1973.6386521820946</v>
      </c>
      <c r="I339" s="214">
        <v>607.28282473350635</v>
      </c>
      <c r="J339" s="214">
        <v>34187.207614219384</v>
      </c>
      <c r="K339" s="214">
        <v>94844.903314525131</v>
      </c>
      <c r="L339" s="235">
        <v>36768.129091134986</v>
      </c>
      <c r="M339" s="236"/>
      <c r="N339" s="178" t="s">
        <v>267</v>
      </c>
    </row>
    <row r="340" spans="1:14" s="212" customFormat="1" ht="40.5" customHeight="1">
      <c r="A340" s="148"/>
      <c r="B340" s="11"/>
      <c r="C340" s="174" t="s">
        <v>268</v>
      </c>
      <c r="D340" s="192"/>
      <c r="E340" s="213">
        <v>62524.321793408781</v>
      </c>
      <c r="F340" s="214">
        <v>37040.316296076118</v>
      </c>
      <c r="G340" s="214">
        <v>25484.005497332655</v>
      </c>
      <c r="H340" s="214">
        <v>12722.572971767397</v>
      </c>
      <c r="I340" s="214">
        <v>61.984208177127975</v>
      </c>
      <c r="J340" s="214">
        <v>12699.448317388131</v>
      </c>
      <c r="K340" s="237">
        <v>62524.321793408781</v>
      </c>
      <c r="L340" s="238">
        <v>25484.005497332655</v>
      </c>
      <c r="M340" s="217"/>
      <c r="N340" s="178" t="s">
        <v>269</v>
      </c>
    </row>
    <row r="341" spans="1:14" s="212" customFormat="1" ht="40.5" customHeight="1">
      <c r="A341" s="152"/>
      <c r="B341" s="153"/>
      <c r="C341" s="174" t="s">
        <v>270</v>
      </c>
      <c r="D341" s="192"/>
      <c r="E341" s="213">
        <v>194779.36483026503</v>
      </c>
      <c r="F341" s="214">
        <v>94390.05631840507</v>
      </c>
      <c r="G341" s="214">
        <v>100389.30851185998</v>
      </c>
      <c r="H341" s="214">
        <v>7564.575269571149</v>
      </c>
      <c r="I341" s="214">
        <v>257.18824876123279</v>
      </c>
      <c r="J341" s="214">
        <v>92567.544993527612</v>
      </c>
      <c r="K341" s="237">
        <v>194779.36483026503</v>
      </c>
      <c r="L341" s="238">
        <v>100389.30851185998</v>
      </c>
      <c r="M341" s="236"/>
      <c r="N341" s="178" t="s">
        <v>271</v>
      </c>
    </row>
    <row r="342" spans="1:14" s="212" customFormat="1" ht="40.5" customHeight="1">
      <c r="A342" s="152"/>
      <c r="B342" s="153"/>
      <c r="C342" s="174" t="s">
        <v>272</v>
      </c>
      <c r="D342" s="192"/>
      <c r="E342" s="213">
        <v>190316.80010709548</v>
      </c>
      <c r="F342" s="214">
        <v>49404.520740582229</v>
      </c>
      <c r="G342" s="214">
        <v>140912.27936651328</v>
      </c>
      <c r="H342" s="214">
        <v>29567.879262770475</v>
      </c>
      <c r="I342" s="214">
        <v>4805.2836965246706</v>
      </c>
      <c r="J342" s="214">
        <v>106539.1164072181</v>
      </c>
      <c r="K342" s="237">
        <v>190316.80010709548</v>
      </c>
      <c r="L342" s="238">
        <v>140912.27936651328</v>
      </c>
      <c r="M342" s="236"/>
      <c r="N342" s="178" t="s">
        <v>273</v>
      </c>
    </row>
    <row r="343" spans="1:14" s="212" customFormat="1" ht="40.5" customHeight="1">
      <c r="A343" s="152"/>
      <c r="B343" s="153"/>
      <c r="C343" s="174" t="s">
        <v>274</v>
      </c>
      <c r="D343" s="192"/>
      <c r="E343" s="213">
        <v>118607.17736684557</v>
      </c>
      <c r="F343" s="214">
        <v>48660.488460868248</v>
      </c>
      <c r="G343" s="214">
        <v>69946.688905977324</v>
      </c>
      <c r="H343" s="214">
        <v>12107.610267983115</v>
      </c>
      <c r="I343" s="214">
        <v>230.22896876045547</v>
      </c>
      <c r="J343" s="214">
        <v>57608.849669233758</v>
      </c>
      <c r="K343" s="239">
        <v>118607.17736684557</v>
      </c>
      <c r="L343" s="240">
        <v>69946.688905977324</v>
      </c>
      <c r="M343" s="236"/>
      <c r="N343" s="178" t="s">
        <v>275</v>
      </c>
    </row>
    <row r="344" spans="1:14" s="212" customFormat="1" ht="40.5" customHeight="1">
      <c r="A344" s="152"/>
      <c r="B344" s="153"/>
      <c r="C344" s="174" t="s">
        <v>276</v>
      </c>
      <c r="D344" s="192"/>
      <c r="E344" s="213">
        <v>317458.93149855052</v>
      </c>
      <c r="F344" s="214">
        <v>81353.450911080872</v>
      </c>
      <c r="G344" s="214">
        <v>236105.48058746968</v>
      </c>
      <c r="H344" s="214">
        <v>105623.28507158101</v>
      </c>
      <c r="I344" s="214">
        <v>13.191642832224296</v>
      </c>
      <c r="J344" s="214">
        <v>130469.00387305644</v>
      </c>
      <c r="K344" s="239">
        <v>317458.93149855052</v>
      </c>
      <c r="L344" s="240">
        <v>236105.48058746968</v>
      </c>
      <c r="M344" s="236"/>
      <c r="N344" s="178" t="s">
        <v>277</v>
      </c>
    </row>
    <row r="345" spans="1:14" s="212" customFormat="1" ht="40.5" customHeight="1">
      <c r="A345" s="152"/>
      <c r="B345" s="153"/>
      <c r="C345" s="174" t="s">
        <v>278</v>
      </c>
      <c r="D345" s="192"/>
      <c r="E345" s="213">
        <v>219435.86183532939</v>
      </c>
      <c r="F345" s="214">
        <v>66076.97278590397</v>
      </c>
      <c r="G345" s="214">
        <v>153358.88904942543</v>
      </c>
      <c r="H345" s="214">
        <v>17557.843834595747</v>
      </c>
      <c r="I345" s="214">
        <v>369.70670100872235</v>
      </c>
      <c r="J345" s="214">
        <v>135431.33851382096</v>
      </c>
      <c r="K345" s="239">
        <v>219435.86183532939</v>
      </c>
      <c r="L345" s="240">
        <v>153358.88904942543</v>
      </c>
      <c r="M345" s="236"/>
      <c r="N345" s="178" t="s">
        <v>279</v>
      </c>
    </row>
    <row r="346" spans="1:14" s="212" customFormat="1" ht="40.5" customHeight="1">
      <c r="A346" s="152"/>
      <c r="B346" s="153"/>
      <c r="C346" s="174" t="s">
        <v>280</v>
      </c>
      <c r="D346" s="192"/>
      <c r="E346" s="213">
        <v>132258.73320321852</v>
      </c>
      <c r="F346" s="214">
        <v>62881.260847854166</v>
      </c>
      <c r="G346" s="214">
        <v>69377.472355364356</v>
      </c>
      <c r="H346" s="214">
        <v>7263.1577504540091</v>
      </c>
      <c r="I346" s="214">
        <v>651.64790348855729</v>
      </c>
      <c r="J346" s="214">
        <v>61462.666701421789</v>
      </c>
      <c r="K346" s="239">
        <v>132258.73320321852</v>
      </c>
      <c r="L346" s="240">
        <v>69377.472355364356</v>
      </c>
      <c r="M346" s="236"/>
      <c r="N346" s="178" t="s">
        <v>281</v>
      </c>
    </row>
    <row r="347" spans="1:14" s="218" customFormat="1" ht="40.5" customHeight="1">
      <c r="A347" s="148"/>
      <c r="B347" s="11"/>
      <c r="C347" s="174" t="s">
        <v>132</v>
      </c>
      <c r="D347" s="192"/>
      <c r="E347" s="213">
        <v>102653.93282013926</v>
      </c>
      <c r="F347" s="214">
        <v>56541.367518963845</v>
      </c>
      <c r="G347" s="214">
        <v>46112.565301175404</v>
      </c>
      <c r="H347" s="214">
        <v>9076.546810153397</v>
      </c>
      <c r="I347" s="214">
        <v>917.59769422566774</v>
      </c>
      <c r="J347" s="214">
        <v>36118.420796796345</v>
      </c>
      <c r="K347" s="239">
        <v>102653.93282013926</v>
      </c>
      <c r="L347" s="240">
        <v>46112.565301175404</v>
      </c>
      <c r="M347" s="236"/>
      <c r="N347" s="155" t="s">
        <v>133</v>
      </c>
    </row>
    <row r="348" spans="1:14" s="218" customFormat="1" ht="40.5" customHeight="1">
      <c r="A348" s="189"/>
      <c r="B348" s="190"/>
      <c r="C348" s="241" t="s">
        <v>282</v>
      </c>
      <c r="D348" s="242"/>
      <c r="E348" s="243">
        <f t="shared" ref="E348:L348" si="12">SUM(E332:E347)</f>
        <v>3647618.0398678491</v>
      </c>
      <c r="F348" s="244">
        <f t="shared" si="12"/>
        <v>1992353.76923358</v>
      </c>
      <c r="G348" s="244">
        <f t="shared" si="12"/>
        <v>1655264.2706342696</v>
      </c>
      <c r="H348" s="244">
        <f t="shared" si="12"/>
        <v>371558.49058921024</v>
      </c>
      <c r="I348" s="244">
        <f t="shared" si="12"/>
        <v>20019.739008283785</v>
      </c>
      <c r="J348" s="244">
        <f t="shared" si="12"/>
        <v>1263686.0410367753</v>
      </c>
      <c r="K348" s="244">
        <f t="shared" si="12"/>
        <v>3647618.0398678491</v>
      </c>
      <c r="L348" s="245">
        <f t="shared" si="12"/>
        <v>1655264.2706342696</v>
      </c>
      <c r="M348" s="246"/>
      <c r="N348" s="247" t="s">
        <v>283</v>
      </c>
    </row>
    <row r="349" spans="1:14" hidden="1"/>
    <row r="350" spans="1:14" hidden="1"/>
    <row r="351" spans="1:14" hidden="1"/>
    <row r="352" spans="1:14" hidden="1"/>
    <row r="353" spans="1:14" hidden="1"/>
    <row r="354" spans="1:14" s="203" customFormat="1" ht="22.5" customHeight="1">
      <c r="A354" s="446" t="s">
        <v>239</v>
      </c>
      <c r="B354" s="446"/>
      <c r="C354" s="446"/>
      <c r="D354" s="446"/>
      <c r="E354" s="446"/>
      <c r="F354" s="446"/>
      <c r="G354" s="446"/>
      <c r="H354" s="446"/>
      <c r="I354" s="446" t="s">
        <v>240</v>
      </c>
      <c r="J354" s="446"/>
      <c r="K354" s="446"/>
      <c r="L354" s="446"/>
      <c r="M354" s="446"/>
      <c r="N354" s="446"/>
    </row>
    <row r="356" spans="1:14">
      <c r="A356" s="447" t="s">
        <v>303</v>
      </c>
      <c r="B356" s="447"/>
      <c r="C356" s="447"/>
      <c r="D356" s="207"/>
      <c r="E356" s="206"/>
      <c r="F356" s="206"/>
      <c r="G356" s="206"/>
      <c r="H356" s="206"/>
      <c r="I356" s="206"/>
      <c r="J356" s="206"/>
      <c r="K356" s="206"/>
      <c r="L356" s="208"/>
      <c r="M356" s="206"/>
      <c r="N356" s="208" t="s">
        <v>285</v>
      </c>
    </row>
    <row r="357" spans="1:14" s="209" customFormat="1" ht="31.5" customHeight="1">
      <c r="A357" s="448"/>
      <c r="B357" s="449"/>
      <c r="C357" s="449"/>
      <c r="D357" s="449"/>
      <c r="E357" s="452" t="s">
        <v>243</v>
      </c>
      <c r="F357" s="452" t="s">
        <v>286</v>
      </c>
      <c r="G357" s="452" t="s">
        <v>287</v>
      </c>
      <c r="H357" s="452" t="s">
        <v>288</v>
      </c>
      <c r="I357" s="452" t="s">
        <v>289</v>
      </c>
      <c r="J357" s="452" t="s">
        <v>290</v>
      </c>
      <c r="K357" s="452" t="s">
        <v>249</v>
      </c>
      <c r="L357" s="456"/>
      <c r="M357" s="457"/>
      <c r="N357" s="458"/>
    </row>
    <row r="358" spans="1:14" s="212" customFormat="1" ht="43.5" customHeight="1">
      <c r="A358" s="450"/>
      <c r="B358" s="451"/>
      <c r="C358" s="451"/>
      <c r="D358" s="451"/>
      <c r="E358" s="453"/>
      <c r="F358" s="453"/>
      <c r="G358" s="453"/>
      <c r="H358" s="453"/>
      <c r="I358" s="453"/>
      <c r="J358" s="453"/>
      <c r="K358" s="210" t="s">
        <v>250</v>
      </c>
      <c r="L358" s="211" t="s">
        <v>291</v>
      </c>
      <c r="M358" s="459"/>
      <c r="N358" s="460"/>
    </row>
    <row r="359" spans="1:14" s="218" customFormat="1" ht="40.5" customHeight="1">
      <c r="A359" s="148"/>
      <c r="B359" s="11"/>
      <c r="C359" s="174" t="s">
        <v>252</v>
      </c>
      <c r="D359" s="192"/>
      <c r="E359" s="213">
        <v>546039.78247772786</v>
      </c>
      <c r="F359" s="214">
        <v>280496.76852187893</v>
      </c>
      <c r="G359" s="214">
        <v>265543.01395584882</v>
      </c>
      <c r="H359" s="214">
        <v>57777.680007783718</v>
      </c>
      <c r="I359" s="214">
        <v>7084.7938778450107</v>
      </c>
      <c r="J359" s="214">
        <v>200680.54007022013</v>
      </c>
      <c r="K359" s="20">
        <v>546039.78247772786</v>
      </c>
      <c r="L359" s="216">
        <v>265543.01395584882</v>
      </c>
      <c r="M359" s="217"/>
      <c r="N359" s="178" t="s">
        <v>253</v>
      </c>
    </row>
    <row r="360" spans="1:14" s="212" customFormat="1" ht="40.5" customHeight="1">
      <c r="A360" s="148"/>
      <c r="B360" s="11"/>
      <c r="C360" s="174" t="s">
        <v>254</v>
      </c>
      <c r="D360" s="192"/>
      <c r="E360" s="219">
        <v>6450.2894307792867</v>
      </c>
      <c r="F360" s="220">
        <v>3034.28500778849</v>
      </c>
      <c r="G360" s="220">
        <v>3416.0044229907962</v>
      </c>
      <c r="H360" s="220">
        <v>854.5534550762593</v>
      </c>
      <c r="I360" s="220">
        <v>12.934180112380531</v>
      </c>
      <c r="J360" s="220">
        <v>2548.5167878021571</v>
      </c>
      <c r="K360" s="150">
        <v>6450.2894307792867</v>
      </c>
      <c r="L360" s="166">
        <v>3416.0044229907962</v>
      </c>
      <c r="M360" s="221"/>
      <c r="N360" s="178" t="s">
        <v>255</v>
      </c>
    </row>
    <row r="361" spans="1:14" s="212" customFormat="1" ht="40.5" customHeight="1">
      <c r="A361" s="148"/>
      <c r="B361" s="11"/>
      <c r="C361" s="174" t="s">
        <v>256</v>
      </c>
      <c r="D361" s="192"/>
      <c r="E361" s="222">
        <v>2070633.1207940702</v>
      </c>
      <c r="F361" s="223">
        <v>1571739.5870507681</v>
      </c>
      <c r="G361" s="223">
        <v>498893.53374330251</v>
      </c>
      <c r="H361" s="223">
        <v>139582.33528949699</v>
      </c>
      <c r="I361" s="223">
        <v>1384.3025485352498</v>
      </c>
      <c r="J361" s="223">
        <v>357926.89590527036</v>
      </c>
      <c r="K361" s="150">
        <v>2070633.1207940702</v>
      </c>
      <c r="L361" s="166">
        <v>498893.53374330251</v>
      </c>
      <c r="M361" s="224"/>
      <c r="N361" s="178" t="s">
        <v>257</v>
      </c>
    </row>
    <row r="362" spans="1:14" s="212" customFormat="1" ht="40.5" customHeight="1">
      <c r="A362" s="148"/>
      <c r="B362" s="11"/>
      <c r="C362" s="174" t="s">
        <v>258</v>
      </c>
      <c r="D362" s="192"/>
      <c r="E362" s="225">
        <v>50389.186561065762</v>
      </c>
      <c r="F362" s="226">
        <v>33518.730597192814</v>
      </c>
      <c r="G362" s="226">
        <v>16870.455963872948</v>
      </c>
      <c r="H362" s="226">
        <v>9949.4777559183258</v>
      </c>
      <c r="I362" s="226">
        <v>31.931069536836311</v>
      </c>
      <c r="J362" s="226">
        <v>6889.0471384177854</v>
      </c>
      <c r="K362" s="227">
        <v>50389.186561065762</v>
      </c>
      <c r="L362" s="228">
        <v>16870.455963872948</v>
      </c>
      <c r="M362" s="229"/>
      <c r="N362" s="178" t="s">
        <v>259</v>
      </c>
    </row>
    <row r="363" spans="1:14" s="212" customFormat="1" ht="40.5" customHeight="1">
      <c r="A363" s="148"/>
      <c r="B363" s="11"/>
      <c r="C363" s="174" t="s">
        <v>260</v>
      </c>
      <c r="D363" s="192"/>
      <c r="E363" s="230">
        <v>219682.31353308019</v>
      </c>
      <c r="F363" s="231">
        <v>147535.38816237857</v>
      </c>
      <c r="G363" s="231">
        <v>72146.925370701589</v>
      </c>
      <c r="H363" s="231">
        <v>6191.5263599610089</v>
      </c>
      <c r="I363" s="231">
        <v>253.83743896120163</v>
      </c>
      <c r="J363" s="231">
        <v>65701.561571779399</v>
      </c>
      <c r="K363" s="232">
        <v>219682.31353308019</v>
      </c>
      <c r="L363" s="233">
        <v>72146.925370701589</v>
      </c>
      <c r="M363" s="234"/>
      <c r="N363" s="178" t="s">
        <v>261</v>
      </c>
    </row>
    <row r="364" spans="1:14" s="212" customFormat="1" ht="40.5" customHeight="1">
      <c r="A364" s="148"/>
      <c r="B364" s="11"/>
      <c r="C364" s="174" t="s">
        <v>262</v>
      </c>
      <c r="D364" s="192"/>
      <c r="E364" s="213">
        <v>127526.48660219388</v>
      </c>
      <c r="F364" s="214">
        <v>59477.567082884198</v>
      </c>
      <c r="G364" s="214">
        <v>68048.919519309682</v>
      </c>
      <c r="H364" s="214">
        <v>4743.0653090282449</v>
      </c>
      <c r="I364" s="214">
        <v>1614.8632555238041</v>
      </c>
      <c r="J364" s="214">
        <v>61690.990954757639</v>
      </c>
      <c r="K364" s="214">
        <v>127526.48660219388</v>
      </c>
      <c r="L364" s="235">
        <v>68048.919519309682</v>
      </c>
      <c r="M364" s="236"/>
      <c r="N364" s="178" t="s">
        <v>263</v>
      </c>
    </row>
    <row r="365" spans="1:14" s="212" customFormat="1" ht="40.5" customHeight="1">
      <c r="A365" s="148"/>
      <c r="B365" s="11"/>
      <c r="C365" s="174" t="s">
        <v>264</v>
      </c>
      <c r="D365" s="192"/>
      <c r="E365" s="213">
        <v>192470.99103032629</v>
      </c>
      <c r="F365" s="214">
        <v>108989.35116837473</v>
      </c>
      <c r="G365" s="214">
        <v>83481.639861951524</v>
      </c>
      <c r="H365" s="214">
        <v>19319.970437411917</v>
      </c>
      <c r="I365" s="214">
        <v>604.86534548733732</v>
      </c>
      <c r="J365" s="214">
        <v>63556.804079052272</v>
      </c>
      <c r="K365" s="237">
        <v>192470.99103032629</v>
      </c>
      <c r="L365" s="238">
        <v>83481.639861951524</v>
      </c>
      <c r="M365" s="236"/>
      <c r="N365" s="178" t="s">
        <v>265</v>
      </c>
    </row>
    <row r="366" spans="1:14" s="212" customFormat="1" ht="40.5" customHeight="1">
      <c r="A366" s="148"/>
      <c r="B366" s="11"/>
      <c r="C366" s="174" t="s">
        <v>266</v>
      </c>
      <c r="D366" s="192"/>
      <c r="E366" s="213">
        <v>93488.979427823739</v>
      </c>
      <c r="F366" s="214">
        <v>54264.173026545526</v>
      </c>
      <c r="G366" s="214">
        <v>39224.806401278198</v>
      </c>
      <c r="H366" s="214">
        <v>4848.7118164743579</v>
      </c>
      <c r="I366" s="214">
        <v>598.61798345938291</v>
      </c>
      <c r="J366" s="214">
        <v>33777.476601344461</v>
      </c>
      <c r="K366" s="214">
        <v>93488.979427823739</v>
      </c>
      <c r="L366" s="235">
        <v>39224.806401278198</v>
      </c>
      <c r="M366" s="236"/>
      <c r="N366" s="178" t="s">
        <v>267</v>
      </c>
    </row>
    <row r="367" spans="1:14" s="212" customFormat="1" ht="40.5" customHeight="1">
      <c r="A367" s="148"/>
      <c r="B367" s="11"/>
      <c r="C367" s="174" t="s">
        <v>268</v>
      </c>
      <c r="D367" s="192"/>
      <c r="E367" s="213">
        <v>52170.628866601779</v>
      </c>
      <c r="F367" s="214">
        <v>31687.263146728947</v>
      </c>
      <c r="G367" s="214">
        <v>20483.365719872829</v>
      </c>
      <c r="H367" s="214">
        <v>11562.913444226848</v>
      </c>
      <c r="I367" s="214">
        <v>52.622677290429387</v>
      </c>
      <c r="J367" s="214">
        <v>8867.829598355549</v>
      </c>
      <c r="K367" s="237">
        <v>52170.628866601779</v>
      </c>
      <c r="L367" s="238">
        <v>20483.365719872829</v>
      </c>
      <c r="M367" s="217"/>
      <c r="N367" s="178" t="s">
        <v>269</v>
      </c>
    </row>
    <row r="368" spans="1:14" s="212" customFormat="1" ht="40.5" customHeight="1">
      <c r="A368" s="152"/>
      <c r="B368" s="153"/>
      <c r="C368" s="174" t="s">
        <v>270</v>
      </c>
      <c r="D368" s="192"/>
      <c r="E368" s="213">
        <v>138690.19233260918</v>
      </c>
      <c r="F368" s="214">
        <v>63816.216168028761</v>
      </c>
      <c r="G368" s="214">
        <v>74873.976164580396</v>
      </c>
      <c r="H368" s="214">
        <v>5683.1620176651622</v>
      </c>
      <c r="I368" s="214">
        <v>182.97119187825501</v>
      </c>
      <c r="J368" s="214">
        <v>69007.842955036976</v>
      </c>
      <c r="K368" s="237">
        <v>138690.19233260918</v>
      </c>
      <c r="L368" s="238">
        <v>74873.976164580396</v>
      </c>
      <c r="M368" s="236"/>
      <c r="N368" s="178" t="s">
        <v>271</v>
      </c>
    </row>
    <row r="369" spans="1:14" s="212" customFormat="1" ht="40.5" customHeight="1">
      <c r="A369" s="152"/>
      <c r="B369" s="153"/>
      <c r="C369" s="174" t="s">
        <v>272</v>
      </c>
      <c r="D369" s="192"/>
      <c r="E369" s="213">
        <v>136465.79376936154</v>
      </c>
      <c r="F369" s="214">
        <v>28789.515249486456</v>
      </c>
      <c r="G369" s="214">
        <v>107676.27851987506</v>
      </c>
      <c r="H369" s="214">
        <v>26668.460260985812</v>
      </c>
      <c r="I369" s="214">
        <v>3445.4245735735935</v>
      </c>
      <c r="J369" s="214">
        <v>77562.393685315663</v>
      </c>
      <c r="K369" s="237">
        <v>136465.79376936154</v>
      </c>
      <c r="L369" s="238">
        <v>107676.27851987506</v>
      </c>
      <c r="M369" s="236"/>
      <c r="N369" s="178" t="s">
        <v>273</v>
      </c>
    </row>
    <row r="370" spans="1:14" s="212" customFormat="1" ht="40.5" customHeight="1">
      <c r="A370" s="152"/>
      <c r="B370" s="153"/>
      <c r="C370" s="174" t="s">
        <v>274</v>
      </c>
      <c r="D370" s="192"/>
      <c r="E370" s="213">
        <v>36410.477807680742</v>
      </c>
      <c r="F370" s="214">
        <v>13816.816313464999</v>
      </c>
      <c r="G370" s="214">
        <v>22593.661494215743</v>
      </c>
      <c r="H370" s="214">
        <v>2412.0838510986632</v>
      </c>
      <c r="I370" s="214">
        <v>96.919151488697906</v>
      </c>
      <c r="J370" s="214">
        <v>20084.658491628383</v>
      </c>
      <c r="K370" s="239">
        <v>36410.477807680742</v>
      </c>
      <c r="L370" s="240">
        <v>22593.661494215743</v>
      </c>
      <c r="M370" s="236"/>
      <c r="N370" s="178" t="s">
        <v>275</v>
      </c>
    </row>
    <row r="371" spans="1:14" s="212" customFormat="1" ht="40.5" customHeight="1">
      <c r="A371" s="152"/>
      <c r="B371" s="153"/>
      <c r="C371" s="174" t="s">
        <v>276</v>
      </c>
      <c r="D371" s="192"/>
      <c r="E371" s="213">
        <v>325819.28863072832</v>
      </c>
      <c r="F371" s="214">
        <v>83470.741830918836</v>
      </c>
      <c r="G371" s="214">
        <v>242348.54679980947</v>
      </c>
      <c r="H371" s="214">
        <v>110859.23593864987</v>
      </c>
      <c r="I371" s="214">
        <v>13.557803781537356</v>
      </c>
      <c r="J371" s="214">
        <v>131475.75305737808</v>
      </c>
      <c r="K371" s="239">
        <v>325819.28863072832</v>
      </c>
      <c r="L371" s="240">
        <v>242348.54679980947</v>
      </c>
      <c r="M371" s="236"/>
      <c r="N371" s="178" t="s">
        <v>277</v>
      </c>
    </row>
    <row r="372" spans="1:14" s="212" customFormat="1" ht="40.5" customHeight="1">
      <c r="A372" s="152"/>
      <c r="B372" s="153"/>
      <c r="C372" s="174" t="s">
        <v>278</v>
      </c>
      <c r="D372" s="192"/>
      <c r="E372" s="213">
        <v>207855.52940479008</v>
      </c>
      <c r="F372" s="214">
        <v>60329.71136708319</v>
      </c>
      <c r="G372" s="214">
        <v>147525.81803770689</v>
      </c>
      <c r="H372" s="214">
        <v>17043.350803720637</v>
      </c>
      <c r="I372" s="214">
        <v>252.54318710726932</v>
      </c>
      <c r="J372" s="214">
        <v>130229.92404687898</v>
      </c>
      <c r="K372" s="239">
        <v>207855.52940479008</v>
      </c>
      <c r="L372" s="240">
        <v>147525.81803770689</v>
      </c>
      <c r="M372" s="236"/>
      <c r="N372" s="178" t="s">
        <v>279</v>
      </c>
    </row>
    <row r="373" spans="1:14" s="212" customFormat="1" ht="40.5" customHeight="1">
      <c r="A373" s="152"/>
      <c r="B373" s="153"/>
      <c r="C373" s="174" t="s">
        <v>280</v>
      </c>
      <c r="D373" s="192"/>
      <c r="E373" s="213">
        <v>109765.08427211724</v>
      </c>
      <c r="F373" s="214">
        <v>52270.128056305417</v>
      </c>
      <c r="G373" s="214">
        <v>57494.956215811835</v>
      </c>
      <c r="H373" s="214">
        <v>6037.6322257728989</v>
      </c>
      <c r="I373" s="214">
        <v>545.5010704870075</v>
      </c>
      <c r="J373" s="214">
        <v>50911.822919551923</v>
      </c>
      <c r="K373" s="239">
        <v>109765.08427211724</v>
      </c>
      <c r="L373" s="240">
        <v>57494.956215811835</v>
      </c>
      <c r="M373" s="236"/>
      <c r="N373" s="178" t="s">
        <v>281</v>
      </c>
    </row>
    <row r="374" spans="1:14" s="218" customFormat="1" ht="40.5" customHeight="1">
      <c r="A374" s="148"/>
      <c r="B374" s="11"/>
      <c r="C374" s="174" t="s">
        <v>132</v>
      </c>
      <c r="D374" s="192"/>
      <c r="E374" s="213">
        <v>81365.167739541939</v>
      </c>
      <c r="F374" s="214">
        <v>41702.67177424542</v>
      </c>
      <c r="G374" s="214">
        <v>39662.495965296512</v>
      </c>
      <c r="H374" s="214">
        <v>6165.3133212996181</v>
      </c>
      <c r="I374" s="214">
        <v>637.39434567605383</v>
      </c>
      <c r="J374" s="214">
        <v>32859.78829832084</v>
      </c>
      <c r="K374" s="239">
        <v>81365.167739541939</v>
      </c>
      <c r="L374" s="240">
        <v>39662.495965296512</v>
      </c>
      <c r="M374" s="236"/>
      <c r="N374" s="155" t="s">
        <v>133</v>
      </c>
    </row>
    <row r="375" spans="1:14" s="218" customFormat="1" ht="40.5" customHeight="1">
      <c r="A375" s="189"/>
      <c r="B375" s="190"/>
      <c r="C375" s="241" t="s">
        <v>282</v>
      </c>
      <c r="D375" s="242"/>
      <c r="E375" s="243">
        <f t="shared" ref="E375:L375" si="13">SUM(E359:E374)</f>
        <v>4395223.3126804978</v>
      </c>
      <c r="F375" s="244">
        <f t="shared" si="13"/>
        <v>2634938.9145240732</v>
      </c>
      <c r="G375" s="244">
        <f t="shared" si="13"/>
        <v>1760284.3981564248</v>
      </c>
      <c r="H375" s="244">
        <f t="shared" si="13"/>
        <v>429699.47229457035</v>
      </c>
      <c r="I375" s="244">
        <f t="shared" si="13"/>
        <v>16813.079700744045</v>
      </c>
      <c r="J375" s="244">
        <f t="shared" si="13"/>
        <v>1313771.8461611108</v>
      </c>
      <c r="K375" s="244">
        <f t="shared" si="13"/>
        <v>4395223.3126804978</v>
      </c>
      <c r="L375" s="245">
        <f t="shared" si="13"/>
        <v>1760284.3981564248</v>
      </c>
      <c r="M375" s="246"/>
      <c r="N375" s="247" t="s">
        <v>283</v>
      </c>
    </row>
    <row r="376" spans="1:14" hidden="1"/>
    <row r="377" spans="1:14" hidden="1"/>
    <row r="378" spans="1:14" hidden="1"/>
    <row r="379" spans="1:14" hidden="1"/>
    <row r="380" spans="1:14" hidden="1"/>
    <row r="381" spans="1:14" s="203" customFormat="1" ht="22.5" customHeight="1">
      <c r="A381" s="446" t="s">
        <v>239</v>
      </c>
      <c r="B381" s="446"/>
      <c r="C381" s="446"/>
      <c r="D381" s="446"/>
      <c r="E381" s="446"/>
      <c r="F381" s="446"/>
      <c r="G381" s="446"/>
      <c r="H381" s="446"/>
      <c r="I381" s="446" t="s">
        <v>240</v>
      </c>
      <c r="J381" s="446"/>
      <c r="K381" s="446"/>
      <c r="L381" s="446"/>
      <c r="M381" s="446"/>
      <c r="N381" s="446"/>
    </row>
    <row r="383" spans="1:14">
      <c r="A383" s="447" t="s">
        <v>304</v>
      </c>
      <c r="B383" s="447"/>
      <c r="C383" s="447"/>
      <c r="D383" s="207"/>
      <c r="E383" s="206"/>
      <c r="F383" s="206"/>
      <c r="G383" s="206"/>
      <c r="H383" s="206"/>
      <c r="I383" s="206"/>
      <c r="J383" s="206"/>
      <c r="K383" s="206"/>
      <c r="L383" s="208"/>
      <c r="M383" s="206"/>
      <c r="N383" s="208" t="s">
        <v>285</v>
      </c>
    </row>
    <row r="384" spans="1:14" s="209" customFormat="1" ht="31.5" customHeight="1">
      <c r="A384" s="448"/>
      <c r="B384" s="449"/>
      <c r="C384" s="449"/>
      <c r="D384" s="449"/>
      <c r="E384" s="452" t="s">
        <v>243</v>
      </c>
      <c r="F384" s="452" t="s">
        <v>286</v>
      </c>
      <c r="G384" s="452" t="s">
        <v>287</v>
      </c>
      <c r="H384" s="452" t="s">
        <v>288</v>
      </c>
      <c r="I384" s="452" t="s">
        <v>289</v>
      </c>
      <c r="J384" s="452" t="s">
        <v>290</v>
      </c>
      <c r="K384" s="452" t="s">
        <v>249</v>
      </c>
      <c r="L384" s="456"/>
      <c r="M384" s="457"/>
      <c r="N384" s="458"/>
    </row>
    <row r="385" spans="1:14" s="212" customFormat="1" ht="43.5" customHeight="1">
      <c r="A385" s="450"/>
      <c r="B385" s="451"/>
      <c r="C385" s="451"/>
      <c r="D385" s="451"/>
      <c r="E385" s="453"/>
      <c r="F385" s="453"/>
      <c r="G385" s="453"/>
      <c r="H385" s="453"/>
      <c r="I385" s="453"/>
      <c r="J385" s="453"/>
      <c r="K385" s="210" t="s">
        <v>250</v>
      </c>
      <c r="L385" s="211" t="s">
        <v>291</v>
      </c>
      <c r="M385" s="459"/>
      <c r="N385" s="460"/>
    </row>
    <row r="386" spans="1:14" s="218" customFormat="1" ht="40.5" customHeight="1">
      <c r="A386" s="148"/>
      <c r="B386" s="11"/>
      <c r="C386" s="174" t="s">
        <v>252</v>
      </c>
      <c r="D386" s="192"/>
      <c r="E386" s="213">
        <v>375436.39252403274</v>
      </c>
      <c r="F386" s="214">
        <v>157185.88762457491</v>
      </c>
      <c r="G386" s="214">
        <v>218250.50489945782</v>
      </c>
      <c r="H386" s="214">
        <v>37250.77292382421</v>
      </c>
      <c r="I386" s="214">
        <v>4871.3835162211944</v>
      </c>
      <c r="J386" s="214">
        <v>176128.34845941237</v>
      </c>
      <c r="K386" s="20">
        <v>375436.39252403274</v>
      </c>
      <c r="L386" s="216">
        <v>218250.50489945782</v>
      </c>
      <c r="M386" s="217"/>
      <c r="N386" s="178" t="s">
        <v>253</v>
      </c>
    </row>
    <row r="387" spans="1:14" s="212" customFormat="1" ht="40.5" customHeight="1">
      <c r="A387" s="148"/>
      <c r="B387" s="11"/>
      <c r="C387" s="174" t="s">
        <v>254</v>
      </c>
      <c r="D387" s="192"/>
      <c r="E387" s="219">
        <v>4860.9829300456513</v>
      </c>
      <c r="F387" s="220">
        <v>2286.6582633287767</v>
      </c>
      <c r="G387" s="220">
        <v>2574.3246667168751</v>
      </c>
      <c r="H387" s="220">
        <v>643.99742097078729</v>
      </c>
      <c r="I387" s="220">
        <v>9.7472879961629442</v>
      </c>
      <c r="J387" s="220">
        <v>1920.5799577499247</v>
      </c>
      <c r="K387" s="150">
        <v>4860.9829300456513</v>
      </c>
      <c r="L387" s="166">
        <v>2574.3246667168751</v>
      </c>
      <c r="M387" s="221"/>
      <c r="N387" s="178" t="s">
        <v>255</v>
      </c>
    </row>
    <row r="388" spans="1:14" s="212" customFormat="1" ht="40.5" customHeight="1">
      <c r="A388" s="148"/>
      <c r="B388" s="11"/>
      <c r="C388" s="174" t="s">
        <v>256</v>
      </c>
      <c r="D388" s="192"/>
      <c r="E388" s="222">
        <v>145276.35555980774</v>
      </c>
      <c r="F388" s="223">
        <v>116330.92169343168</v>
      </c>
      <c r="G388" s="223">
        <v>28945.433866376065</v>
      </c>
      <c r="H388" s="223">
        <v>6793.1871191269211</v>
      </c>
      <c r="I388" s="223">
        <v>97.115402451089125</v>
      </c>
      <c r="J388" s="223">
        <v>22055.131344798057</v>
      </c>
      <c r="K388" s="150">
        <v>145276.35555980774</v>
      </c>
      <c r="L388" s="166">
        <v>28945.433866376065</v>
      </c>
      <c r="M388" s="224"/>
      <c r="N388" s="178" t="s">
        <v>257</v>
      </c>
    </row>
    <row r="389" spans="1:14" s="212" customFormat="1" ht="40.5" customHeight="1">
      <c r="A389" s="148"/>
      <c r="B389" s="11"/>
      <c r="C389" s="174" t="s">
        <v>258</v>
      </c>
      <c r="D389" s="192"/>
      <c r="E389" s="225">
        <v>1860441.7241686785</v>
      </c>
      <c r="F389" s="226">
        <v>1274304.5230072923</v>
      </c>
      <c r="G389" s="226">
        <v>586137.2011613861</v>
      </c>
      <c r="H389" s="226">
        <v>367382.08618012449</v>
      </c>
      <c r="I389" s="226">
        <v>1223.4722659878016</v>
      </c>
      <c r="J389" s="226">
        <v>217531.64271527383</v>
      </c>
      <c r="K389" s="227">
        <v>1860441.7241686785</v>
      </c>
      <c r="L389" s="228">
        <v>586137.2011613861</v>
      </c>
      <c r="M389" s="229"/>
      <c r="N389" s="178" t="s">
        <v>259</v>
      </c>
    </row>
    <row r="390" spans="1:14" s="212" customFormat="1" ht="40.5" customHeight="1">
      <c r="A390" s="148"/>
      <c r="B390" s="11"/>
      <c r="C390" s="174" t="s">
        <v>260</v>
      </c>
      <c r="D390" s="192"/>
      <c r="E390" s="230">
        <v>287700.48211821902</v>
      </c>
      <c r="F390" s="231">
        <v>190776.00223675161</v>
      </c>
      <c r="G390" s="231">
        <v>96924.479881467443</v>
      </c>
      <c r="H390" s="231">
        <v>7833.1440841766644</v>
      </c>
      <c r="I390" s="231">
        <v>332.44090436067324</v>
      </c>
      <c r="J390" s="231">
        <v>88758.894892930097</v>
      </c>
      <c r="K390" s="232">
        <v>287700.48211821902</v>
      </c>
      <c r="L390" s="233">
        <v>96924.479881467443</v>
      </c>
      <c r="M390" s="234"/>
      <c r="N390" s="178" t="s">
        <v>261</v>
      </c>
    </row>
    <row r="391" spans="1:14" s="212" customFormat="1" ht="40.5" customHeight="1">
      <c r="A391" s="148"/>
      <c r="B391" s="11"/>
      <c r="C391" s="174" t="s">
        <v>262</v>
      </c>
      <c r="D391" s="192"/>
      <c r="E391" s="213">
        <v>87153.224068960553</v>
      </c>
      <c r="F391" s="214">
        <v>40211.018760251682</v>
      </c>
      <c r="G391" s="214">
        <v>46942.205308708879</v>
      </c>
      <c r="H391" s="214">
        <v>3311.0476171949772</v>
      </c>
      <c r="I391" s="214">
        <v>1103.6186247902758</v>
      </c>
      <c r="J391" s="214">
        <v>42527.539066723621</v>
      </c>
      <c r="K391" s="214">
        <v>87153.224068960553</v>
      </c>
      <c r="L391" s="235">
        <v>46942.205308708879</v>
      </c>
      <c r="M391" s="236"/>
      <c r="N391" s="178" t="s">
        <v>263</v>
      </c>
    </row>
    <row r="392" spans="1:14" s="212" customFormat="1" ht="40.5" customHeight="1">
      <c r="A392" s="148"/>
      <c r="B392" s="11"/>
      <c r="C392" s="174" t="s">
        <v>264</v>
      </c>
      <c r="D392" s="192"/>
      <c r="E392" s="213">
        <v>129566.96952271495</v>
      </c>
      <c r="F392" s="214">
        <v>84622.771732239722</v>
      </c>
      <c r="G392" s="214">
        <v>44944.197790475228</v>
      </c>
      <c r="H392" s="214">
        <v>11984.886832347551</v>
      </c>
      <c r="I392" s="214">
        <v>407.12614927050134</v>
      </c>
      <c r="J392" s="214">
        <v>32552.184808857179</v>
      </c>
      <c r="K392" s="237">
        <v>129566.96952271495</v>
      </c>
      <c r="L392" s="238">
        <v>44944.197790475228</v>
      </c>
      <c r="M392" s="236"/>
      <c r="N392" s="178" t="s">
        <v>265</v>
      </c>
    </row>
    <row r="393" spans="1:14" s="212" customFormat="1" ht="40.5" customHeight="1">
      <c r="A393" s="148"/>
      <c r="B393" s="11"/>
      <c r="C393" s="174" t="s">
        <v>266</v>
      </c>
      <c r="D393" s="192"/>
      <c r="E393" s="213">
        <v>138499.34759786999</v>
      </c>
      <c r="F393" s="214">
        <v>75021.378371607629</v>
      </c>
      <c r="G393" s="214">
        <v>63477.969226262358</v>
      </c>
      <c r="H393" s="214">
        <v>12409.202229034656</v>
      </c>
      <c r="I393" s="214">
        <v>886.85386348115026</v>
      </c>
      <c r="J393" s="214">
        <v>50181.913133746559</v>
      </c>
      <c r="K393" s="214">
        <v>138499.34759786999</v>
      </c>
      <c r="L393" s="235">
        <v>63477.969226262358</v>
      </c>
      <c r="M393" s="236"/>
      <c r="N393" s="178" t="s">
        <v>267</v>
      </c>
    </row>
    <row r="394" spans="1:14" s="212" customFormat="1" ht="40.5" customHeight="1">
      <c r="A394" s="148"/>
      <c r="B394" s="11"/>
      <c r="C394" s="174" t="s">
        <v>268</v>
      </c>
      <c r="D394" s="192"/>
      <c r="E394" s="213">
        <v>38632.27096139358</v>
      </c>
      <c r="F394" s="214">
        <v>23567.160813581351</v>
      </c>
      <c r="G394" s="214">
        <v>15065.110147812225</v>
      </c>
      <c r="H394" s="214">
        <v>8568.9037551661841</v>
      </c>
      <c r="I394" s="214">
        <v>39.128323621166174</v>
      </c>
      <c r="J394" s="214">
        <v>6457.0780690248757</v>
      </c>
      <c r="K394" s="237">
        <v>38632.27096139358</v>
      </c>
      <c r="L394" s="238">
        <v>15065.110147812225</v>
      </c>
      <c r="M394" s="217"/>
      <c r="N394" s="178" t="s">
        <v>269</v>
      </c>
    </row>
    <row r="395" spans="1:14" s="212" customFormat="1" ht="40.5" customHeight="1">
      <c r="A395" s="152"/>
      <c r="B395" s="153"/>
      <c r="C395" s="174" t="s">
        <v>270</v>
      </c>
      <c r="D395" s="192"/>
      <c r="E395" s="213">
        <v>89968.708656856077</v>
      </c>
      <c r="F395" s="214">
        <v>37738.548777741235</v>
      </c>
      <c r="G395" s="214">
        <v>52230.159879114843</v>
      </c>
      <c r="H395" s="214">
        <v>3998.9935269423058</v>
      </c>
      <c r="I395" s="214">
        <v>118.59710417174688</v>
      </c>
      <c r="J395" s="214">
        <v>48112.569248000793</v>
      </c>
      <c r="K395" s="237">
        <v>89968.708656856077</v>
      </c>
      <c r="L395" s="238">
        <v>52230.159879114843</v>
      </c>
      <c r="M395" s="236"/>
      <c r="N395" s="178" t="s">
        <v>271</v>
      </c>
    </row>
    <row r="396" spans="1:14" s="212" customFormat="1" ht="40.5" customHeight="1">
      <c r="A396" s="152"/>
      <c r="B396" s="153"/>
      <c r="C396" s="174" t="s">
        <v>272</v>
      </c>
      <c r="D396" s="192"/>
      <c r="E396" s="213">
        <v>104571.25199180427</v>
      </c>
      <c r="F396" s="214">
        <v>20978.752809911352</v>
      </c>
      <c r="G396" s="214">
        <v>83592.499181892927</v>
      </c>
      <c r="H396" s="214">
        <v>20958.450156054696</v>
      </c>
      <c r="I396" s="214">
        <v>2638.0194882558308</v>
      </c>
      <c r="J396" s="214">
        <v>59996.029537582399</v>
      </c>
      <c r="K396" s="237">
        <v>104571.25199180427</v>
      </c>
      <c r="L396" s="238">
        <v>83592.499181892927</v>
      </c>
      <c r="M396" s="236"/>
      <c r="N396" s="178" t="s">
        <v>273</v>
      </c>
    </row>
    <row r="397" spans="1:14" s="212" customFormat="1" ht="40.5" customHeight="1">
      <c r="A397" s="152"/>
      <c r="B397" s="153"/>
      <c r="C397" s="174" t="s">
        <v>274</v>
      </c>
      <c r="D397" s="192"/>
      <c r="E397" s="213">
        <v>95615.376708857933</v>
      </c>
      <c r="F397" s="214">
        <v>37704.551907164605</v>
      </c>
      <c r="G397" s="214">
        <v>57910.824801693321</v>
      </c>
      <c r="H397" s="214">
        <v>9446.3730647201719</v>
      </c>
      <c r="I397" s="214">
        <v>214.24529321101397</v>
      </c>
      <c r="J397" s="214">
        <v>48250.20644376213</v>
      </c>
      <c r="K397" s="239">
        <v>95615.376708857933</v>
      </c>
      <c r="L397" s="240">
        <v>57910.824801693321</v>
      </c>
      <c r="M397" s="236"/>
      <c r="N397" s="178" t="s">
        <v>275</v>
      </c>
    </row>
    <row r="398" spans="1:14" s="212" customFormat="1" ht="40.5" customHeight="1">
      <c r="A398" s="152"/>
      <c r="B398" s="153"/>
      <c r="C398" s="174" t="s">
        <v>276</v>
      </c>
      <c r="D398" s="192"/>
      <c r="E398" s="213">
        <v>222798.08228238494</v>
      </c>
      <c r="F398" s="214">
        <v>57077.788788815524</v>
      </c>
      <c r="G398" s="214">
        <v>165720.29349356942</v>
      </c>
      <c r="H398" s="214">
        <v>75829.459245207065</v>
      </c>
      <c r="I398" s="214">
        <v>9.2711202608617427</v>
      </c>
      <c r="J398" s="214">
        <v>89881.563128101479</v>
      </c>
      <c r="K398" s="239">
        <v>222798.08228238494</v>
      </c>
      <c r="L398" s="240">
        <v>165720.29349356942</v>
      </c>
      <c r="M398" s="236"/>
      <c r="N398" s="178" t="s">
        <v>277</v>
      </c>
    </row>
    <row r="399" spans="1:14" s="212" customFormat="1" ht="40.5" customHeight="1">
      <c r="A399" s="152"/>
      <c r="B399" s="153"/>
      <c r="C399" s="174" t="s">
        <v>278</v>
      </c>
      <c r="D399" s="192"/>
      <c r="E399" s="213">
        <v>118030.89004218715</v>
      </c>
      <c r="F399" s="214">
        <v>35074.036572428442</v>
      </c>
      <c r="G399" s="214">
        <v>82956.853469758717</v>
      </c>
      <c r="H399" s="214">
        <v>9714.7913117916723</v>
      </c>
      <c r="I399" s="214">
        <v>159.29365041767838</v>
      </c>
      <c r="J399" s="214">
        <v>73082.768507549365</v>
      </c>
      <c r="K399" s="239">
        <v>118030.89004218715</v>
      </c>
      <c r="L399" s="240">
        <v>82956.853469758717</v>
      </c>
      <c r="M399" s="236"/>
      <c r="N399" s="178" t="s">
        <v>279</v>
      </c>
    </row>
    <row r="400" spans="1:14" s="212" customFormat="1" ht="40.5" customHeight="1">
      <c r="A400" s="152"/>
      <c r="B400" s="153"/>
      <c r="C400" s="174" t="s">
        <v>280</v>
      </c>
      <c r="D400" s="192"/>
      <c r="E400" s="213">
        <v>69767.061983404972</v>
      </c>
      <c r="F400" s="214">
        <v>33035.477099856536</v>
      </c>
      <c r="G400" s="214">
        <v>36731.584883548428</v>
      </c>
      <c r="H400" s="214">
        <v>3815.5940299674653</v>
      </c>
      <c r="I400" s="214">
        <v>336.17773166844319</v>
      </c>
      <c r="J400" s="214">
        <v>32579.813121912521</v>
      </c>
      <c r="K400" s="239">
        <v>69767.061983404972</v>
      </c>
      <c r="L400" s="240">
        <v>36731.584883548428</v>
      </c>
      <c r="M400" s="236"/>
      <c r="N400" s="178" t="s">
        <v>281</v>
      </c>
    </row>
    <row r="401" spans="1:14" s="218" customFormat="1" ht="40.5" customHeight="1">
      <c r="A401" s="148"/>
      <c r="B401" s="11"/>
      <c r="C401" s="174" t="s">
        <v>132</v>
      </c>
      <c r="D401" s="192"/>
      <c r="E401" s="213">
        <v>62310.053476879395</v>
      </c>
      <c r="F401" s="214">
        <v>31289.336402831985</v>
      </c>
      <c r="G401" s="214">
        <v>31020.717074047407</v>
      </c>
      <c r="H401" s="214">
        <v>5571.5180902452094</v>
      </c>
      <c r="I401" s="214">
        <v>453.6708413671148</v>
      </c>
      <c r="J401" s="214">
        <v>24995.528142435083</v>
      </c>
      <c r="K401" s="239">
        <v>62310.053476879395</v>
      </c>
      <c r="L401" s="240">
        <v>31020.717074047407</v>
      </c>
      <c r="M401" s="236"/>
      <c r="N401" s="155" t="s">
        <v>133</v>
      </c>
    </row>
    <row r="402" spans="1:14" s="218" customFormat="1" ht="40.5" customHeight="1">
      <c r="A402" s="189"/>
      <c r="B402" s="190"/>
      <c r="C402" s="241" t="s">
        <v>282</v>
      </c>
      <c r="D402" s="242"/>
      <c r="E402" s="243">
        <f t="shared" ref="E402:L402" si="14">SUM(E386:E401)</f>
        <v>3830629.1745940973</v>
      </c>
      <c r="F402" s="244">
        <f t="shared" si="14"/>
        <v>2217204.8148618094</v>
      </c>
      <c r="G402" s="244">
        <f t="shared" si="14"/>
        <v>1613424.3597322879</v>
      </c>
      <c r="H402" s="244">
        <f t="shared" si="14"/>
        <v>585512.40758689505</v>
      </c>
      <c r="I402" s="244">
        <f t="shared" si="14"/>
        <v>12900.161567532705</v>
      </c>
      <c r="J402" s="244">
        <f t="shared" si="14"/>
        <v>1015011.7905778604</v>
      </c>
      <c r="K402" s="244">
        <f t="shared" si="14"/>
        <v>3830629.1745940973</v>
      </c>
      <c r="L402" s="245">
        <f t="shared" si="14"/>
        <v>1613424.3597322879</v>
      </c>
      <c r="M402" s="246"/>
      <c r="N402" s="247" t="s">
        <v>283</v>
      </c>
    </row>
    <row r="403" spans="1:14" hidden="1"/>
    <row r="404" spans="1:14" hidden="1"/>
    <row r="405" spans="1:14" hidden="1"/>
    <row r="406" spans="1:14" hidden="1"/>
    <row r="407" spans="1:14" hidden="1"/>
    <row r="408" spans="1:14" s="203" customFormat="1" ht="22.5" customHeight="1">
      <c r="A408" s="446" t="s">
        <v>239</v>
      </c>
      <c r="B408" s="446"/>
      <c r="C408" s="446"/>
      <c r="D408" s="446"/>
      <c r="E408" s="446"/>
      <c r="F408" s="446"/>
      <c r="G408" s="446"/>
      <c r="H408" s="446"/>
      <c r="I408" s="446" t="s">
        <v>240</v>
      </c>
      <c r="J408" s="446"/>
      <c r="K408" s="446"/>
      <c r="L408" s="446"/>
      <c r="M408" s="446"/>
      <c r="N408" s="446"/>
    </row>
    <row r="410" spans="1:14">
      <c r="A410" s="447" t="s">
        <v>305</v>
      </c>
      <c r="B410" s="447"/>
      <c r="C410" s="447"/>
      <c r="D410" s="207"/>
      <c r="E410" s="206"/>
      <c r="F410" s="206"/>
      <c r="G410" s="206"/>
      <c r="H410" s="206"/>
      <c r="I410" s="206"/>
      <c r="J410" s="206"/>
      <c r="K410" s="206"/>
      <c r="L410" s="208"/>
      <c r="M410" s="206"/>
      <c r="N410" s="208" t="s">
        <v>285</v>
      </c>
    </row>
    <row r="411" spans="1:14" s="209" customFormat="1" ht="31.5" customHeight="1">
      <c r="A411" s="448"/>
      <c r="B411" s="449"/>
      <c r="C411" s="449"/>
      <c r="D411" s="449"/>
      <c r="E411" s="452" t="s">
        <v>243</v>
      </c>
      <c r="F411" s="452" t="s">
        <v>286</v>
      </c>
      <c r="G411" s="452" t="s">
        <v>287</v>
      </c>
      <c r="H411" s="452" t="s">
        <v>288</v>
      </c>
      <c r="I411" s="452" t="s">
        <v>289</v>
      </c>
      <c r="J411" s="452" t="s">
        <v>290</v>
      </c>
      <c r="K411" s="452" t="s">
        <v>249</v>
      </c>
      <c r="L411" s="456"/>
      <c r="M411" s="457"/>
      <c r="N411" s="458"/>
    </row>
    <row r="412" spans="1:14" s="212" customFormat="1" ht="43.5" customHeight="1">
      <c r="A412" s="450"/>
      <c r="B412" s="451"/>
      <c r="C412" s="451"/>
      <c r="D412" s="451"/>
      <c r="E412" s="453"/>
      <c r="F412" s="453"/>
      <c r="G412" s="453"/>
      <c r="H412" s="453"/>
      <c r="I412" s="453"/>
      <c r="J412" s="453"/>
      <c r="K412" s="210" t="s">
        <v>250</v>
      </c>
      <c r="L412" s="211" t="s">
        <v>291</v>
      </c>
      <c r="M412" s="459"/>
      <c r="N412" s="460"/>
    </row>
    <row r="413" spans="1:14" s="218" customFormat="1" ht="40.5" customHeight="1">
      <c r="A413" s="148"/>
      <c r="B413" s="11"/>
      <c r="C413" s="174" t="s">
        <v>252</v>
      </c>
      <c r="D413" s="192"/>
      <c r="E413" s="213">
        <v>251269.86456821265</v>
      </c>
      <c r="F413" s="214">
        <v>111827.90201298636</v>
      </c>
      <c r="G413" s="214">
        <v>139441.96255522629</v>
      </c>
      <c r="H413" s="214">
        <v>28371.371344737421</v>
      </c>
      <c r="I413" s="214">
        <v>3260.1957210812689</v>
      </c>
      <c r="J413" s="214">
        <v>107810.39548940759</v>
      </c>
      <c r="K413" s="20">
        <v>251269.86456821265</v>
      </c>
      <c r="L413" s="216">
        <v>139441.96255522629</v>
      </c>
      <c r="M413" s="217"/>
      <c r="N413" s="178" t="s">
        <v>253</v>
      </c>
    </row>
    <row r="414" spans="1:14" s="212" customFormat="1" ht="40.5" customHeight="1">
      <c r="A414" s="148"/>
      <c r="B414" s="11"/>
      <c r="C414" s="174" t="s">
        <v>254</v>
      </c>
      <c r="D414" s="192"/>
      <c r="E414" s="219">
        <v>773.42033236573855</v>
      </c>
      <c r="F414" s="220">
        <v>363.82518093210513</v>
      </c>
      <c r="G414" s="220">
        <v>409.5951514336333</v>
      </c>
      <c r="H414" s="220">
        <v>102.46501716569635</v>
      </c>
      <c r="I414" s="220">
        <v>1.5508696142593827</v>
      </c>
      <c r="J414" s="220">
        <v>305.57926465367763</v>
      </c>
      <c r="K414" s="150">
        <v>773.42033236573855</v>
      </c>
      <c r="L414" s="166">
        <v>409.5951514336333</v>
      </c>
      <c r="M414" s="221"/>
      <c r="N414" s="178" t="s">
        <v>255</v>
      </c>
    </row>
    <row r="415" spans="1:14" s="212" customFormat="1" ht="40.5" customHeight="1">
      <c r="A415" s="148"/>
      <c r="B415" s="11"/>
      <c r="C415" s="174" t="s">
        <v>256</v>
      </c>
      <c r="D415" s="192"/>
      <c r="E415" s="222">
        <v>3613066.1088682679</v>
      </c>
      <c r="F415" s="223">
        <v>2697946.5002095397</v>
      </c>
      <c r="G415" s="223">
        <v>915119.60865872714</v>
      </c>
      <c r="H415" s="223">
        <v>231665.18727479252</v>
      </c>
      <c r="I415" s="223">
        <v>2415.8628444049277</v>
      </c>
      <c r="J415" s="223">
        <v>681038.5585395298</v>
      </c>
      <c r="K415" s="150">
        <v>3613066.1088682679</v>
      </c>
      <c r="L415" s="166">
        <v>915119.60865872714</v>
      </c>
      <c r="M415" s="224"/>
      <c r="N415" s="178" t="s">
        <v>257</v>
      </c>
    </row>
    <row r="416" spans="1:14" s="212" customFormat="1" ht="40.5" customHeight="1">
      <c r="A416" s="148"/>
      <c r="B416" s="11"/>
      <c r="C416" s="174" t="s">
        <v>258</v>
      </c>
      <c r="D416" s="192"/>
      <c r="E416" s="225">
        <v>98684.005907983621</v>
      </c>
      <c r="F416" s="226">
        <v>67786.121084460712</v>
      </c>
      <c r="G416" s="226">
        <v>30897.884823522916</v>
      </c>
      <c r="H416" s="226">
        <v>18296.33401710738</v>
      </c>
      <c r="I416" s="226">
        <v>63.268903023594156</v>
      </c>
      <c r="J416" s="226">
        <v>12538.281903391946</v>
      </c>
      <c r="K416" s="227">
        <v>98684.005907983621</v>
      </c>
      <c r="L416" s="228">
        <v>30897.884823522916</v>
      </c>
      <c r="M416" s="229"/>
      <c r="N416" s="178" t="s">
        <v>259</v>
      </c>
    </row>
    <row r="417" spans="1:14" s="212" customFormat="1" ht="40.5" customHeight="1">
      <c r="A417" s="148"/>
      <c r="B417" s="11"/>
      <c r="C417" s="174" t="s">
        <v>260</v>
      </c>
      <c r="D417" s="192"/>
      <c r="E417" s="230">
        <v>1137237.4962334316</v>
      </c>
      <c r="F417" s="231">
        <v>758479.35688352119</v>
      </c>
      <c r="G417" s="231">
        <v>378758.13934991066</v>
      </c>
      <c r="H417" s="231">
        <v>30820.951366569545</v>
      </c>
      <c r="I417" s="231">
        <v>1314.2775805166091</v>
      </c>
      <c r="J417" s="231">
        <v>346622.91040282446</v>
      </c>
      <c r="K417" s="232">
        <v>1137237.4962334316</v>
      </c>
      <c r="L417" s="233">
        <v>378758.13934991066</v>
      </c>
      <c r="M417" s="234"/>
      <c r="N417" s="178" t="s">
        <v>261</v>
      </c>
    </row>
    <row r="418" spans="1:14" s="212" customFormat="1" ht="40.5" customHeight="1">
      <c r="A418" s="148"/>
      <c r="B418" s="11"/>
      <c r="C418" s="174" t="s">
        <v>262</v>
      </c>
      <c r="D418" s="192"/>
      <c r="E418" s="213">
        <v>160181.69322316564</v>
      </c>
      <c r="F418" s="214">
        <v>75614.401379749179</v>
      </c>
      <c r="G418" s="214">
        <v>84567.29184341646</v>
      </c>
      <c r="H418" s="214">
        <v>5813.1558863057726</v>
      </c>
      <c r="I418" s="214">
        <v>2028.359480266241</v>
      </c>
      <c r="J418" s="214">
        <v>76725.776476844447</v>
      </c>
      <c r="K418" s="214">
        <v>160181.69322316564</v>
      </c>
      <c r="L418" s="235">
        <v>84567.29184341646</v>
      </c>
      <c r="M418" s="236"/>
      <c r="N418" s="178" t="s">
        <v>263</v>
      </c>
    </row>
    <row r="419" spans="1:14" s="212" customFormat="1" ht="40.5" customHeight="1">
      <c r="A419" s="148"/>
      <c r="B419" s="11"/>
      <c r="C419" s="174" t="s">
        <v>264</v>
      </c>
      <c r="D419" s="192"/>
      <c r="E419" s="213">
        <v>141743.97682210722</v>
      </c>
      <c r="F419" s="214">
        <v>75956.741379132218</v>
      </c>
      <c r="G419" s="214">
        <v>65787.235442974998</v>
      </c>
      <c r="H419" s="214">
        <v>16457.738741644622</v>
      </c>
      <c r="I419" s="214">
        <v>445.43013471055423</v>
      </c>
      <c r="J419" s="214">
        <v>48884.066566619818</v>
      </c>
      <c r="K419" s="237">
        <v>141743.97682210722</v>
      </c>
      <c r="L419" s="238">
        <v>65787.235442974998</v>
      </c>
      <c r="M419" s="236"/>
      <c r="N419" s="178" t="s">
        <v>265</v>
      </c>
    </row>
    <row r="420" spans="1:14" s="212" customFormat="1" ht="40.5" customHeight="1">
      <c r="A420" s="148"/>
      <c r="B420" s="11"/>
      <c r="C420" s="174" t="s">
        <v>266</v>
      </c>
      <c r="D420" s="192"/>
      <c r="E420" s="213">
        <v>72284.908971576428</v>
      </c>
      <c r="F420" s="214">
        <v>44442.163447864885</v>
      </c>
      <c r="G420" s="214">
        <v>27842.745523711546</v>
      </c>
      <c r="H420" s="214">
        <v>1329.3014049466233</v>
      </c>
      <c r="I420" s="214">
        <v>462.8323188183324</v>
      </c>
      <c r="J420" s="214">
        <v>26050.61179994659</v>
      </c>
      <c r="K420" s="214">
        <v>72284.908971576428</v>
      </c>
      <c r="L420" s="235">
        <v>27842.745523711546</v>
      </c>
      <c r="M420" s="236"/>
      <c r="N420" s="178" t="s">
        <v>267</v>
      </c>
    </row>
    <row r="421" spans="1:14" s="212" customFormat="1" ht="40.5" customHeight="1">
      <c r="A421" s="148"/>
      <c r="B421" s="11"/>
      <c r="C421" s="174" t="s">
        <v>268</v>
      </c>
      <c r="D421" s="192"/>
      <c r="E421" s="213">
        <v>50640.282507917851</v>
      </c>
      <c r="F421" s="214">
        <v>30793.880549397301</v>
      </c>
      <c r="G421" s="214">
        <v>19846.401958520553</v>
      </c>
      <c r="H421" s="214">
        <v>11189.076109451305</v>
      </c>
      <c r="I421" s="214">
        <v>50.985810107867778</v>
      </c>
      <c r="J421" s="214">
        <v>8606.3400389613798</v>
      </c>
      <c r="K421" s="237">
        <v>50640.282507917851</v>
      </c>
      <c r="L421" s="238">
        <v>19846.401958520553</v>
      </c>
      <c r="M421" s="217"/>
      <c r="N421" s="178" t="s">
        <v>269</v>
      </c>
    </row>
    <row r="422" spans="1:14" s="212" customFormat="1" ht="40.5" customHeight="1">
      <c r="A422" s="152"/>
      <c r="B422" s="153"/>
      <c r="C422" s="174" t="s">
        <v>270</v>
      </c>
      <c r="D422" s="192"/>
      <c r="E422" s="213">
        <v>125908.55266604114</v>
      </c>
      <c r="F422" s="214">
        <v>49062.134159952613</v>
      </c>
      <c r="G422" s="214">
        <v>76846.418506088536</v>
      </c>
      <c r="H422" s="214">
        <v>5920.5150656544884</v>
      </c>
      <c r="I422" s="214">
        <v>165.8389931045165</v>
      </c>
      <c r="J422" s="214">
        <v>70760.064447329525</v>
      </c>
      <c r="K422" s="237">
        <v>125908.55266604114</v>
      </c>
      <c r="L422" s="238">
        <v>76846.418506088536</v>
      </c>
      <c r="M422" s="236"/>
      <c r="N422" s="178" t="s">
        <v>271</v>
      </c>
    </row>
    <row r="423" spans="1:14" s="212" customFormat="1" ht="40.5" customHeight="1">
      <c r="A423" s="152"/>
      <c r="B423" s="153"/>
      <c r="C423" s="174" t="s">
        <v>272</v>
      </c>
      <c r="D423" s="192"/>
      <c r="E423" s="213">
        <v>163816.55808173801</v>
      </c>
      <c r="F423" s="214">
        <v>41067.038228161924</v>
      </c>
      <c r="G423" s="214">
        <v>122749.5198535761</v>
      </c>
      <c r="H423" s="214">
        <v>24742.300807950087</v>
      </c>
      <c r="I423" s="214">
        <v>4139.9649877653264</v>
      </c>
      <c r="J423" s="214">
        <v>93867.254057860686</v>
      </c>
      <c r="K423" s="237">
        <v>163816.55808173801</v>
      </c>
      <c r="L423" s="238">
        <v>122749.5198535761</v>
      </c>
      <c r="M423" s="236"/>
      <c r="N423" s="178" t="s">
        <v>273</v>
      </c>
    </row>
    <row r="424" spans="1:14" s="212" customFormat="1" ht="40.5" customHeight="1">
      <c r="A424" s="152"/>
      <c r="B424" s="153"/>
      <c r="C424" s="174" t="s">
        <v>274</v>
      </c>
      <c r="D424" s="192"/>
      <c r="E424" s="213">
        <v>26393.17075419924</v>
      </c>
      <c r="F424" s="214">
        <v>9724.1632773945294</v>
      </c>
      <c r="G424" s="214">
        <v>16669.007476804709</v>
      </c>
      <c r="H424" s="214">
        <v>1477.3677326180759</v>
      </c>
      <c r="I424" s="214">
        <v>79.056804914307861</v>
      </c>
      <c r="J424" s="214">
        <v>15112.582939272324</v>
      </c>
      <c r="K424" s="239">
        <v>26393.17075419924</v>
      </c>
      <c r="L424" s="240">
        <v>16669.007476804709</v>
      </c>
      <c r="M424" s="236"/>
      <c r="N424" s="178" t="s">
        <v>275</v>
      </c>
    </row>
    <row r="425" spans="1:14" s="212" customFormat="1" ht="40.5" customHeight="1">
      <c r="A425" s="152"/>
      <c r="B425" s="153"/>
      <c r="C425" s="174" t="s">
        <v>276</v>
      </c>
      <c r="D425" s="192"/>
      <c r="E425" s="213">
        <v>298840.9204489484</v>
      </c>
      <c r="F425" s="214">
        <v>76687.225811358076</v>
      </c>
      <c r="G425" s="214">
        <v>222153.69463759029</v>
      </c>
      <c r="H425" s="214">
        <v>89199.686960731604</v>
      </c>
      <c r="I425" s="214">
        <v>12.339822515117802</v>
      </c>
      <c r="J425" s="214">
        <v>132941.66785434357</v>
      </c>
      <c r="K425" s="239">
        <v>298840.9204489484</v>
      </c>
      <c r="L425" s="240">
        <v>222153.69463759029</v>
      </c>
      <c r="M425" s="236"/>
      <c r="N425" s="178" t="s">
        <v>277</v>
      </c>
    </row>
    <row r="426" spans="1:14" s="212" customFormat="1" ht="40.5" customHeight="1">
      <c r="A426" s="152"/>
      <c r="B426" s="153"/>
      <c r="C426" s="174" t="s">
        <v>278</v>
      </c>
      <c r="D426" s="192"/>
      <c r="E426" s="213">
        <v>141761.30392509996</v>
      </c>
      <c r="F426" s="214">
        <v>44674.76856708694</v>
      </c>
      <c r="G426" s="214">
        <v>97086.535358013003</v>
      </c>
      <c r="H426" s="214">
        <v>11053.906214795992</v>
      </c>
      <c r="I426" s="214">
        <v>317.03965478093056</v>
      </c>
      <c r="J426" s="214">
        <v>85715.589488436075</v>
      </c>
      <c r="K426" s="239">
        <v>141761.30392509996</v>
      </c>
      <c r="L426" s="240">
        <v>97086.535358013003</v>
      </c>
      <c r="M426" s="236"/>
      <c r="N426" s="178" t="s">
        <v>279</v>
      </c>
    </row>
    <row r="427" spans="1:14" s="212" customFormat="1" ht="40.5" customHeight="1">
      <c r="A427" s="152"/>
      <c r="B427" s="153"/>
      <c r="C427" s="174" t="s">
        <v>280</v>
      </c>
      <c r="D427" s="192"/>
      <c r="E427" s="213">
        <v>93407.411006461451</v>
      </c>
      <c r="F427" s="214">
        <v>43739.709602016628</v>
      </c>
      <c r="G427" s="214">
        <v>49667.701404444822</v>
      </c>
      <c r="H427" s="214">
        <v>5051.2047964533422</v>
      </c>
      <c r="I427" s="214">
        <v>422.56272002505636</v>
      </c>
      <c r="J427" s="214">
        <v>44193.933887966421</v>
      </c>
      <c r="K427" s="239">
        <v>93407.411006461451</v>
      </c>
      <c r="L427" s="240">
        <v>49667.701404444822</v>
      </c>
      <c r="M427" s="236"/>
      <c r="N427" s="178" t="s">
        <v>281</v>
      </c>
    </row>
    <row r="428" spans="1:14" s="218" customFormat="1" ht="40.5" customHeight="1">
      <c r="A428" s="148"/>
      <c r="B428" s="11"/>
      <c r="C428" s="174" t="s">
        <v>132</v>
      </c>
      <c r="D428" s="192"/>
      <c r="E428" s="213">
        <v>151481.61333788399</v>
      </c>
      <c r="F428" s="214">
        <v>85808.428783105541</v>
      </c>
      <c r="G428" s="214">
        <v>65673.184554778447</v>
      </c>
      <c r="H428" s="214">
        <v>15198.305361273131</v>
      </c>
      <c r="I428" s="214">
        <v>1412.004040039375</v>
      </c>
      <c r="J428" s="214">
        <v>49062.875153465931</v>
      </c>
      <c r="K428" s="239">
        <v>151481.61333788399</v>
      </c>
      <c r="L428" s="240">
        <v>65673.184554778447</v>
      </c>
      <c r="M428" s="236"/>
      <c r="N428" s="155" t="s">
        <v>133</v>
      </c>
    </row>
    <row r="429" spans="1:14" s="218" customFormat="1" ht="40.5" customHeight="1">
      <c r="A429" s="189"/>
      <c r="B429" s="190"/>
      <c r="C429" s="241" t="s">
        <v>282</v>
      </c>
      <c r="D429" s="242"/>
      <c r="E429" s="243">
        <f t="shared" ref="E429:L429" si="15">SUM(E413:E428)</f>
        <v>6527491.2876553992</v>
      </c>
      <c r="F429" s="244">
        <f t="shared" si="15"/>
        <v>4213974.3605566593</v>
      </c>
      <c r="G429" s="244">
        <f t="shared" si="15"/>
        <v>2313516.9270987404</v>
      </c>
      <c r="H429" s="244">
        <f t="shared" si="15"/>
        <v>496688.86810219754</v>
      </c>
      <c r="I429" s="244">
        <f t="shared" si="15"/>
        <v>16591.570685688286</v>
      </c>
      <c r="J429" s="244">
        <f t="shared" si="15"/>
        <v>1800236.488310854</v>
      </c>
      <c r="K429" s="244">
        <f t="shared" si="15"/>
        <v>6527491.2876553992</v>
      </c>
      <c r="L429" s="245">
        <f t="shared" si="15"/>
        <v>2313516.9270987404</v>
      </c>
      <c r="M429" s="246"/>
      <c r="N429" s="247" t="s">
        <v>283</v>
      </c>
    </row>
  </sheetData>
  <mergeCells count="192">
    <mergeCell ref="I411:I412"/>
    <mergeCell ref="J411:J412"/>
    <mergeCell ref="K411:L411"/>
    <mergeCell ref="M411:N412"/>
    <mergeCell ref="A410:C410"/>
    <mergeCell ref="A411:D412"/>
    <mergeCell ref="E411:E412"/>
    <mergeCell ref="F411:F412"/>
    <mergeCell ref="G411:G412"/>
    <mergeCell ref="H411:H412"/>
    <mergeCell ref="I384:I385"/>
    <mergeCell ref="J384:J385"/>
    <mergeCell ref="K384:L384"/>
    <mergeCell ref="M384:N385"/>
    <mergeCell ref="A408:H408"/>
    <mergeCell ref="I408:N408"/>
    <mergeCell ref="A383:C383"/>
    <mergeCell ref="A384:D385"/>
    <mergeCell ref="E384:E385"/>
    <mergeCell ref="F384:F385"/>
    <mergeCell ref="G384:G385"/>
    <mergeCell ref="H384:H385"/>
    <mergeCell ref="I357:I358"/>
    <mergeCell ref="J357:J358"/>
    <mergeCell ref="K357:L357"/>
    <mergeCell ref="M357:N358"/>
    <mergeCell ref="A381:H381"/>
    <mergeCell ref="I381:N381"/>
    <mergeCell ref="A356:C356"/>
    <mergeCell ref="A357:D358"/>
    <mergeCell ref="E357:E358"/>
    <mergeCell ref="F357:F358"/>
    <mergeCell ref="G357:G358"/>
    <mergeCell ref="H357:H358"/>
    <mergeCell ref="I330:I331"/>
    <mergeCell ref="J330:J331"/>
    <mergeCell ref="K330:L330"/>
    <mergeCell ref="M330:N331"/>
    <mergeCell ref="A354:H354"/>
    <mergeCell ref="I354:N354"/>
    <mergeCell ref="A329:C329"/>
    <mergeCell ref="A330:D331"/>
    <mergeCell ref="E330:E331"/>
    <mergeCell ref="F330:F331"/>
    <mergeCell ref="G330:G331"/>
    <mergeCell ref="H330:H331"/>
    <mergeCell ref="I303:I304"/>
    <mergeCell ref="J303:J304"/>
    <mergeCell ref="K303:L303"/>
    <mergeCell ref="M303:N304"/>
    <mergeCell ref="A327:H327"/>
    <mergeCell ref="I327:N327"/>
    <mergeCell ref="A302:C302"/>
    <mergeCell ref="A303:D304"/>
    <mergeCell ref="E303:E304"/>
    <mergeCell ref="F303:F304"/>
    <mergeCell ref="G303:G304"/>
    <mergeCell ref="H303:H304"/>
    <mergeCell ref="I276:I277"/>
    <mergeCell ref="J276:J277"/>
    <mergeCell ref="K276:L276"/>
    <mergeCell ref="M276:N277"/>
    <mergeCell ref="A300:H300"/>
    <mergeCell ref="I300:N300"/>
    <mergeCell ref="A275:C275"/>
    <mergeCell ref="A276:D277"/>
    <mergeCell ref="E276:E277"/>
    <mergeCell ref="F276:F277"/>
    <mergeCell ref="G276:G277"/>
    <mergeCell ref="H276:H277"/>
    <mergeCell ref="I249:I250"/>
    <mergeCell ref="J249:J250"/>
    <mergeCell ref="K249:L249"/>
    <mergeCell ref="M249:N250"/>
    <mergeCell ref="A273:H273"/>
    <mergeCell ref="I273:N273"/>
    <mergeCell ref="A248:C248"/>
    <mergeCell ref="A249:D250"/>
    <mergeCell ref="E249:E250"/>
    <mergeCell ref="F249:F250"/>
    <mergeCell ref="G249:G250"/>
    <mergeCell ref="H249:H250"/>
    <mergeCell ref="I217:I218"/>
    <mergeCell ref="J217:J218"/>
    <mergeCell ref="K217:L217"/>
    <mergeCell ref="M217:N218"/>
    <mergeCell ref="A246:H246"/>
    <mergeCell ref="I246:N246"/>
    <mergeCell ref="A216:C216"/>
    <mergeCell ref="A217:D218"/>
    <mergeCell ref="E217:E218"/>
    <mergeCell ref="F217:F218"/>
    <mergeCell ref="G217:G218"/>
    <mergeCell ref="H217:H218"/>
    <mergeCell ref="I191:I192"/>
    <mergeCell ref="J191:J192"/>
    <mergeCell ref="K191:L191"/>
    <mergeCell ref="M191:N192"/>
    <mergeCell ref="A214:H214"/>
    <mergeCell ref="I214:N214"/>
    <mergeCell ref="A190:C190"/>
    <mergeCell ref="A191:D192"/>
    <mergeCell ref="E191:E192"/>
    <mergeCell ref="F191:F192"/>
    <mergeCell ref="G191:G192"/>
    <mergeCell ref="H191:H192"/>
    <mergeCell ref="I165:I166"/>
    <mergeCell ref="J165:J166"/>
    <mergeCell ref="K165:L165"/>
    <mergeCell ref="M165:N166"/>
    <mergeCell ref="A188:H188"/>
    <mergeCell ref="I188:N188"/>
    <mergeCell ref="A164:C164"/>
    <mergeCell ref="A165:D166"/>
    <mergeCell ref="E165:E166"/>
    <mergeCell ref="F165:F166"/>
    <mergeCell ref="G165:G166"/>
    <mergeCell ref="H165:H166"/>
    <mergeCell ref="I139:I140"/>
    <mergeCell ref="J139:J140"/>
    <mergeCell ref="K139:L139"/>
    <mergeCell ref="M139:N140"/>
    <mergeCell ref="A162:H162"/>
    <mergeCell ref="I162:N162"/>
    <mergeCell ref="A138:C138"/>
    <mergeCell ref="A139:D140"/>
    <mergeCell ref="E139:E140"/>
    <mergeCell ref="F139:F140"/>
    <mergeCell ref="G139:G140"/>
    <mergeCell ref="H139:H140"/>
    <mergeCell ref="I112:I113"/>
    <mergeCell ref="J112:J113"/>
    <mergeCell ref="K112:L112"/>
    <mergeCell ref="M112:N113"/>
    <mergeCell ref="A136:H136"/>
    <mergeCell ref="I136:N136"/>
    <mergeCell ref="A111:C111"/>
    <mergeCell ref="A112:D113"/>
    <mergeCell ref="E112:E113"/>
    <mergeCell ref="F112:F113"/>
    <mergeCell ref="G112:G113"/>
    <mergeCell ref="H112:H113"/>
    <mergeCell ref="I85:I86"/>
    <mergeCell ref="J85:J86"/>
    <mergeCell ref="K85:L85"/>
    <mergeCell ref="M85:N86"/>
    <mergeCell ref="A109:H109"/>
    <mergeCell ref="I109:N109"/>
    <mergeCell ref="A84:C84"/>
    <mergeCell ref="A85:D86"/>
    <mergeCell ref="E85:E86"/>
    <mergeCell ref="F85:F86"/>
    <mergeCell ref="G85:G86"/>
    <mergeCell ref="H85:H86"/>
    <mergeCell ref="I58:I59"/>
    <mergeCell ref="J58:J59"/>
    <mergeCell ref="K58:L58"/>
    <mergeCell ref="M58:N59"/>
    <mergeCell ref="A82:H82"/>
    <mergeCell ref="I82:N82"/>
    <mergeCell ref="A57:C57"/>
    <mergeCell ref="A58:D59"/>
    <mergeCell ref="E58:E59"/>
    <mergeCell ref="F58:F59"/>
    <mergeCell ref="G58:G59"/>
    <mergeCell ref="H58:H59"/>
    <mergeCell ref="I31:I32"/>
    <mergeCell ref="J31:J32"/>
    <mergeCell ref="K31:L31"/>
    <mergeCell ref="M31:N32"/>
    <mergeCell ref="A55:H55"/>
    <mergeCell ref="I55:N55"/>
    <mergeCell ref="K4:L4"/>
    <mergeCell ref="M4:N5"/>
    <mergeCell ref="A28:H28"/>
    <mergeCell ref="I28:N28"/>
    <mergeCell ref="A30:C30"/>
    <mergeCell ref="A31:D32"/>
    <mergeCell ref="E31:E32"/>
    <mergeCell ref="F31:F32"/>
    <mergeCell ref="G31:G32"/>
    <mergeCell ref="H31:H32"/>
    <mergeCell ref="A1:H1"/>
    <mergeCell ref="I1:N1"/>
    <mergeCell ref="A3:C3"/>
    <mergeCell ref="A4:D5"/>
    <mergeCell ref="E4:E5"/>
    <mergeCell ref="F4:F5"/>
    <mergeCell ref="G4:G5"/>
    <mergeCell ref="H4:H5"/>
    <mergeCell ref="I4:I5"/>
    <mergeCell ref="J4:J5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87" pageOrder="overThenDown" orientation="portrait" r:id="rId1"/>
  <headerFooter>
    <oddFooter>&amp;C&amp;P</oddFooter>
  </headerFooter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9"/>
  <sheetViews>
    <sheetView view="pageBreakPreview" zoomScale="70" zoomScaleNormal="77" zoomScaleSheetLayoutView="70" workbookViewId="0">
      <selection sqref="A1:H1"/>
    </sheetView>
  </sheetViews>
  <sheetFormatPr defaultRowHeight="16.5"/>
  <cols>
    <col min="1" max="2" width="0.88671875" style="2" customWidth="1"/>
    <col min="3" max="3" width="21.88671875" style="2" customWidth="1"/>
    <col min="4" max="4" width="0.88671875" style="2" customWidth="1"/>
    <col min="5" max="12" width="15.5546875" style="204" customWidth="1"/>
    <col min="13" max="13" width="0.88671875" style="204" customWidth="1"/>
    <col min="14" max="14" width="23.44140625" style="206" customWidth="1"/>
    <col min="15" max="256" width="8.88671875" style="204"/>
    <col min="257" max="258" width="0.88671875" style="204" customWidth="1"/>
    <col min="259" max="259" width="21.88671875" style="204" customWidth="1"/>
    <col min="260" max="260" width="0.88671875" style="204" customWidth="1"/>
    <col min="261" max="268" width="15.5546875" style="204" customWidth="1"/>
    <col min="269" max="269" width="0.88671875" style="204" customWidth="1"/>
    <col min="270" max="270" width="23.44140625" style="204" customWidth="1"/>
    <col min="271" max="512" width="8.88671875" style="204"/>
    <col min="513" max="514" width="0.88671875" style="204" customWidth="1"/>
    <col min="515" max="515" width="21.88671875" style="204" customWidth="1"/>
    <col min="516" max="516" width="0.88671875" style="204" customWidth="1"/>
    <col min="517" max="524" width="15.5546875" style="204" customWidth="1"/>
    <col min="525" max="525" width="0.88671875" style="204" customWidth="1"/>
    <col min="526" max="526" width="23.44140625" style="204" customWidth="1"/>
    <col min="527" max="768" width="8.88671875" style="204"/>
    <col min="769" max="770" width="0.88671875" style="204" customWidth="1"/>
    <col min="771" max="771" width="21.88671875" style="204" customWidth="1"/>
    <col min="772" max="772" width="0.88671875" style="204" customWidth="1"/>
    <col min="773" max="780" width="15.5546875" style="204" customWidth="1"/>
    <col min="781" max="781" width="0.88671875" style="204" customWidth="1"/>
    <col min="782" max="782" width="23.44140625" style="204" customWidth="1"/>
    <col min="783" max="1024" width="8.88671875" style="204"/>
    <col min="1025" max="1026" width="0.88671875" style="204" customWidth="1"/>
    <col min="1027" max="1027" width="21.88671875" style="204" customWidth="1"/>
    <col min="1028" max="1028" width="0.88671875" style="204" customWidth="1"/>
    <col min="1029" max="1036" width="15.5546875" style="204" customWidth="1"/>
    <col min="1037" max="1037" width="0.88671875" style="204" customWidth="1"/>
    <col min="1038" max="1038" width="23.44140625" style="204" customWidth="1"/>
    <col min="1039" max="1280" width="8.88671875" style="204"/>
    <col min="1281" max="1282" width="0.88671875" style="204" customWidth="1"/>
    <col min="1283" max="1283" width="21.88671875" style="204" customWidth="1"/>
    <col min="1284" max="1284" width="0.88671875" style="204" customWidth="1"/>
    <col min="1285" max="1292" width="15.5546875" style="204" customWidth="1"/>
    <col min="1293" max="1293" width="0.88671875" style="204" customWidth="1"/>
    <col min="1294" max="1294" width="23.44140625" style="204" customWidth="1"/>
    <col min="1295" max="1536" width="8.88671875" style="204"/>
    <col min="1537" max="1538" width="0.88671875" style="204" customWidth="1"/>
    <col min="1539" max="1539" width="21.88671875" style="204" customWidth="1"/>
    <col min="1540" max="1540" width="0.88671875" style="204" customWidth="1"/>
    <col min="1541" max="1548" width="15.5546875" style="204" customWidth="1"/>
    <col min="1549" max="1549" width="0.88671875" style="204" customWidth="1"/>
    <col min="1550" max="1550" width="23.44140625" style="204" customWidth="1"/>
    <col min="1551" max="1792" width="8.88671875" style="204"/>
    <col min="1793" max="1794" width="0.88671875" style="204" customWidth="1"/>
    <col min="1795" max="1795" width="21.88671875" style="204" customWidth="1"/>
    <col min="1796" max="1796" width="0.88671875" style="204" customWidth="1"/>
    <col min="1797" max="1804" width="15.5546875" style="204" customWidth="1"/>
    <col min="1805" max="1805" width="0.88671875" style="204" customWidth="1"/>
    <col min="1806" max="1806" width="23.44140625" style="204" customWidth="1"/>
    <col min="1807" max="2048" width="8.88671875" style="204"/>
    <col min="2049" max="2050" width="0.88671875" style="204" customWidth="1"/>
    <col min="2051" max="2051" width="21.88671875" style="204" customWidth="1"/>
    <col min="2052" max="2052" width="0.88671875" style="204" customWidth="1"/>
    <col min="2053" max="2060" width="15.5546875" style="204" customWidth="1"/>
    <col min="2061" max="2061" width="0.88671875" style="204" customWidth="1"/>
    <col min="2062" max="2062" width="23.44140625" style="204" customWidth="1"/>
    <col min="2063" max="2304" width="8.88671875" style="204"/>
    <col min="2305" max="2306" width="0.88671875" style="204" customWidth="1"/>
    <col min="2307" max="2307" width="21.88671875" style="204" customWidth="1"/>
    <col min="2308" max="2308" width="0.88671875" style="204" customWidth="1"/>
    <col min="2309" max="2316" width="15.5546875" style="204" customWidth="1"/>
    <col min="2317" max="2317" width="0.88671875" style="204" customWidth="1"/>
    <col min="2318" max="2318" width="23.44140625" style="204" customWidth="1"/>
    <col min="2319" max="2560" width="8.88671875" style="204"/>
    <col min="2561" max="2562" width="0.88671875" style="204" customWidth="1"/>
    <col min="2563" max="2563" width="21.88671875" style="204" customWidth="1"/>
    <col min="2564" max="2564" width="0.88671875" style="204" customWidth="1"/>
    <col min="2565" max="2572" width="15.5546875" style="204" customWidth="1"/>
    <col min="2573" max="2573" width="0.88671875" style="204" customWidth="1"/>
    <col min="2574" max="2574" width="23.44140625" style="204" customWidth="1"/>
    <col min="2575" max="2816" width="8.88671875" style="204"/>
    <col min="2817" max="2818" width="0.88671875" style="204" customWidth="1"/>
    <col min="2819" max="2819" width="21.88671875" style="204" customWidth="1"/>
    <col min="2820" max="2820" width="0.88671875" style="204" customWidth="1"/>
    <col min="2821" max="2828" width="15.5546875" style="204" customWidth="1"/>
    <col min="2829" max="2829" width="0.88671875" style="204" customWidth="1"/>
    <col min="2830" max="2830" width="23.44140625" style="204" customWidth="1"/>
    <col min="2831" max="3072" width="8.88671875" style="204"/>
    <col min="3073" max="3074" width="0.88671875" style="204" customWidth="1"/>
    <col min="3075" max="3075" width="21.88671875" style="204" customWidth="1"/>
    <col min="3076" max="3076" width="0.88671875" style="204" customWidth="1"/>
    <col min="3077" max="3084" width="15.5546875" style="204" customWidth="1"/>
    <col min="3085" max="3085" width="0.88671875" style="204" customWidth="1"/>
    <col min="3086" max="3086" width="23.44140625" style="204" customWidth="1"/>
    <col min="3087" max="3328" width="8.88671875" style="204"/>
    <col min="3329" max="3330" width="0.88671875" style="204" customWidth="1"/>
    <col min="3331" max="3331" width="21.88671875" style="204" customWidth="1"/>
    <col min="3332" max="3332" width="0.88671875" style="204" customWidth="1"/>
    <col min="3333" max="3340" width="15.5546875" style="204" customWidth="1"/>
    <col min="3341" max="3341" width="0.88671875" style="204" customWidth="1"/>
    <col min="3342" max="3342" width="23.44140625" style="204" customWidth="1"/>
    <col min="3343" max="3584" width="8.88671875" style="204"/>
    <col min="3585" max="3586" width="0.88671875" style="204" customWidth="1"/>
    <col min="3587" max="3587" width="21.88671875" style="204" customWidth="1"/>
    <col min="3588" max="3588" width="0.88671875" style="204" customWidth="1"/>
    <col min="3589" max="3596" width="15.5546875" style="204" customWidth="1"/>
    <col min="3597" max="3597" width="0.88671875" style="204" customWidth="1"/>
    <col min="3598" max="3598" width="23.44140625" style="204" customWidth="1"/>
    <col min="3599" max="3840" width="8.88671875" style="204"/>
    <col min="3841" max="3842" width="0.88671875" style="204" customWidth="1"/>
    <col min="3843" max="3843" width="21.88671875" style="204" customWidth="1"/>
    <col min="3844" max="3844" width="0.88671875" style="204" customWidth="1"/>
    <col min="3845" max="3852" width="15.5546875" style="204" customWidth="1"/>
    <col min="3853" max="3853" width="0.88671875" style="204" customWidth="1"/>
    <col min="3854" max="3854" width="23.44140625" style="204" customWidth="1"/>
    <col min="3855" max="4096" width="8.88671875" style="204"/>
    <col min="4097" max="4098" width="0.88671875" style="204" customWidth="1"/>
    <col min="4099" max="4099" width="21.88671875" style="204" customWidth="1"/>
    <col min="4100" max="4100" width="0.88671875" style="204" customWidth="1"/>
    <col min="4101" max="4108" width="15.5546875" style="204" customWidth="1"/>
    <col min="4109" max="4109" width="0.88671875" style="204" customWidth="1"/>
    <col min="4110" max="4110" width="23.44140625" style="204" customWidth="1"/>
    <col min="4111" max="4352" width="8.88671875" style="204"/>
    <col min="4353" max="4354" width="0.88671875" style="204" customWidth="1"/>
    <col min="4355" max="4355" width="21.88671875" style="204" customWidth="1"/>
    <col min="4356" max="4356" width="0.88671875" style="204" customWidth="1"/>
    <col min="4357" max="4364" width="15.5546875" style="204" customWidth="1"/>
    <col min="4365" max="4365" width="0.88671875" style="204" customWidth="1"/>
    <col min="4366" max="4366" width="23.44140625" style="204" customWidth="1"/>
    <col min="4367" max="4608" width="8.88671875" style="204"/>
    <col min="4609" max="4610" width="0.88671875" style="204" customWidth="1"/>
    <col min="4611" max="4611" width="21.88671875" style="204" customWidth="1"/>
    <col min="4612" max="4612" width="0.88671875" style="204" customWidth="1"/>
    <col min="4613" max="4620" width="15.5546875" style="204" customWidth="1"/>
    <col min="4621" max="4621" width="0.88671875" style="204" customWidth="1"/>
    <col min="4622" max="4622" width="23.44140625" style="204" customWidth="1"/>
    <col min="4623" max="4864" width="8.88671875" style="204"/>
    <col min="4865" max="4866" width="0.88671875" style="204" customWidth="1"/>
    <col min="4867" max="4867" width="21.88671875" style="204" customWidth="1"/>
    <col min="4868" max="4868" width="0.88671875" style="204" customWidth="1"/>
    <col min="4869" max="4876" width="15.5546875" style="204" customWidth="1"/>
    <col min="4877" max="4877" width="0.88671875" style="204" customWidth="1"/>
    <col min="4878" max="4878" width="23.44140625" style="204" customWidth="1"/>
    <col min="4879" max="5120" width="8.88671875" style="204"/>
    <col min="5121" max="5122" width="0.88671875" style="204" customWidth="1"/>
    <col min="5123" max="5123" width="21.88671875" style="204" customWidth="1"/>
    <col min="5124" max="5124" width="0.88671875" style="204" customWidth="1"/>
    <col min="5125" max="5132" width="15.5546875" style="204" customWidth="1"/>
    <col min="5133" max="5133" width="0.88671875" style="204" customWidth="1"/>
    <col min="5134" max="5134" width="23.44140625" style="204" customWidth="1"/>
    <col min="5135" max="5376" width="8.88671875" style="204"/>
    <col min="5377" max="5378" width="0.88671875" style="204" customWidth="1"/>
    <col min="5379" max="5379" width="21.88671875" style="204" customWidth="1"/>
    <col min="5380" max="5380" width="0.88671875" style="204" customWidth="1"/>
    <col min="5381" max="5388" width="15.5546875" style="204" customWidth="1"/>
    <col min="5389" max="5389" width="0.88671875" style="204" customWidth="1"/>
    <col min="5390" max="5390" width="23.44140625" style="204" customWidth="1"/>
    <col min="5391" max="5632" width="8.88671875" style="204"/>
    <col min="5633" max="5634" width="0.88671875" style="204" customWidth="1"/>
    <col min="5635" max="5635" width="21.88671875" style="204" customWidth="1"/>
    <col min="5636" max="5636" width="0.88671875" style="204" customWidth="1"/>
    <col min="5637" max="5644" width="15.5546875" style="204" customWidth="1"/>
    <col min="5645" max="5645" width="0.88671875" style="204" customWidth="1"/>
    <col min="5646" max="5646" width="23.44140625" style="204" customWidth="1"/>
    <col min="5647" max="5888" width="8.88671875" style="204"/>
    <col min="5889" max="5890" width="0.88671875" style="204" customWidth="1"/>
    <col min="5891" max="5891" width="21.88671875" style="204" customWidth="1"/>
    <col min="5892" max="5892" width="0.88671875" style="204" customWidth="1"/>
    <col min="5893" max="5900" width="15.5546875" style="204" customWidth="1"/>
    <col min="5901" max="5901" width="0.88671875" style="204" customWidth="1"/>
    <col min="5902" max="5902" width="23.44140625" style="204" customWidth="1"/>
    <col min="5903" max="6144" width="8.88671875" style="204"/>
    <col min="6145" max="6146" width="0.88671875" style="204" customWidth="1"/>
    <col min="6147" max="6147" width="21.88671875" style="204" customWidth="1"/>
    <col min="6148" max="6148" width="0.88671875" style="204" customWidth="1"/>
    <col min="6149" max="6156" width="15.5546875" style="204" customWidth="1"/>
    <col min="6157" max="6157" width="0.88671875" style="204" customWidth="1"/>
    <col min="6158" max="6158" width="23.44140625" style="204" customWidth="1"/>
    <col min="6159" max="6400" width="8.88671875" style="204"/>
    <col min="6401" max="6402" width="0.88671875" style="204" customWidth="1"/>
    <col min="6403" max="6403" width="21.88671875" style="204" customWidth="1"/>
    <col min="6404" max="6404" width="0.88671875" style="204" customWidth="1"/>
    <col min="6405" max="6412" width="15.5546875" style="204" customWidth="1"/>
    <col min="6413" max="6413" width="0.88671875" style="204" customWidth="1"/>
    <col min="6414" max="6414" width="23.44140625" style="204" customWidth="1"/>
    <col min="6415" max="6656" width="8.88671875" style="204"/>
    <col min="6657" max="6658" width="0.88671875" style="204" customWidth="1"/>
    <col min="6659" max="6659" width="21.88671875" style="204" customWidth="1"/>
    <col min="6660" max="6660" width="0.88671875" style="204" customWidth="1"/>
    <col min="6661" max="6668" width="15.5546875" style="204" customWidth="1"/>
    <col min="6669" max="6669" width="0.88671875" style="204" customWidth="1"/>
    <col min="6670" max="6670" width="23.44140625" style="204" customWidth="1"/>
    <col min="6671" max="6912" width="8.88671875" style="204"/>
    <col min="6913" max="6914" width="0.88671875" style="204" customWidth="1"/>
    <col min="6915" max="6915" width="21.88671875" style="204" customWidth="1"/>
    <col min="6916" max="6916" width="0.88671875" style="204" customWidth="1"/>
    <col min="6917" max="6924" width="15.5546875" style="204" customWidth="1"/>
    <col min="6925" max="6925" width="0.88671875" style="204" customWidth="1"/>
    <col min="6926" max="6926" width="23.44140625" style="204" customWidth="1"/>
    <col min="6927" max="7168" width="8.88671875" style="204"/>
    <col min="7169" max="7170" width="0.88671875" style="204" customWidth="1"/>
    <col min="7171" max="7171" width="21.88671875" style="204" customWidth="1"/>
    <col min="7172" max="7172" width="0.88671875" style="204" customWidth="1"/>
    <col min="7173" max="7180" width="15.5546875" style="204" customWidth="1"/>
    <col min="7181" max="7181" width="0.88671875" style="204" customWidth="1"/>
    <col min="7182" max="7182" width="23.44140625" style="204" customWidth="1"/>
    <col min="7183" max="7424" width="8.88671875" style="204"/>
    <col min="7425" max="7426" width="0.88671875" style="204" customWidth="1"/>
    <col min="7427" max="7427" width="21.88671875" style="204" customWidth="1"/>
    <col min="7428" max="7428" width="0.88671875" style="204" customWidth="1"/>
    <col min="7429" max="7436" width="15.5546875" style="204" customWidth="1"/>
    <col min="7437" max="7437" width="0.88671875" style="204" customWidth="1"/>
    <col min="7438" max="7438" width="23.44140625" style="204" customWidth="1"/>
    <col min="7439" max="7680" width="8.88671875" style="204"/>
    <col min="7681" max="7682" width="0.88671875" style="204" customWidth="1"/>
    <col min="7683" max="7683" width="21.88671875" style="204" customWidth="1"/>
    <col min="7684" max="7684" width="0.88671875" style="204" customWidth="1"/>
    <col min="7685" max="7692" width="15.5546875" style="204" customWidth="1"/>
    <col min="7693" max="7693" width="0.88671875" style="204" customWidth="1"/>
    <col min="7694" max="7694" width="23.44140625" style="204" customWidth="1"/>
    <col min="7695" max="7936" width="8.88671875" style="204"/>
    <col min="7937" max="7938" width="0.88671875" style="204" customWidth="1"/>
    <col min="7939" max="7939" width="21.88671875" style="204" customWidth="1"/>
    <col min="7940" max="7940" width="0.88671875" style="204" customWidth="1"/>
    <col min="7941" max="7948" width="15.5546875" style="204" customWidth="1"/>
    <col min="7949" max="7949" width="0.88671875" style="204" customWidth="1"/>
    <col min="7950" max="7950" width="23.44140625" style="204" customWidth="1"/>
    <col min="7951" max="8192" width="8.88671875" style="204"/>
    <col min="8193" max="8194" width="0.88671875" style="204" customWidth="1"/>
    <col min="8195" max="8195" width="21.88671875" style="204" customWidth="1"/>
    <col min="8196" max="8196" width="0.88671875" style="204" customWidth="1"/>
    <col min="8197" max="8204" width="15.5546875" style="204" customWidth="1"/>
    <col min="8205" max="8205" width="0.88671875" style="204" customWidth="1"/>
    <col min="8206" max="8206" width="23.44140625" style="204" customWidth="1"/>
    <col min="8207" max="8448" width="8.88671875" style="204"/>
    <col min="8449" max="8450" width="0.88671875" style="204" customWidth="1"/>
    <col min="8451" max="8451" width="21.88671875" style="204" customWidth="1"/>
    <col min="8452" max="8452" width="0.88671875" style="204" customWidth="1"/>
    <col min="8453" max="8460" width="15.5546875" style="204" customWidth="1"/>
    <col min="8461" max="8461" width="0.88671875" style="204" customWidth="1"/>
    <col min="8462" max="8462" width="23.44140625" style="204" customWidth="1"/>
    <col min="8463" max="8704" width="8.88671875" style="204"/>
    <col min="8705" max="8706" width="0.88671875" style="204" customWidth="1"/>
    <col min="8707" max="8707" width="21.88671875" style="204" customWidth="1"/>
    <col min="8708" max="8708" width="0.88671875" style="204" customWidth="1"/>
    <col min="8709" max="8716" width="15.5546875" style="204" customWidth="1"/>
    <col min="8717" max="8717" width="0.88671875" style="204" customWidth="1"/>
    <col min="8718" max="8718" width="23.44140625" style="204" customWidth="1"/>
    <col min="8719" max="8960" width="8.88671875" style="204"/>
    <col min="8961" max="8962" width="0.88671875" style="204" customWidth="1"/>
    <col min="8963" max="8963" width="21.88671875" style="204" customWidth="1"/>
    <col min="8964" max="8964" width="0.88671875" style="204" customWidth="1"/>
    <col min="8965" max="8972" width="15.5546875" style="204" customWidth="1"/>
    <col min="8973" max="8973" width="0.88671875" style="204" customWidth="1"/>
    <col min="8974" max="8974" width="23.44140625" style="204" customWidth="1"/>
    <col min="8975" max="9216" width="8.88671875" style="204"/>
    <col min="9217" max="9218" width="0.88671875" style="204" customWidth="1"/>
    <col min="9219" max="9219" width="21.88671875" style="204" customWidth="1"/>
    <col min="9220" max="9220" width="0.88671875" style="204" customWidth="1"/>
    <col min="9221" max="9228" width="15.5546875" style="204" customWidth="1"/>
    <col min="9229" max="9229" width="0.88671875" style="204" customWidth="1"/>
    <col min="9230" max="9230" width="23.44140625" style="204" customWidth="1"/>
    <col min="9231" max="9472" width="8.88671875" style="204"/>
    <col min="9473" max="9474" width="0.88671875" style="204" customWidth="1"/>
    <col min="9475" max="9475" width="21.88671875" style="204" customWidth="1"/>
    <col min="9476" max="9476" width="0.88671875" style="204" customWidth="1"/>
    <col min="9477" max="9484" width="15.5546875" style="204" customWidth="1"/>
    <col min="9485" max="9485" width="0.88671875" style="204" customWidth="1"/>
    <col min="9486" max="9486" width="23.44140625" style="204" customWidth="1"/>
    <col min="9487" max="9728" width="8.88671875" style="204"/>
    <col min="9729" max="9730" width="0.88671875" style="204" customWidth="1"/>
    <col min="9731" max="9731" width="21.88671875" style="204" customWidth="1"/>
    <col min="9732" max="9732" width="0.88671875" style="204" customWidth="1"/>
    <col min="9733" max="9740" width="15.5546875" style="204" customWidth="1"/>
    <col min="9741" max="9741" width="0.88671875" style="204" customWidth="1"/>
    <col min="9742" max="9742" width="23.44140625" style="204" customWidth="1"/>
    <col min="9743" max="9984" width="8.88671875" style="204"/>
    <col min="9985" max="9986" width="0.88671875" style="204" customWidth="1"/>
    <col min="9987" max="9987" width="21.88671875" style="204" customWidth="1"/>
    <col min="9988" max="9988" width="0.88671875" style="204" customWidth="1"/>
    <col min="9989" max="9996" width="15.5546875" style="204" customWidth="1"/>
    <col min="9997" max="9997" width="0.88671875" style="204" customWidth="1"/>
    <col min="9998" max="9998" width="23.44140625" style="204" customWidth="1"/>
    <col min="9999" max="10240" width="8.88671875" style="204"/>
    <col min="10241" max="10242" width="0.88671875" style="204" customWidth="1"/>
    <col min="10243" max="10243" width="21.88671875" style="204" customWidth="1"/>
    <col min="10244" max="10244" width="0.88671875" style="204" customWidth="1"/>
    <col min="10245" max="10252" width="15.5546875" style="204" customWidth="1"/>
    <col min="10253" max="10253" width="0.88671875" style="204" customWidth="1"/>
    <col min="10254" max="10254" width="23.44140625" style="204" customWidth="1"/>
    <col min="10255" max="10496" width="8.88671875" style="204"/>
    <col min="10497" max="10498" width="0.88671875" style="204" customWidth="1"/>
    <col min="10499" max="10499" width="21.88671875" style="204" customWidth="1"/>
    <col min="10500" max="10500" width="0.88671875" style="204" customWidth="1"/>
    <col min="10501" max="10508" width="15.5546875" style="204" customWidth="1"/>
    <col min="10509" max="10509" width="0.88671875" style="204" customWidth="1"/>
    <col min="10510" max="10510" width="23.44140625" style="204" customWidth="1"/>
    <col min="10511" max="10752" width="8.88671875" style="204"/>
    <col min="10753" max="10754" width="0.88671875" style="204" customWidth="1"/>
    <col min="10755" max="10755" width="21.88671875" style="204" customWidth="1"/>
    <col min="10756" max="10756" width="0.88671875" style="204" customWidth="1"/>
    <col min="10757" max="10764" width="15.5546875" style="204" customWidth="1"/>
    <col min="10765" max="10765" width="0.88671875" style="204" customWidth="1"/>
    <col min="10766" max="10766" width="23.44140625" style="204" customWidth="1"/>
    <col min="10767" max="11008" width="8.88671875" style="204"/>
    <col min="11009" max="11010" width="0.88671875" style="204" customWidth="1"/>
    <col min="11011" max="11011" width="21.88671875" style="204" customWidth="1"/>
    <col min="11012" max="11012" width="0.88671875" style="204" customWidth="1"/>
    <col min="11013" max="11020" width="15.5546875" style="204" customWidth="1"/>
    <col min="11021" max="11021" width="0.88671875" style="204" customWidth="1"/>
    <col min="11022" max="11022" width="23.44140625" style="204" customWidth="1"/>
    <col min="11023" max="11264" width="8.88671875" style="204"/>
    <col min="11265" max="11266" width="0.88671875" style="204" customWidth="1"/>
    <col min="11267" max="11267" width="21.88671875" style="204" customWidth="1"/>
    <col min="11268" max="11268" width="0.88671875" style="204" customWidth="1"/>
    <col min="11269" max="11276" width="15.5546875" style="204" customWidth="1"/>
    <col min="11277" max="11277" width="0.88671875" style="204" customWidth="1"/>
    <col min="11278" max="11278" width="23.44140625" style="204" customWidth="1"/>
    <col min="11279" max="11520" width="8.88671875" style="204"/>
    <col min="11521" max="11522" width="0.88671875" style="204" customWidth="1"/>
    <col min="11523" max="11523" width="21.88671875" style="204" customWidth="1"/>
    <col min="11524" max="11524" width="0.88671875" style="204" customWidth="1"/>
    <col min="11525" max="11532" width="15.5546875" style="204" customWidth="1"/>
    <col min="11533" max="11533" width="0.88671875" style="204" customWidth="1"/>
    <col min="11534" max="11534" width="23.44140625" style="204" customWidth="1"/>
    <col min="11535" max="11776" width="8.88671875" style="204"/>
    <col min="11777" max="11778" width="0.88671875" style="204" customWidth="1"/>
    <col min="11779" max="11779" width="21.88671875" style="204" customWidth="1"/>
    <col min="11780" max="11780" width="0.88671875" style="204" customWidth="1"/>
    <col min="11781" max="11788" width="15.5546875" style="204" customWidth="1"/>
    <col min="11789" max="11789" width="0.88671875" style="204" customWidth="1"/>
    <col min="11790" max="11790" width="23.44140625" style="204" customWidth="1"/>
    <col min="11791" max="12032" width="8.88671875" style="204"/>
    <col min="12033" max="12034" width="0.88671875" style="204" customWidth="1"/>
    <col min="12035" max="12035" width="21.88671875" style="204" customWidth="1"/>
    <col min="12036" max="12036" width="0.88671875" style="204" customWidth="1"/>
    <col min="12037" max="12044" width="15.5546875" style="204" customWidth="1"/>
    <col min="12045" max="12045" width="0.88671875" style="204" customWidth="1"/>
    <col min="12046" max="12046" width="23.44140625" style="204" customWidth="1"/>
    <col min="12047" max="12288" width="8.88671875" style="204"/>
    <col min="12289" max="12290" width="0.88671875" style="204" customWidth="1"/>
    <col min="12291" max="12291" width="21.88671875" style="204" customWidth="1"/>
    <col min="12292" max="12292" width="0.88671875" style="204" customWidth="1"/>
    <col min="12293" max="12300" width="15.5546875" style="204" customWidth="1"/>
    <col min="12301" max="12301" width="0.88671875" style="204" customWidth="1"/>
    <col min="12302" max="12302" width="23.44140625" style="204" customWidth="1"/>
    <col min="12303" max="12544" width="8.88671875" style="204"/>
    <col min="12545" max="12546" width="0.88671875" style="204" customWidth="1"/>
    <col min="12547" max="12547" width="21.88671875" style="204" customWidth="1"/>
    <col min="12548" max="12548" width="0.88671875" style="204" customWidth="1"/>
    <col min="12549" max="12556" width="15.5546875" style="204" customWidth="1"/>
    <col min="12557" max="12557" width="0.88671875" style="204" customWidth="1"/>
    <col min="12558" max="12558" width="23.44140625" style="204" customWidth="1"/>
    <col min="12559" max="12800" width="8.88671875" style="204"/>
    <col min="12801" max="12802" width="0.88671875" style="204" customWidth="1"/>
    <col min="12803" max="12803" width="21.88671875" style="204" customWidth="1"/>
    <col min="12804" max="12804" width="0.88671875" style="204" customWidth="1"/>
    <col min="12805" max="12812" width="15.5546875" style="204" customWidth="1"/>
    <col min="12813" max="12813" width="0.88671875" style="204" customWidth="1"/>
    <col min="12814" max="12814" width="23.44140625" style="204" customWidth="1"/>
    <col min="12815" max="13056" width="8.88671875" style="204"/>
    <col min="13057" max="13058" width="0.88671875" style="204" customWidth="1"/>
    <col min="13059" max="13059" width="21.88671875" style="204" customWidth="1"/>
    <col min="13060" max="13060" width="0.88671875" style="204" customWidth="1"/>
    <col min="13061" max="13068" width="15.5546875" style="204" customWidth="1"/>
    <col min="13069" max="13069" width="0.88671875" style="204" customWidth="1"/>
    <col min="13070" max="13070" width="23.44140625" style="204" customWidth="1"/>
    <col min="13071" max="13312" width="8.88671875" style="204"/>
    <col min="13313" max="13314" width="0.88671875" style="204" customWidth="1"/>
    <col min="13315" max="13315" width="21.88671875" style="204" customWidth="1"/>
    <col min="13316" max="13316" width="0.88671875" style="204" customWidth="1"/>
    <col min="13317" max="13324" width="15.5546875" style="204" customWidth="1"/>
    <col min="13325" max="13325" width="0.88671875" style="204" customWidth="1"/>
    <col min="13326" max="13326" width="23.44140625" style="204" customWidth="1"/>
    <col min="13327" max="13568" width="8.88671875" style="204"/>
    <col min="13569" max="13570" width="0.88671875" style="204" customWidth="1"/>
    <col min="13571" max="13571" width="21.88671875" style="204" customWidth="1"/>
    <col min="13572" max="13572" width="0.88671875" style="204" customWidth="1"/>
    <col min="13573" max="13580" width="15.5546875" style="204" customWidth="1"/>
    <col min="13581" max="13581" width="0.88671875" style="204" customWidth="1"/>
    <col min="13582" max="13582" width="23.44140625" style="204" customWidth="1"/>
    <col min="13583" max="13824" width="8.88671875" style="204"/>
    <col min="13825" max="13826" width="0.88671875" style="204" customWidth="1"/>
    <col min="13827" max="13827" width="21.88671875" style="204" customWidth="1"/>
    <col min="13828" max="13828" width="0.88671875" style="204" customWidth="1"/>
    <col min="13829" max="13836" width="15.5546875" style="204" customWidth="1"/>
    <col min="13837" max="13837" width="0.88671875" style="204" customWidth="1"/>
    <col min="13838" max="13838" width="23.44140625" style="204" customWidth="1"/>
    <col min="13839" max="14080" width="8.88671875" style="204"/>
    <col min="14081" max="14082" width="0.88671875" style="204" customWidth="1"/>
    <col min="14083" max="14083" width="21.88671875" style="204" customWidth="1"/>
    <col min="14084" max="14084" width="0.88671875" style="204" customWidth="1"/>
    <col min="14085" max="14092" width="15.5546875" style="204" customWidth="1"/>
    <col min="14093" max="14093" width="0.88671875" style="204" customWidth="1"/>
    <col min="14094" max="14094" width="23.44140625" style="204" customWidth="1"/>
    <col min="14095" max="14336" width="8.88671875" style="204"/>
    <col min="14337" max="14338" width="0.88671875" style="204" customWidth="1"/>
    <col min="14339" max="14339" width="21.88671875" style="204" customWidth="1"/>
    <col min="14340" max="14340" width="0.88671875" style="204" customWidth="1"/>
    <col min="14341" max="14348" width="15.5546875" style="204" customWidth="1"/>
    <col min="14349" max="14349" width="0.88671875" style="204" customWidth="1"/>
    <col min="14350" max="14350" width="23.44140625" style="204" customWidth="1"/>
    <col min="14351" max="14592" width="8.88671875" style="204"/>
    <col min="14593" max="14594" width="0.88671875" style="204" customWidth="1"/>
    <col min="14595" max="14595" width="21.88671875" style="204" customWidth="1"/>
    <col min="14596" max="14596" width="0.88671875" style="204" customWidth="1"/>
    <col min="14597" max="14604" width="15.5546875" style="204" customWidth="1"/>
    <col min="14605" max="14605" width="0.88671875" style="204" customWidth="1"/>
    <col min="14606" max="14606" width="23.44140625" style="204" customWidth="1"/>
    <col min="14607" max="14848" width="8.88671875" style="204"/>
    <col min="14849" max="14850" width="0.88671875" style="204" customWidth="1"/>
    <col min="14851" max="14851" width="21.88671875" style="204" customWidth="1"/>
    <col min="14852" max="14852" width="0.88671875" style="204" customWidth="1"/>
    <col min="14853" max="14860" width="15.5546875" style="204" customWidth="1"/>
    <col min="14861" max="14861" width="0.88671875" style="204" customWidth="1"/>
    <col min="14862" max="14862" width="23.44140625" style="204" customWidth="1"/>
    <col min="14863" max="15104" width="8.88671875" style="204"/>
    <col min="15105" max="15106" width="0.88671875" style="204" customWidth="1"/>
    <col min="15107" max="15107" width="21.88671875" style="204" customWidth="1"/>
    <col min="15108" max="15108" width="0.88671875" style="204" customWidth="1"/>
    <col min="15109" max="15116" width="15.5546875" style="204" customWidth="1"/>
    <col min="15117" max="15117" width="0.88671875" style="204" customWidth="1"/>
    <col min="15118" max="15118" width="23.44140625" style="204" customWidth="1"/>
    <col min="15119" max="15360" width="8.88671875" style="204"/>
    <col min="15361" max="15362" width="0.88671875" style="204" customWidth="1"/>
    <col min="15363" max="15363" width="21.88671875" style="204" customWidth="1"/>
    <col min="15364" max="15364" width="0.88671875" style="204" customWidth="1"/>
    <col min="15365" max="15372" width="15.5546875" style="204" customWidth="1"/>
    <col min="15373" max="15373" width="0.88671875" style="204" customWidth="1"/>
    <col min="15374" max="15374" width="23.44140625" style="204" customWidth="1"/>
    <col min="15375" max="15616" width="8.88671875" style="204"/>
    <col min="15617" max="15618" width="0.88671875" style="204" customWidth="1"/>
    <col min="15619" max="15619" width="21.88671875" style="204" customWidth="1"/>
    <col min="15620" max="15620" width="0.88671875" style="204" customWidth="1"/>
    <col min="15621" max="15628" width="15.5546875" style="204" customWidth="1"/>
    <col min="15629" max="15629" width="0.88671875" style="204" customWidth="1"/>
    <col min="15630" max="15630" width="23.44140625" style="204" customWidth="1"/>
    <col min="15631" max="15872" width="8.88671875" style="204"/>
    <col min="15873" max="15874" width="0.88671875" style="204" customWidth="1"/>
    <col min="15875" max="15875" width="21.88671875" style="204" customWidth="1"/>
    <col min="15876" max="15876" width="0.88671875" style="204" customWidth="1"/>
    <col min="15877" max="15884" width="15.5546875" style="204" customWidth="1"/>
    <col min="15885" max="15885" width="0.88671875" style="204" customWidth="1"/>
    <col min="15886" max="15886" width="23.44140625" style="204" customWidth="1"/>
    <col min="15887" max="16128" width="8.88671875" style="204"/>
    <col min="16129" max="16130" width="0.88671875" style="204" customWidth="1"/>
    <col min="16131" max="16131" width="21.88671875" style="204" customWidth="1"/>
    <col min="16132" max="16132" width="0.88671875" style="204" customWidth="1"/>
    <col min="16133" max="16140" width="15.5546875" style="204" customWidth="1"/>
    <col min="16141" max="16141" width="0.88671875" style="204" customWidth="1"/>
    <col min="16142" max="16142" width="23.44140625" style="204" customWidth="1"/>
    <col min="16143" max="16384" width="8.88671875" style="204"/>
  </cols>
  <sheetData>
    <row r="1" spans="1:14" s="203" customFormat="1" ht="22.5" customHeight="1">
      <c r="A1" s="446" t="s">
        <v>306</v>
      </c>
      <c r="B1" s="446"/>
      <c r="C1" s="446"/>
      <c r="D1" s="446"/>
      <c r="E1" s="446"/>
      <c r="F1" s="446"/>
      <c r="G1" s="446"/>
      <c r="H1" s="446"/>
      <c r="I1" s="446" t="s">
        <v>307</v>
      </c>
      <c r="J1" s="446"/>
      <c r="K1" s="446"/>
      <c r="L1" s="446"/>
      <c r="M1" s="446"/>
      <c r="N1" s="446"/>
    </row>
    <row r="2" spans="1:14" ht="20.25">
      <c r="H2" s="205"/>
      <c r="I2" s="205"/>
      <c r="J2" s="205"/>
      <c r="K2" s="205"/>
      <c r="L2" s="205"/>
    </row>
    <row r="3" spans="1:14">
      <c r="A3" s="447" t="s">
        <v>308</v>
      </c>
      <c r="B3" s="447"/>
      <c r="C3" s="447"/>
      <c r="D3" s="207"/>
      <c r="E3" s="206"/>
      <c r="F3" s="206"/>
      <c r="G3" s="206"/>
      <c r="H3" s="206"/>
      <c r="I3" s="206"/>
      <c r="J3" s="206"/>
      <c r="K3" s="206"/>
      <c r="L3" s="208"/>
      <c r="M3" s="206"/>
      <c r="N3" s="208" t="s">
        <v>285</v>
      </c>
    </row>
    <row r="4" spans="1:14" s="209" customFormat="1" ht="31.5" customHeight="1">
      <c r="A4" s="448"/>
      <c r="B4" s="449"/>
      <c r="C4" s="449"/>
      <c r="D4" s="449"/>
      <c r="E4" s="452" t="s">
        <v>243</v>
      </c>
      <c r="F4" s="452" t="s">
        <v>286</v>
      </c>
      <c r="G4" s="452" t="s">
        <v>287</v>
      </c>
      <c r="H4" s="454" t="s">
        <v>288</v>
      </c>
      <c r="I4" s="452" t="s">
        <v>289</v>
      </c>
      <c r="J4" s="452" t="s">
        <v>290</v>
      </c>
      <c r="K4" s="452" t="s">
        <v>249</v>
      </c>
      <c r="L4" s="456"/>
      <c r="M4" s="457"/>
      <c r="N4" s="458"/>
    </row>
    <row r="5" spans="1:14" s="212" customFormat="1" ht="43.5" customHeight="1">
      <c r="A5" s="450"/>
      <c r="B5" s="451"/>
      <c r="C5" s="451"/>
      <c r="D5" s="451"/>
      <c r="E5" s="453"/>
      <c r="F5" s="453"/>
      <c r="G5" s="453"/>
      <c r="H5" s="455"/>
      <c r="I5" s="453"/>
      <c r="J5" s="453"/>
      <c r="K5" s="210" t="s">
        <v>250</v>
      </c>
      <c r="L5" s="211" t="s">
        <v>291</v>
      </c>
      <c r="M5" s="459"/>
      <c r="N5" s="460"/>
    </row>
    <row r="6" spans="1:14" s="218" customFormat="1" ht="40.5" customHeight="1">
      <c r="A6" s="148"/>
      <c r="B6" s="11"/>
      <c r="C6" s="174" t="s">
        <v>252</v>
      </c>
      <c r="D6" s="174"/>
      <c r="E6" s="213">
        <v>748823.45351161389</v>
      </c>
      <c r="F6" s="214">
        <v>417762.5437339294</v>
      </c>
      <c r="G6" s="215">
        <v>331060.90977768454</v>
      </c>
      <c r="H6" s="215">
        <v>75963.661895928992</v>
      </c>
      <c r="I6" s="214">
        <v>10999.190834822459</v>
      </c>
      <c r="J6" s="214">
        <v>244098.05704693307</v>
      </c>
      <c r="K6" s="20">
        <v>709605.1762207913</v>
      </c>
      <c r="L6" s="216">
        <v>304329.04520207469</v>
      </c>
      <c r="M6" s="217"/>
      <c r="N6" s="178" t="s">
        <v>253</v>
      </c>
    </row>
    <row r="7" spans="1:14" s="212" customFormat="1" ht="40.5" customHeight="1">
      <c r="A7" s="148"/>
      <c r="B7" s="11"/>
      <c r="C7" s="174" t="s">
        <v>254</v>
      </c>
      <c r="D7" s="174"/>
      <c r="E7" s="219">
        <v>3424.4874477687686</v>
      </c>
      <c r="F7" s="220">
        <v>1620.9496438068672</v>
      </c>
      <c r="G7" s="220">
        <v>1803.5378039619009</v>
      </c>
      <c r="H7" s="220">
        <v>454.90660770862348</v>
      </c>
      <c r="I7" s="220">
        <v>10.325128960840006</v>
      </c>
      <c r="J7" s="220">
        <v>1338.3060672924373</v>
      </c>
      <c r="K7" s="150">
        <v>3272.4649471560688</v>
      </c>
      <c r="L7" s="166">
        <v>1750.5600589365786</v>
      </c>
      <c r="M7" s="221"/>
      <c r="N7" s="178" t="s">
        <v>255</v>
      </c>
    </row>
    <row r="8" spans="1:14" s="212" customFormat="1" ht="40.5" customHeight="1">
      <c r="A8" s="148"/>
      <c r="B8" s="11"/>
      <c r="C8" s="174" t="s">
        <v>256</v>
      </c>
      <c r="D8" s="174"/>
      <c r="E8" s="222">
        <v>52080260.682485104</v>
      </c>
      <c r="F8" s="223">
        <v>39875529.629563682</v>
      </c>
      <c r="G8" s="223">
        <v>12204731.052921429</v>
      </c>
      <c r="H8" s="223">
        <v>4072390.3702015448</v>
      </c>
      <c r="I8" s="223">
        <v>34807.382202230488</v>
      </c>
      <c r="J8" s="223">
        <v>8097533.3005176522</v>
      </c>
      <c r="K8" s="150">
        <v>51568787.168057412</v>
      </c>
      <c r="L8" s="166">
        <v>11969482.073976897</v>
      </c>
      <c r="M8" s="224"/>
      <c r="N8" s="178" t="s">
        <v>257</v>
      </c>
    </row>
    <row r="9" spans="1:14" s="212" customFormat="1" ht="40.5" customHeight="1">
      <c r="A9" s="148"/>
      <c r="B9" s="11"/>
      <c r="C9" s="174" t="s">
        <v>258</v>
      </c>
      <c r="D9" s="174"/>
      <c r="E9" s="225">
        <v>663340.657565134</v>
      </c>
      <c r="F9" s="226">
        <v>492921.85145843861</v>
      </c>
      <c r="G9" s="226">
        <v>170418.80610669553</v>
      </c>
      <c r="H9" s="226">
        <v>119110.31602429453</v>
      </c>
      <c r="I9" s="226">
        <v>435.83607705478209</v>
      </c>
      <c r="J9" s="226">
        <v>50872.654005346223</v>
      </c>
      <c r="K9" s="227">
        <v>627824.61656448361</v>
      </c>
      <c r="L9" s="228">
        <v>198378.68390061436</v>
      </c>
      <c r="M9" s="229"/>
      <c r="N9" s="178" t="s">
        <v>259</v>
      </c>
    </row>
    <row r="10" spans="1:14" s="212" customFormat="1" ht="40.5" customHeight="1">
      <c r="A10" s="148"/>
      <c r="B10" s="11"/>
      <c r="C10" s="174" t="s">
        <v>260</v>
      </c>
      <c r="D10" s="174"/>
      <c r="E10" s="230">
        <v>1611754.9210146551</v>
      </c>
      <c r="F10" s="231">
        <v>1108108.3368101362</v>
      </c>
      <c r="G10" s="231">
        <v>503646.58420451864</v>
      </c>
      <c r="H10" s="231">
        <v>47948.366928956872</v>
      </c>
      <c r="I10" s="231">
        <v>2448.4229357028435</v>
      </c>
      <c r="J10" s="231">
        <v>453249.79433985899</v>
      </c>
      <c r="K10" s="232">
        <v>1523238.8716124648</v>
      </c>
      <c r="L10" s="233">
        <v>477972.99062413629</v>
      </c>
      <c r="M10" s="234"/>
      <c r="N10" s="178" t="s">
        <v>261</v>
      </c>
    </row>
    <row r="11" spans="1:14" s="212" customFormat="1" ht="40.5" customHeight="1">
      <c r="A11" s="148"/>
      <c r="B11" s="11"/>
      <c r="C11" s="174" t="s">
        <v>262</v>
      </c>
      <c r="D11" s="174"/>
      <c r="E11" s="213">
        <v>1698142.5865483643</v>
      </c>
      <c r="F11" s="214">
        <v>809713.52060286386</v>
      </c>
      <c r="G11" s="214">
        <v>888429.06594550051</v>
      </c>
      <c r="H11" s="214">
        <v>63089.087161013827</v>
      </c>
      <c r="I11" s="214">
        <v>25167.637156532684</v>
      </c>
      <c r="J11" s="214">
        <v>800172.34162795404</v>
      </c>
      <c r="K11" s="214">
        <v>1648624.4953019964</v>
      </c>
      <c r="L11" s="235">
        <v>870794.75162329781</v>
      </c>
      <c r="M11" s="236"/>
      <c r="N11" s="178" t="s">
        <v>263</v>
      </c>
    </row>
    <row r="12" spans="1:14" s="212" customFormat="1" ht="40.5" customHeight="1">
      <c r="A12" s="148"/>
      <c r="B12" s="11"/>
      <c r="C12" s="174" t="s">
        <v>264</v>
      </c>
      <c r="D12" s="174"/>
      <c r="E12" s="213">
        <v>1329646.8425109282</v>
      </c>
      <c r="F12" s="214">
        <v>729463.29298738879</v>
      </c>
      <c r="G12" s="214">
        <v>600183.54952353938</v>
      </c>
      <c r="H12" s="214">
        <v>156213.44310747433</v>
      </c>
      <c r="I12" s="214">
        <v>7312.7186124076034</v>
      </c>
      <c r="J12" s="214">
        <v>436657.38780365756</v>
      </c>
      <c r="K12" s="237">
        <v>1296577.5324424193</v>
      </c>
      <c r="L12" s="238">
        <v>616214.46113567112</v>
      </c>
      <c r="M12" s="236"/>
      <c r="N12" s="178" t="s">
        <v>265</v>
      </c>
    </row>
    <row r="13" spans="1:14" s="212" customFormat="1" ht="40.5" customHeight="1">
      <c r="A13" s="148"/>
      <c r="B13" s="11"/>
      <c r="C13" s="174" t="s">
        <v>266</v>
      </c>
      <c r="D13" s="174"/>
      <c r="E13" s="213">
        <v>1007867.832037895</v>
      </c>
      <c r="F13" s="214">
        <v>641892.86416429619</v>
      </c>
      <c r="G13" s="214">
        <v>365974.96787359897</v>
      </c>
      <c r="H13" s="214">
        <v>22465.019150353295</v>
      </c>
      <c r="I13" s="214">
        <v>6400.6009990850462</v>
      </c>
      <c r="J13" s="214">
        <v>337109.34772416059</v>
      </c>
      <c r="K13" s="214">
        <v>961445.4870522425</v>
      </c>
      <c r="L13" s="235">
        <v>354137.54715704697</v>
      </c>
      <c r="M13" s="236"/>
      <c r="N13" s="178" t="s">
        <v>267</v>
      </c>
    </row>
    <row r="14" spans="1:14" s="212" customFormat="1" ht="40.5" customHeight="1">
      <c r="A14" s="148"/>
      <c r="B14" s="11"/>
      <c r="C14" s="174" t="s">
        <v>268</v>
      </c>
      <c r="D14" s="174"/>
      <c r="E14" s="213">
        <v>401033.73304980132</v>
      </c>
      <c r="F14" s="214">
        <v>249309.02691101367</v>
      </c>
      <c r="G14" s="214">
        <v>151724.70613878762</v>
      </c>
      <c r="H14" s="214">
        <v>82380.394829652418</v>
      </c>
      <c r="I14" s="214">
        <v>492.25851440781736</v>
      </c>
      <c r="J14" s="214">
        <v>68852.052794727409</v>
      </c>
      <c r="K14" s="237">
        <v>403821.94310116826</v>
      </c>
      <c r="L14" s="238">
        <v>160137.4405235725</v>
      </c>
      <c r="M14" s="217"/>
      <c r="N14" s="178" t="s">
        <v>269</v>
      </c>
    </row>
    <row r="15" spans="1:14" s="212" customFormat="1" ht="40.5" customHeight="1">
      <c r="A15" s="152"/>
      <c r="B15" s="153"/>
      <c r="C15" s="174" t="s">
        <v>270</v>
      </c>
      <c r="D15" s="174"/>
      <c r="E15" s="213">
        <v>1131157.2060589311</v>
      </c>
      <c r="F15" s="214">
        <v>515640.13755135261</v>
      </c>
      <c r="G15" s="214">
        <v>615517.06850757834</v>
      </c>
      <c r="H15" s="214">
        <v>44359.771160919212</v>
      </c>
      <c r="I15" s="214">
        <v>1560.1995782197018</v>
      </c>
      <c r="J15" s="214">
        <v>569597.09776843945</v>
      </c>
      <c r="K15" s="237">
        <v>1085750.7260247464</v>
      </c>
      <c r="L15" s="238">
        <v>575342.02972933138</v>
      </c>
      <c r="M15" s="236"/>
      <c r="N15" s="178" t="s">
        <v>271</v>
      </c>
    </row>
    <row r="16" spans="1:14" s="212" customFormat="1" ht="40.5" customHeight="1">
      <c r="A16" s="152"/>
      <c r="B16" s="153"/>
      <c r="C16" s="174" t="s">
        <v>272</v>
      </c>
      <c r="D16" s="174"/>
      <c r="E16" s="213">
        <v>1121228.0961086215</v>
      </c>
      <c r="F16" s="214">
        <v>260145.96566513894</v>
      </c>
      <c r="G16" s="214">
        <v>861082.13044348243</v>
      </c>
      <c r="H16" s="214">
        <v>227999.51155303858</v>
      </c>
      <c r="I16" s="214">
        <v>31312.315504864957</v>
      </c>
      <c r="J16" s="214">
        <v>601770.30338557879</v>
      </c>
      <c r="K16" s="237">
        <v>1094392.5262520658</v>
      </c>
      <c r="L16" s="238">
        <v>850764.52378207212</v>
      </c>
      <c r="M16" s="236"/>
      <c r="N16" s="178" t="s">
        <v>273</v>
      </c>
    </row>
    <row r="17" spans="1:14" s="212" customFormat="1" ht="40.5" customHeight="1">
      <c r="A17" s="152"/>
      <c r="B17" s="153"/>
      <c r="C17" s="174" t="s">
        <v>274</v>
      </c>
      <c r="D17" s="174"/>
      <c r="E17" s="213">
        <v>2354244.4331084397</v>
      </c>
      <c r="F17" s="214">
        <v>985305.59895469213</v>
      </c>
      <c r="G17" s="214">
        <v>1368938.8341537477</v>
      </c>
      <c r="H17" s="214">
        <v>242366.7062007098</v>
      </c>
      <c r="I17" s="214">
        <v>4737.0011053856351</v>
      </c>
      <c r="J17" s="214">
        <v>1121835.1268476518</v>
      </c>
      <c r="K17" s="237">
        <v>2283234.5784693337</v>
      </c>
      <c r="L17" s="238">
        <v>1325514.6734855161</v>
      </c>
      <c r="M17" s="236"/>
      <c r="N17" s="178" t="s">
        <v>275</v>
      </c>
    </row>
    <row r="18" spans="1:14" s="212" customFormat="1" ht="40.5" customHeight="1">
      <c r="A18" s="152"/>
      <c r="B18" s="153"/>
      <c r="C18" s="174" t="s">
        <v>276</v>
      </c>
      <c r="D18" s="174"/>
      <c r="E18" s="213">
        <v>892660.28796898562</v>
      </c>
      <c r="F18" s="214">
        <v>237759.76483229955</v>
      </c>
      <c r="G18" s="214">
        <v>654900.52313668618</v>
      </c>
      <c r="H18" s="214">
        <v>276912.38287031522</v>
      </c>
      <c r="I18" s="214">
        <v>65.010510834681185</v>
      </c>
      <c r="J18" s="214">
        <v>377923.12975553621</v>
      </c>
      <c r="K18" s="239">
        <v>861834.7677435365</v>
      </c>
      <c r="L18" s="240">
        <v>632058.21909659053</v>
      </c>
      <c r="M18" s="236"/>
      <c r="N18" s="178" t="s">
        <v>277</v>
      </c>
    </row>
    <row r="19" spans="1:14" s="212" customFormat="1" ht="40.5" customHeight="1">
      <c r="A19" s="152"/>
      <c r="B19" s="153"/>
      <c r="C19" s="174" t="s">
        <v>278</v>
      </c>
      <c r="D19" s="174"/>
      <c r="E19" s="213">
        <v>1350094.536872935</v>
      </c>
      <c r="F19" s="214">
        <v>407212.54586232384</v>
      </c>
      <c r="G19" s="214">
        <v>942881.99101061129</v>
      </c>
      <c r="H19" s="214">
        <v>111885.65632338151</v>
      </c>
      <c r="I19" s="214">
        <v>3095.2386917722097</v>
      </c>
      <c r="J19" s="214">
        <v>827901.09599545761</v>
      </c>
      <c r="K19" s="239">
        <v>1298824.4105562789</v>
      </c>
      <c r="L19" s="240">
        <v>906797.3936671163</v>
      </c>
      <c r="M19" s="236"/>
      <c r="N19" s="178" t="s">
        <v>279</v>
      </c>
    </row>
    <row r="20" spans="1:14" s="212" customFormat="1" ht="40.5" customHeight="1">
      <c r="A20" s="152"/>
      <c r="B20" s="153"/>
      <c r="C20" s="174" t="s">
        <v>280</v>
      </c>
      <c r="D20" s="174"/>
      <c r="E20" s="213">
        <v>1067296.9715574801</v>
      </c>
      <c r="F20" s="214">
        <v>519218.80111061956</v>
      </c>
      <c r="G20" s="214">
        <v>548078.17044685851</v>
      </c>
      <c r="H20" s="214">
        <v>60026.392323943677</v>
      </c>
      <c r="I20" s="214">
        <v>6487.2365232375287</v>
      </c>
      <c r="J20" s="214">
        <v>481564.54159967729</v>
      </c>
      <c r="K20" s="239">
        <v>1028274.2795894833</v>
      </c>
      <c r="L20" s="240">
        <v>534506.58000276994</v>
      </c>
      <c r="M20" s="236"/>
      <c r="N20" s="178" t="s">
        <v>281</v>
      </c>
    </row>
    <row r="21" spans="1:14" s="218" customFormat="1" ht="40.5" customHeight="1">
      <c r="A21" s="148"/>
      <c r="B21" s="11"/>
      <c r="C21" s="174" t="s">
        <v>132</v>
      </c>
      <c r="D21" s="174"/>
      <c r="E21" s="213">
        <v>1099519.5353945519</v>
      </c>
      <c r="F21" s="214">
        <v>593054.29778021702</v>
      </c>
      <c r="G21" s="214">
        <v>506465.23761433491</v>
      </c>
      <c r="H21" s="214">
        <v>90376.339513757703</v>
      </c>
      <c r="I21" s="214">
        <v>15048.163325455884</v>
      </c>
      <c r="J21" s="214">
        <v>401040.73477512121</v>
      </c>
      <c r="K21" s="239">
        <v>1054311.2021283559</v>
      </c>
      <c r="L21" s="240">
        <v>480346.45623559039</v>
      </c>
      <c r="M21" s="236"/>
      <c r="N21" s="155" t="s">
        <v>133</v>
      </c>
    </row>
    <row r="22" spans="1:14" s="218" customFormat="1" ht="40.5" customHeight="1">
      <c r="A22" s="189"/>
      <c r="B22" s="190"/>
      <c r="C22" s="241" t="s">
        <v>282</v>
      </c>
      <c r="D22" s="242"/>
      <c r="E22" s="243">
        <f t="shared" ref="E22:L22" si="0">SUM(E6:E21)</f>
        <v>68560496.263241217</v>
      </c>
      <c r="F22" s="244">
        <f t="shared" si="0"/>
        <v>47844659.127632201</v>
      </c>
      <c r="G22" s="244">
        <f t="shared" si="0"/>
        <v>20715837.135609016</v>
      </c>
      <c r="H22" s="244">
        <f t="shared" si="0"/>
        <v>5693942.3258529929</v>
      </c>
      <c r="I22" s="244">
        <f t="shared" si="0"/>
        <v>150379.53770097511</v>
      </c>
      <c r="J22" s="244">
        <f t="shared" si="0"/>
        <v>14871515.272055041</v>
      </c>
      <c r="K22" s="244">
        <f t="shared" si="0"/>
        <v>67449820.246063933</v>
      </c>
      <c r="L22" s="245">
        <f t="shared" si="0"/>
        <v>20258527.430201236</v>
      </c>
      <c r="M22" s="246"/>
      <c r="N22" s="247" t="s">
        <v>283</v>
      </c>
    </row>
    <row r="23" spans="1:14" s="249" customFormat="1" hidden="1">
      <c r="A23" s="248"/>
      <c r="B23" s="248"/>
      <c r="C23" s="248"/>
      <c r="D23" s="248"/>
      <c r="N23" s="250"/>
    </row>
    <row r="24" spans="1:14" s="249" customFormat="1" hidden="1">
      <c r="A24" s="248"/>
      <c r="B24" s="248"/>
      <c r="C24" s="248"/>
      <c r="D24" s="248"/>
      <c r="N24" s="250"/>
    </row>
    <row r="25" spans="1:14" s="249" customFormat="1" hidden="1">
      <c r="A25" s="248"/>
      <c r="B25" s="248"/>
      <c r="C25" s="248"/>
      <c r="D25" s="248"/>
      <c r="N25" s="250"/>
    </row>
    <row r="26" spans="1:14" s="249" customFormat="1" hidden="1">
      <c r="A26" s="248"/>
      <c r="B26" s="248"/>
      <c r="C26" s="248"/>
      <c r="D26" s="248"/>
      <c r="N26" s="250"/>
    </row>
    <row r="27" spans="1:14" s="249" customFormat="1" hidden="1">
      <c r="A27" s="248"/>
      <c r="B27" s="248"/>
      <c r="C27" s="248"/>
      <c r="D27" s="248"/>
      <c r="N27" s="250"/>
    </row>
    <row r="28" spans="1:14" s="203" customFormat="1" ht="22.5" customHeight="1">
      <c r="A28" s="446" t="s">
        <v>306</v>
      </c>
      <c r="B28" s="446"/>
      <c r="C28" s="446"/>
      <c r="D28" s="446"/>
      <c r="E28" s="446"/>
      <c r="F28" s="446"/>
      <c r="G28" s="446"/>
      <c r="H28" s="446"/>
      <c r="I28" s="446" t="s">
        <v>307</v>
      </c>
      <c r="J28" s="446"/>
      <c r="K28" s="446"/>
      <c r="L28" s="446"/>
      <c r="M28" s="446"/>
      <c r="N28" s="446"/>
    </row>
    <row r="30" spans="1:14">
      <c r="A30" s="447" t="s">
        <v>284</v>
      </c>
      <c r="B30" s="447"/>
      <c r="C30" s="447"/>
      <c r="D30" s="207"/>
      <c r="E30" s="206"/>
      <c r="F30" s="206"/>
      <c r="G30" s="206"/>
      <c r="H30" s="206"/>
      <c r="I30" s="206"/>
      <c r="J30" s="206"/>
      <c r="K30" s="206"/>
      <c r="L30" s="208"/>
      <c r="M30" s="206"/>
      <c r="N30" s="208" t="s">
        <v>285</v>
      </c>
    </row>
    <row r="31" spans="1:14" s="209" customFormat="1" ht="31.5" customHeight="1">
      <c r="A31" s="448"/>
      <c r="B31" s="449"/>
      <c r="C31" s="449"/>
      <c r="D31" s="449"/>
      <c r="E31" s="452" t="s">
        <v>243</v>
      </c>
      <c r="F31" s="452" t="s">
        <v>286</v>
      </c>
      <c r="G31" s="452" t="s">
        <v>287</v>
      </c>
      <c r="H31" s="452" t="s">
        <v>288</v>
      </c>
      <c r="I31" s="452" t="s">
        <v>289</v>
      </c>
      <c r="J31" s="452" t="s">
        <v>290</v>
      </c>
      <c r="K31" s="452" t="s">
        <v>249</v>
      </c>
      <c r="L31" s="456"/>
      <c r="M31" s="457"/>
      <c r="N31" s="458"/>
    </row>
    <row r="32" spans="1:14" s="212" customFormat="1" ht="43.5" customHeight="1">
      <c r="A32" s="450"/>
      <c r="B32" s="451"/>
      <c r="C32" s="451"/>
      <c r="D32" s="451"/>
      <c r="E32" s="453"/>
      <c r="F32" s="453"/>
      <c r="G32" s="453"/>
      <c r="H32" s="453"/>
      <c r="I32" s="453"/>
      <c r="J32" s="453"/>
      <c r="K32" s="210" t="s">
        <v>250</v>
      </c>
      <c r="L32" s="211" t="s">
        <v>291</v>
      </c>
      <c r="M32" s="459"/>
      <c r="N32" s="460"/>
    </row>
    <row r="33" spans="1:14" s="218" customFormat="1" ht="41.25" customHeight="1">
      <c r="A33" s="148"/>
      <c r="B33" s="11"/>
      <c r="C33" s="174" t="s">
        <v>252</v>
      </c>
      <c r="D33" s="174"/>
      <c r="E33" s="213">
        <v>571627.18716907618</v>
      </c>
      <c r="F33" s="214">
        <v>277459.99593223055</v>
      </c>
      <c r="G33" s="214">
        <v>294167.19123684551</v>
      </c>
      <c r="H33" s="214">
        <v>59633.008137761019</v>
      </c>
      <c r="I33" s="214">
        <v>8396.4436963448316</v>
      </c>
      <c r="J33" s="214">
        <v>226137.73940273968</v>
      </c>
      <c r="K33" s="20">
        <v>539893.09497980739</v>
      </c>
      <c r="L33" s="216">
        <v>271085.96295736404</v>
      </c>
      <c r="M33" s="217"/>
      <c r="N33" s="178" t="s">
        <v>253</v>
      </c>
    </row>
    <row r="34" spans="1:14" s="212" customFormat="1" ht="41.25" customHeight="1">
      <c r="A34" s="148"/>
      <c r="B34" s="11"/>
      <c r="C34" s="174" t="s">
        <v>254</v>
      </c>
      <c r="D34" s="174"/>
      <c r="E34" s="219">
        <v>15951.078877044365</v>
      </c>
      <c r="F34" s="220">
        <v>7550.2965096058633</v>
      </c>
      <c r="G34" s="220">
        <v>8400.7823674385018</v>
      </c>
      <c r="H34" s="220">
        <v>2118.9305821454345</v>
      </c>
      <c r="I34" s="220">
        <v>48.093896964749852</v>
      </c>
      <c r="J34" s="220">
        <v>6233.7578883283186</v>
      </c>
      <c r="K34" s="150">
        <v>15242.966222130712</v>
      </c>
      <c r="L34" s="166">
        <v>8154.0148722978811</v>
      </c>
      <c r="M34" s="221"/>
      <c r="N34" s="178" t="s">
        <v>255</v>
      </c>
    </row>
    <row r="35" spans="1:14" s="212" customFormat="1" ht="41.25" customHeight="1">
      <c r="A35" s="148"/>
      <c r="B35" s="11"/>
      <c r="C35" s="174" t="s">
        <v>256</v>
      </c>
      <c r="D35" s="174"/>
      <c r="E35" s="222">
        <v>2747580.7629993306</v>
      </c>
      <c r="F35" s="223">
        <v>2161049.0671831113</v>
      </c>
      <c r="G35" s="223">
        <v>586531.69581621885</v>
      </c>
      <c r="H35" s="223">
        <v>136307.18605244544</v>
      </c>
      <c r="I35" s="223">
        <v>1836.2438266879135</v>
      </c>
      <c r="J35" s="223">
        <v>448388.26593708555</v>
      </c>
      <c r="K35" s="150">
        <v>2588841.6916506444</v>
      </c>
      <c r="L35" s="166">
        <v>556276.90648543823</v>
      </c>
      <c r="M35" s="224"/>
      <c r="N35" s="178" t="s">
        <v>257</v>
      </c>
    </row>
    <row r="36" spans="1:14" s="212" customFormat="1" ht="41.25" customHeight="1">
      <c r="A36" s="148"/>
      <c r="B36" s="11"/>
      <c r="C36" s="174" t="s">
        <v>258</v>
      </c>
      <c r="D36" s="174"/>
      <c r="E36" s="225">
        <v>98721.358314294208</v>
      </c>
      <c r="F36" s="226">
        <v>65978.598764460665</v>
      </c>
      <c r="G36" s="226">
        <v>32742.759549833554</v>
      </c>
      <c r="H36" s="226">
        <v>20384.361292111043</v>
      </c>
      <c r="I36" s="226">
        <v>60.973276156812304</v>
      </c>
      <c r="J36" s="226">
        <v>12297.424981565697</v>
      </c>
      <c r="K36" s="227">
        <v>94470.477737050649</v>
      </c>
      <c r="L36" s="228">
        <v>36537.023541558592</v>
      </c>
      <c r="M36" s="229"/>
      <c r="N36" s="178" t="s">
        <v>259</v>
      </c>
    </row>
    <row r="37" spans="1:14" s="212" customFormat="1" ht="41.25" customHeight="1">
      <c r="A37" s="148"/>
      <c r="B37" s="11"/>
      <c r="C37" s="174" t="s">
        <v>260</v>
      </c>
      <c r="D37" s="174"/>
      <c r="E37" s="230">
        <v>892082.42113254091</v>
      </c>
      <c r="F37" s="231">
        <v>596868.56865866738</v>
      </c>
      <c r="G37" s="231">
        <v>295213.85247387365</v>
      </c>
      <c r="H37" s="231">
        <v>24368.938032903989</v>
      </c>
      <c r="I37" s="231">
        <v>1355.4056069706182</v>
      </c>
      <c r="J37" s="231">
        <v>269489.50883399905</v>
      </c>
      <c r="K37" s="232">
        <v>839092.09234604437</v>
      </c>
      <c r="L37" s="233">
        <v>279927.66947706207</v>
      </c>
      <c r="M37" s="234"/>
      <c r="N37" s="178" t="s">
        <v>261</v>
      </c>
    </row>
    <row r="38" spans="1:14" s="212" customFormat="1" ht="41.25" customHeight="1">
      <c r="A38" s="148"/>
      <c r="B38" s="11"/>
      <c r="C38" s="174" t="s">
        <v>262</v>
      </c>
      <c r="D38" s="174"/>
      <c r="E38" s="213">
        <v>219744.44477561518</v>
      </c>
      <c r="F38" s="214">
        <v>103273.0579856063</v>
      </c>
      <c r="G38" s="214">
        <v>116471.38679000887</v>
      </c>
      <c r="H38" s="214">
        <v>8471.0737939179417</v>
      </c>
      <c r="I38" s="214">
        <v>3256.7597935264712</v>
      </c>
      <c r="J38" s="214">
        <v>104743.55320256446</v>
      </c>
      <c r="K38" s="214">
        <v>213336.66654996207</v>
      </c>
      <c r="L38" s="235">
        <v>114130.15678715914</v>
      </c>
      <c r="M38" s="236"/>
      <c r="N38" s="178" t="s">
        <v>263</v>
      </c>
    </row>
    <row r="39" spans="1:14" s="212" customFormat="1" ht="41.25" customHeight="1">
      <c r="A39" s="148"/>
      <c r="B39" s="11"/>
      <c r="C39" s="174" t="s">
        <v>264</v>
      </c>
      <c r="D39" s="174"/>
      <c r="E39" s="213">
        <v>228986.87182832538</v>
      </c>
      <c r="F39" s="214">
        <v>125682.09155264564</v>
      </c>
      <c r="G39" s="214">
        <v>103304.78027567972</v>
      </c>
      <c r="H39" s="214">
        <v>26836.549853028508</v>
      </c>
      <c r="I39" s="214">
        <v>1259.3703162349038</v>
      </c>
      <c r="J39" s="214">
        <v>75208.860106416309</v>
      </c>
      <c r="K39" s="237">
        <v>223220.184522186</v>
      </c>
      <c r="L39" s="238">
        <v>106075.69867292949</v>
      </c>
      <c r="M39" s="236"/>
      <c r="N39" s="178" t="s">
        <v>265</v>
      </c>
    </row>
    <row r="40" spans="1:14" s="212" customFormat="1" ht="41.25" customHeight="1">
      <c r="A40" s="148"/>
      <c r="B40" s="11"/>
      <c r="C40" s="174" t="s">
        <v>266</v>
      </c>
      <c r="D40" s="174"/>
      <c r="E40" s="213">
        <v>198257.50323237223</v>
      </c>
      <c r="F40" s="214">
        <v>126723.84069136438</v>
      </c>
      <c r="G40" s="214">
        <v>71533.662541007827</v>
      </c>
      <c r="H40" s="214">
        <v>4028.5902919267232</v>
      </c>
      <c r="I40" s="214">
        <v>1259.0612203678388</v>
      </c>
      <c r="J40" s="214">
        <v>66246.01102871327</v>
      </c>
      <c r="K40" s="214">
        <v>189141.23881727777</v>
      </c>
      <c r="L40" s="235">
        <v>69252.336898836773</v>
      </c>
      <c r="M40" s="236"/>
      <c r="N40" s="178" t="s">
        <v>267</v>
      </c>
    </row>
    <row r="41" spans="1:14" s="212" customFormat="1" ht="41.25" customHeight="1">
      <c r="A41" s="148"/>
      <c r="B41" s="11"/>
      <c r="C41" s="174" t="s">
        <v>268</v>
      </c>
      <c r="D41" s="174"/>
      <c r="E41" s="213">
        <v>84203.970615539161</v>
      </c>
      <c r="F41" s="214">
        <v>51872.877266733878</v>
      </c>
      <c r="G41" s="214">
        <v>32331.09334880528</v>
      </c>
      <c r="H41" s="214">
        <v>18096.293781018994</v>
      </c>
      <c r="I41" s="214">
        <v>100.38719035635378</v>
      </c>
      <c r="J41" s="214">
        <v>14134.412377429933</v>
      </c>
      <c r="K41" s="237">
        <v>84736.654714942706</v>
      </c>
      <c r="L41" s="238">
        <v>33991.959428628383</v>
      </c>
      <c r="M41" s="217"/>
      <c r="N41" s="178" t="s">
        <v>269</v>
      </c>
    </row>
    <row r="42" spans="1:14" s="212" customFormat="1" ht="41.25" customHeight="1">
      <c r="A42" s="152"/>
      <c r="B42" s="153"/>
      <c r="C42" s="174" t="s">
        <v>270</v>
      </c>
      <c r="D42" s="174"/>
      <c r="E42" s="213">
        <v>248124.31385161768</v>
      </c>
      <c r="F42" s="214">
        <v>113656.79509094998</v>
      </c>
      <c r="G42" s="214">
        <v>134467.51876066774</v>
      </c>
      <c r="H42" s="214">
        <v>9723.8287799734335</v>
      </c>
      <c r="I42" s="214">
        <v>342.05491653676114</v>
      </c>
      <c r="J42" s="214">
        <v>124401.63506415756</v>
      </c>
      <c r="K42" s="237">
        <v>238117.80154916164</v>
      </c>
      <c r="L42" s="238">
        <v>125621.63031275931</v>
      </c>
      <c r="M42" s="236"/>
      <c r="N42" s="178" t="s">
        <v>271</v>
      </c>
    </row>
    <row r="43" spans="1:14" s="212" customFormat="1" ht="41.25" customHeight="1">
      <c r="A43" s="152"/>
      <c r="B43" s="153"/>
      <c r="C43" s="174" t="s">
        <v>272</v>
      </c>
      <c r="D43" s="174"/>
      <c r="E43" s="213">
        <v>193366.08539343753</v>
      </c>
      <c r="F43" s="214">
        <v>40373.539523372354</v>
      </c>
      <c r="G43" s="214">
        <v>152992.54587006519</v>
      </c>
      <c r="H43" s="214">
        <v>42052.139381513873</v>
      </c>
      <c r="I43" s="214">
        <v>5409.7386279248267</v>
      </c>
      <c r="J43" s="214">
        <v>105530.66786062648</v>
      </c>
      <c r="K43" s="237">
        <v>188014.93587251767</v>
      </c>
      <c r="L43" s="238">
        <v>150355.38975343088</v>
      </c>
      <c r="M43" s="236"/>
      <c r="N43" s="178" t="s">
        <v>273</v>
      </c>
    </row>
    <row r="44" spans="1:14" s="212" customFormat="1" ht="41.25" customHeight="1">
      <c r="A44" s="152"/>
      <c r="B44" s="153"/>
      <c r="C44" s="174" t="s">
        <v>274</v>
      </c>
      <c r="D44" s="174"/>
      <c r="E44" s="213">
        <v>637767.09400917031</v>
      </c>
      <c r="F44" s="214">
        <v>279030.65495906404</v>
      </c>
      <c r="G44" s="214">
        <v>358736.43905010622</v>
      </c>
      <c r="H44" s="214">
        <v>75232.00942572199</v>
      </c>
      <c r="I44" s="214">
        <v>967.22586028083629</v>
      </c>
      <c r="J44" s="214">
        <v>282537.20376410347</v>
      </c>
      <c r="K44" s="237">
        <v>618842.84173617396</v>
      </c>
      <c r="L44" s="238">
        <v>347155.6548624977</v>
      </c>
      <c r="M44" s="236"/>
      <c r="N44" s="178" t="s">
        <v>275</v>
      </c>
    </row>
    <row r="45" spans="1:14" s="212" customFormat="1" ht="41.25" customHeight="1">
      <c r="A45" s="152"/>
      <c r="B45" s="153"/>
      <c r="C45" s="174" t="s">
        <v>276</v>
      </c>
      <c r="D45" s="174"/>
      <c r="E45" s="213">
        <v>461459.86722449766</v>
      </c>
      <c r="F45" s="214">
        <v>123062.89286689728</v>
      </c>
      <c r="G45" s="214">
        <v>338396.97435760044</v>
      </c>
      <c r="H45" s="214">
        <v>149113.66612302072</v>
      </c>
      <c r="I45" s="214">
        <v>33.688745454227004</v>
      </c>
      <c r="J45" s="214">
        <v>189249.61948912544</v>
      </c>
      <c r="K45" s="239">
        <v>445630.98417981691</v>
      </c>
      <c r="L45" s="240">
        <v>326706.57565132162</v>
      </c>
      <c r="M45" s="236"/>
      <c r="N45" s="178" t="s">
        <v>277</v>
      </c>
    </row>
    <row r="46" spans="1:14" s="212" customFormat="1" ht="41.25" customHeight="1">
      <c r="A46" s="152"/>
      <c r="B46" s="153"/>
      <c r="C46" s="174" t="s">
        <v>278</v>
      </c>
      <c r="D46" s="174"/>
      <c r="E46" s="213">
        <v>315415.93236002285</v>
      </c>
      <c r="F46" s="214">
        <v>94666.869352800597</v>
      </c>
      <c r="G46" s="214">
        <v>220749.06300722226</v>
      </c>
      <c r="H46" s="214">
        <v>26294.70141180298</v>
      </c>
      <c r="I46" s="214">
        <v>678.97179765934209</v>
      </c>
      <c r="J46" s="214">
        <v>193775.38979775994</v>
      </c>
      <c r="K46" s="239">
        <v>303509.33023191849</v>
      </c>
      <c r="L46" s="240">
        <v>212383.70865327149</v>
      </c>
      <c r="M46" s="236"/>
      <c r="N46" s="178" t="s">
        <v>279</v>
      </c>
    </row>
    <row r="47" spans="1:14" s="212" customFormat="1" ht="41.25" customHeight="1">
      <c r="A47" s="152"/>
      <c r="B47" s="153"/>
      <c r="C47" s="174" t="s">
        <v>280</v>
      </c>
      <c r="D47" s="174"/>
      <c r="E47" s="213">
        <v>235708.04948718421</v>
      </c>
      <c r="F47" s="214">
        <v>112802.74717295069</v>
      </c>
      <c r="G47" s="214">
        <v>122905.30231423353</v>
      </c>
      <c r="H47" s="214">
        <v>13034.305123239439</v>
      </c>
      <c r="I47" s="214">
        <v>1314.8189517604044</v>
      </c>
      <c r="J47" s="214">
        <v>108556.17823923368</v>
      </c>
      <c r="K47" s="239">
        <v>227331.58139037949</v>
      </c>
      <c r="L47" s="240">
        <v>119895.65673438576</v>
      </c>
      <c r="M47" s="236"/>
      <c r="N47" s="178" t="s">
        <v>281</v>
      </c>
    </row>
    <row r="48" spans="1:14" s="218" customFormat="1" ht="41.25" customHeight="1">
      <c r="A48" s="148"/>
      <c r="B48" s="11"/>
      <c r="C48" s="174" t="s">
        <v>132</v>
      </c>
      <c r="D48" s="174"/>
      <c r="E48" s="213">
        <v>192437.22634195967</v>
      </c>
      <c r="F48" s="214">
        <v>100822.35147249156</v>
      </c>
      <c r="G48" s="214">
        <v>91614.874869468113</v>
      </c>
      <c r="H48" s="214">
        <v>19897.341608415278</v>
      </c>
      <c r="I48" s="214">
        <v>2002.2929879708463</v>
      </c>
      <c r="J48" s="214">
        <v>69715.240273081989</v>
      </c>
      <c r="K48" s="239">
        <v>184551.53661508442</v>
      </c>
      <c r="L48" s="240">
        <v>87497.949973534705</v>
      </c>
      <c r="M48" s="236"/>
      <c r="N48" s="155" t="s">
        <v>133</v>
      </c>
    </row>
    <row r="49" spans="1:14" s="218" customFormat="1" ht="41.25" customHeight="1">
      <c r="A49" s="189"/>
      <c r="B49" s="190"/>
      <c r="C49" s="241" t="s">
        <v>282</v>
      </c>
      <c r="D49" s="242"/>
      <c r="E49" s="243">
        <f t="shared" ref="E49:L49" si="1">SUM(E33:E48)</f>
        <v>7341434.1676120274</v>
      </c>
      <c r="F49" s="244">
        <f t="shared" si="1"/>
        <v>4380874.2449829523</v>
      </c>
      <c r="G49" s="244">
        <f t="shared" si="1"/>
        <v>2960559.9226290751</v>
      </c>
      <c r="H49" s="244">
        <f t="shared" si="1"/>
        <v>635592.92367094674</v>
      </c>
      <c r="I49" s="244">
        <f t="shared" si="1"/>
        <v>28321.530711197738</v>
      </c>
      <c r="J49" s="244">
        <f t="shared" si="1"/>
        <v>2296645.4682469307</v>
      </c>
      <c r="K49" s="244">
        <f t="shared" si="1"/>
        <v>6993974.0791150993</v>
      </c>
      <c r="L49" s="245">
        <f t="shared" si="1"/>
        <v>2845048.2950624768</v>
      </c>
      <c r="M49" s="246"/>
      <c r="N49" s="247" t="s">
        <v>283</v>
      </c>
    </row>
    <row r="50" spans="1:14" hidden="1"/>
    <row r="51" spans="1:14" hidden="1"/>
    <row r="52" spans="1:14" hidden="1"/>
    <row r="53" spans="1:14" hidden="1"/>
    <row r="54" spans="1:14" hidden="1"/>
    <row r="55" spans="1:14" s="203" customFormat="1" ht="22.5" customHeight="1">
      <c r="A55" s="446" t="s">
        <v>306</v>
      </c>
      <c r="B55" s="446"/>
      <c r="C55" s="446"/>
      <c r="D55" s="446"/>
      <c r="E55" s="446"/>
      <c r="F55" s="446"/>
      <c r="G55" s="446"/>
      <c r="H55" s="446"/>
      <c r="I55" s="446" t="s">
        <v>307</v>
      </c>
      <c r="J55" s="446"/>
      <c r="K55" s="446"/>
      <c r="L55" s="446"/>
      <c r="M55" s="446"/>
      <c r="N55" s="446"/>
    </row>
    <row r="57" spans="1:14">
      <c r="A57" s="447" t="s">
        <v>292</v>
      </c>
      <c r="B57" s="447"/>
      <c r="C57" s="447"/>
      <c r="D57" s="207"/>
      <c r="E57" s="206"/>
      <c r="F57" s="206"/>
      <c r="G57" s="206"/>
      <c r="H57" s="206"/>
      <c r="I57" s="206"/>
      <c r="J57" s="206"/>
      <c r="K57" s="206"/>
      <c r="L57" s="208"/>
      <c r="M57" s="206"/>
      <c r="N57" s="208" t="s">
        <v>285</v>
      </c>
    </row>
    <row r="58" spans="1:14" s="209" customFormat="1" ht="31.5" customHeight="1">
      <c r="A58" s="448"/>
      <c r="B58" s="449"/>
      <c r="C58" s="449"/>
      <c r="D58" s="449"/>
      <c r="E58" s="452" t="s">
        <v>243</v>
      </c>
      <c r="F58" s="452" t="s">
        <v>286</v>
      </c>
      <c r="G58" s="452" t="s">
        <v>287</v>
      </c>
      <c r="H58" s="452" t="s">
        <v>288</v>
      </c>
      <c r="I58" s="452" t="s">
        <v>289</v>
      </c>
      <c r="J58" s="452" t="s">
        <v>290</v>
      </c>
      <c r="K58" s="452" t="s">
        <v>249</v>
      </c>
      <c r="L58" s="456"/>
      <c r="M58" s="457"/>
      <c r="N58" s="458"/>
    </row>
    <row r="59" spans="1:14" s="212" customFormat="1" ht="43.5" customHeight="1">
      <c r="A59" s="450"/>
      <c r="B59" s="451"/>
      <c r="C59" s="451"/>
      <c r="D59" s="451"/>
      <c r="E59" s="453"/>
      <c r="F59" s="453"/>
      <c r="G59" s="453"/>
      <c r="H59" s="453"/>
      <c r="I59" s="453"/>
      <c r="J59" s="453"/>
      <c r="K59" s="210" t="s">
        <v>250</v>
      </c>
      <c r="L59" s="211" t="s">
        <v>291</v>
      </c>
      <c r="M59" s="459"/>
      <c r="N59" s="460"/>
    </row>
    <row r="60" spans="1:14" s="218" customFormat="1" ht="40.5" customHeight="1">
      <c r="A60" s="148"/>
      <c r="B60" s="11"/>
      <c r="C60" s="174" t="s">
        <v>252</v>
      </c>
      <c r="D60" s="192"/>
      <c r="E60" s="213">
        <v>395118.23468451219</v>
      </c>
      <c r="F60" s="214">
        <v>173570.35081238818</v>
      </c>
      <c r="G60" s="214">
        <v>221547.88387212405</v>
      </c>
      <c r="H60" s="214">
        <v>37524.615218489635</v>
      </c>
      <c r="I60" s="214">
        <v>5803.6626284970489</v>
      </c>
      <c r="J60" s="214">
        <v>178219.60602513736</v>
      </c>
      <c r="K60" s="20">
        <v>362688.77424417657</v>
      </c>
      <c r="L60" s="216">
        <v>200495.59321807465</v>
      </c>
      <c r="M60" s="217"/>
      <c r="N60" s="178" t="s">
        <v>253</v>
      </c>
    </row>
    <row r="61" spans="1:14" s="212" customFormat="1" ht="40.5" customHeight="1">
      <c r="A61" s="148"/>
      <c r="B61" s="11"/>
      <c r="C61" s="174" t="s">
        <v>254</v>
      </c>
      <c r="D61" s="192"/>
      <c r="E61" s="219">
        <v>22804.533154459583</v>
      </c>
      <c r="F61" s="220">
        <v>10794.316071441179</v>
      </c>
      <c r="G61" s="220">
        <v>12010.217083018404</v>
      </c>
      <c r="H61" s="220">
        <v>3029.3388356366991</v>
      </c>
      <c r="I61" s="220">
        <v>68.757660614305394</v>
      </c>
      <c r="J61" s="220">
        <v>8912.1205867673998</v>
      </c>
      <c r="K61" s="150">
        <v>21792.176646128999</v>
      </c>
      <c r="L61" s="166">
        <v>11657.42480058066</v>
      </c>
      <c r="M61" s="221"/>
      <c r="N61" s="178" t="s">
        <v>255</v>
      </c>
    </row>
    <row r="62" spans="1:14" s="212" customFormat="1" ht="40.5" customHeight="1">
      <c r="A62" s="148"/>
      <c r="B62" s="11"/>
      <c r="C62" s="174" t="s">
        <v>256</v>
      </c>
      <c r="D62" s="192"/>
      <c r="E62" s="222">
        <v>1431786.4461363661</v>
      </c>
      <c r="F62" s="223">
        <v>1107614.7830069114</v>
      </c>
      <c r="G62" s="223">
        <v>324171.66312945471</v>
      </c>
      <c r="H62" s="223">
        <v>65684.742628781387</v>
      </c>
      <c r="I62" s="223">
        <v>956.8657800731346</v>
      </c>
      <c r="J62" s="223">
        <v>257530.05472060022</v>
      </c>
      <c r="K62" s="150">
        <v>1232864.559631814</v>
      </c>
      <c r="L62" s="166">
        <v>272974.04118398746</v>
      </c>
      <c r="M62" s="224"/>
      <c r="N62" s="178" t="s">
        <v>257</v>
      </c>
    </row>
    <row r="63" spans="1:14" s="212" customFormat="1" ht="40.5" customHeight="1">
      <c r="A63" s="148"/>
      <c r="B63" s="11"/>
      <c r="C63" s="174" t="s">
        <v>258</v>
      </c>
      <c r="D63" s="192"/>
      <c r="E63" s="225">
        <v>2181388.2263522488</v>
      </c>
      <c r="F63" s="226">
        <v>1663166.6858794128</v>
      </c>
      <c r="G63" s="226">
        <v>518221.54047283577</v>
      </c>
      <c r="H63" s="226">
        <v>420821.1731340657</v>
      </c>
      <c r="I63" s="226">
        <v>1479.5283957640218</v>
      </c>
      <c r="J63" s="226">
        <v>95920.838943006049</v>
      </c>
      <c r="K63" s="227">
        <v>2090799.1057984356</v>
      </c>
      <c r="L63" s="228">
        <v>650330.52435762004</v>
      </c>
      <c r="M63" s="229"/>
      <c r="N63" s="178" t="s">
        <v>259</v>
      </c>
    </row>
    <row r="64" spans="1:14" s="212" customFormat="1" ht="40.5" customHeight="1">
      <c r="A64" s="148"/>
      <c r="B64" s="11"/>
      <c r="C64" s="174" t="s">
        <v>260</v>
      </c>
      <c r="D64" s="192"/>
      <c r="E64" s="230">
        <v>360590.37874006783</v>
      </c>
      <c r="F64" s="231">
        <v>242561.17384390091</v>
      </c>
      <c r="G64" s="231">
        <v>118029.20489616686</v>
      </c>
      <c r="H64" s="231">
        <v>9971.1841813836636</v>
      </c>
      <c r="I64" s="231">
        <v>547.81569697065402</v>
      </c>
      <c r="J64" s="231">
        <v>107510.20501781255</v>
      </c>
      <c r="K64" s="232">
        <v>339795.44336514716</v>
      </c>
      <c r="L64" s="233">
        <v>111943.53006981325</v>
      </c>
      <c r="M64" s="234"/>
      <c r="N64" s="178" t="s">
        <v>261</v>
      </c>
    </row>
    <row r="65" spans="1:14" s="212" customFormat="1" ht="40.5" customHeight="1">
      <c r="A65" s="148"/>
      <c r="B65" s="11"/>
      <c r="C65" s="174" t="s">
        <v>262</v>
      </c>
      <c r="D65" s="192"/>
      <c r="E65" s="213">
        <v>189054.57188734709</v>
      </c>
      <c r="F65" s="214">
        <v>88847.084193625342</v>
      </c>
      <c r="G65" s="214">
        <v>100207.48769372175</v>
      </c>
      <c r="H65" s="214">
        <v>7288.5415850303189</v>
      </c>
      <c r="I65" s="214">
        <v>2801.9181117634489</v>
      </c>
      <c r="J65" s="214">
        <v>90117.027996927965</v>
      </c>
      <c r="K65" s="214">
        <v>183541.70547541528</v>
      </c>
      <c r="L65" s="235">
        <v>98193.127284413946</v>
      </c>
      <c r="M65" s="236"/>
      <c r="N65" s="178" t="s">
        <v>263</v>
      </c>
    </row>
    <row r="66" spans="1:14" s="212" customFormat="1" ht="40.5" customHeight="1">
      <c r="A66" s="148"/>
      <c r="B66" s="11"/>
      <c r="C66" s="174" t="s">
        <v>264</v>
      </c>
      <c r="D66" s="192"/>
      <c r="E66" s="213">
        <v>276935.26520151307</v>
      </c>
      <c r="F66" s="214">
        <v>190207.81611536481</v>
      </c>
      <c r="G66" s="214">
        <v>86727.449086148234</v>
      </c>
      <c r="H66" s="214">
        <v>27968.571439375908</v>
      </c>
      <c r="I66" s="214">
        <v>1523.0015980039207</v>
      </c>
      <c r="J66" s="214">
        <v>57235.876048768419</v>
      </c>
      <c r="K66" s="237">
        <v>278892.94542970753</v>
      </c>
      <c r="L66" s="238">
        <v>94067.134442755778</v>
      </c>
      <c r="M66" s="236"/>
      <c r="N66" s="178" t="s">
        <v>265</v>
      </c>
    </row>
    <row r="67" spans="1:14" s="212" customFormat="1" ht="40.5" customHeight="1">
      <c r="A67" s="148"/>
      <c r="B67" s="11"/>
      <c r="C67" s="174" t="s">
        <v>266</v>
      </c>
      <c r="D67" s="192"/>
      <c r="E67" s="213">
        <v>190436.81709754924</v>
      </c>
      <c r="F67" s="214">
        <v>113649.27816177534</v>
      </c>
      <c r="G67" s="214">
        <v>76787.538935773904</v>
      </c>
      <c r="H67" s="214">
        <v>10767.064945555308</v>
      </c>
      <c r="I67" s="214">
        <v>1209.3926239538821</v>
      </c>
      <c r="J67" s="214">
        <v>64811.081366264712</v>
      </c>
      <c r="K67" s="214">
        <v>181406.97188529628</v>
      </c>
      <c r="L67" s="235">
        <v>73762.312426584205</v>
      </c>
      <c r="M67" s="236"/>
      <c r="N67" s="178" t="s">
        <v>267</v>
      </c>
    </row>
    <row r="68" spans="1:14" s="212" customFormat="1" ht="40.5" customHeight="1">
      <c r="A68" s="148"/>
      <c r="B68" s="11"/>
      <c r="C68" s="174" t="s">
        <v>268</v>
      </c>
      <c r="D68" s="192"/>
      <c r="E68" s="213">
        <v>83929.393570623288</v>
      </c>
      <c r="F68" s="214">
        <v>46571.344396241242</v>
      </c>
      <c r="G68" s="214">
        <v>37358.04917438206</v>
      </c>
      <c r="H68" s="214">
        <v>15765.686993587466</v>
      </c>
      <c r="I68" s="214">
        <v>79.054259917276028</v>
      </c>
      <c r="J68" s="214">
        <v>21513.307920877312</v>
      </c>
      <c r="K68" s="237">
        <v>83708.781642942326</v>
      </c>
      <c r="L68" s="238">
        <v>38291.728839897165</v>
      </c>
      <c r="M68" s="217"/>
      <c r="N68" s="178" t="s">
        <v>269</v>
      </c>
    </row>
    <row r="69" spans="1:14" s="212" customFormat="1" ht="40.5" customHeight="1">
      <c r="A69" s="152"/>
      <c r="B69" s="153"/>
      <c r="C69" s="174" t="s">
        <v>270</v>
      </c>
      <c r="D69" s="192"/>
      <c r="E69" s="213">
        <v>182980.86366520522</v>
      </c>
      <c r="F69" s="214">
        <v>86071.218437965275</v>
      </c>
      <c r="G69" s="214">
        <v>96909.645227239947</v>
      </c>
      <c r="H69" s="214">
        <v>6873.2435564609214</v>
      </c>
      <c r="I69" s="214">
        <v>252.21584819921679</v>
      </c>
      <c r="J69" s="214">
        <v>89784.185822579821</v>
      </c>
      <c r="K69" s="237">
        <v>175772.13708348747</v>
      </c>
      <c r="L69" s="238">
        <v>90531.674827648429</v>
      </c>
      <c r="M69" s="236"/>
      <c r="N69" s="178" t="s">
        <v>271</v>
      </c>
    </row>
    <row r="70" spans="1:14" s="212" customFormat="1" ht="40.5" customHeight="1">
      <c r="A70" s="152"/>
      <c r="B70" s="153"/>
      <c r="C70" s="174" t="s">
        <v>272</v>
      </c>
      <c r="D70" s="192"/>
      <c r="E70" s="213">
        <v>168099.03320243847</v>
      </c>
      <c r="F70" s="214">
        <v>35017.718579471555</v>
      </c>
      <c r="G70" s="214">
        <v>133081.31462296695</v>
      </c>
      <c r="H70" s="214">
        <v>36669.821131833356</v>
      </c>
      <c r="I70" s="214">
        <v>4703.4726213378963</v>
      </c>
      <c r="J70" s="214">
        <v>91708.020869795713</v>
      </c>
      <c r="K70" s="237">
        <v>163399.61646778311</v>
      </c>
      <c r="L70" s="238">
        <v>130744.53555906538</v>
      </c>
      <c r="M70" s="236"/>
      <c r="N70" s="178" t="s">
        <v>273</v>
      </c>
    </row>
    <row r="71" spans="1:14" s="212" customFormat="1" ht="40.5" customHeight="1">
      <c r="A71" s="152"/>
      <c r="B71" s="153"/>
      <c r="C71" s="174" t="s">
        <v>274</v>
      </c>
      <c r="D71" s="192"/>
      <c r="E71" s="213">
        <v>70584.103496545722</v>
      </c>
      <c r="F71" s="214">
        <v>27331.48140667834</v>
      </c>
      <c r="G71" s="214">
        <v>43252.622089867364</v>
      </c>
      <c r="H71" s="214">
        <v>5287.6437533087146</v>
      </c>
      <c r="I71" s="214">
        <v>220.33585825479835</v>
      </c>
      <c r="J71" s="214">
        <v>37744.642478303846</v>
      </c>
      <c r="K71" s="237">
        <v>68276.518215075601</v>
      </c>
      <c r="L71" s="238">
        <v>41908.606106426552</v>
      </c>
      <c r="M71" s="236"/>
      <c r="N71" s="178" t="s">
        <v>275</v>
      </c>
    </row>
    <row r="72" spans="1:14" s="212" customFormat="1" ht="40.5" customHeight="1">
      <c r="A72" s="152"/>
      <c r="B72" s="153"/>
      <c r="C72" s="174" t="s">
        <v>276</v>
      </c>
      <c r="D72" s="192"/>
      <c r="E72" s="213">
        <v>411740.58499266731</v>
      </c>
      <c r="F72" s="214">
        <v>109689.14557017013</v>
      </c>
      <c r="G72" s="214">
        <v>302051.43942249718</v>
      </c>
      <c r="H72" s="214">
        <v>128589.56307966138</v>
      </c>
      <c r="I72" s="214">
        <v>29.997989637258975</v>
      </c>
      <c r="J72" s="214">
        <v>173431.87835319852</v>
      </c>
      <c r="K72" s="239">
        <v>397537.67289561772</v>
      </c>
      <c r="L72" s="240">
        <v>291532.46972568508</v>
      </c>
      <c r="M72" s="236"/>
      <c r="N72" s="178" t="s">
        <v>277</v>
      </c>
    </row>
    <row r="73" spans="1:14" s="212" customFormat="1" ht="40.5" customHeight="1">
      <c r="A73" s="152"/>
      <c r="B73" s="153"/>
      <c r="C73" s="174" t="s">
        <v>278</v>
      </c>
      <c r="D73" s="192"/>
      <c r="E73" s="213">
        <v>198066.01792273915</v>
      </c>
      <c r="F73" s="214">
        <v>58905.578536002184</v>
      </c>
      <c r="G73" s="214">
        <v>139160.43938673695</v>
      </c>
      <c r="H73" s="214">
        <v>17112.34672909867</v>
      </c>
      <c r="I73" s="214">
        <v>337.50557049233379</v>
      </c>
      <c r="J73" s="214">
        <v>121710.58708714596</v>
      </c>
      <c r="K73" s="239">
        <v>189760.58923301971</v>
      </c>
      <c r="L73" s="240">
        <v>133493.68191301974</v>
      </c>
      <c r="M73" s="236"/>
      <c r="N73" s="178" t="s">
        <v>279</v>
      </c>
    </row>
    <row r="74" spans="1:14" s="212" customFormat="1" ht="40.5" customHeight="1">
      <c r="A74" s="152"/>
      <c r="B74" s="153"/>
      <c r="C74" s="174" t="s">
        <v>280</v>
      </c>
      <c r="D74" s="192"/>
      <c r="E74" s="213">
        <v>144504.8294059452</v>
      </c>
      <c r="F74" s="214">
        <v>69246.65465140529</v>
      </c>
      <c r="G74" s="214">
        <v>75258.174754539912</v>
      </c>
      <c r="H74" s="214">
        <v>8001.7519366197203</v>
      </c>
      <c r="I74" s="214">
        <v>811.82507700475026</v>
      </c>
      <c r="J74" s="214">
        <v>66444.597740915444</v>
      </c>
      <c r="K74" s="239">
        <v>139357.70367199244</v>
      </c>
      <c r="L74" s="240">
        <v>73413.66642409841</v>
      </c>
      <c r="M74" s="236"/>
      <c r="N74" s="178" t="s">
        <v>281</v>
      </c>
    </row>
    <row r="75" spans="1:14" s="218" customFormat="1" ht="40.5" customHeight="1">
      <c r="A75" s="148"/>
      <c r="B75" s="11"/>
      <c r="C75" s="174" t="s">
        <v>132</v>
      </c>
      <c r="D75" s="192"/>
      <c r="E75" s="213">
        <v>134391.87634480954</v>
      </c>
      <c r="F75" s="214">
        <v>73317.785151132091</v>
      </c>
      <c r="G75" s="214">
        <v>61074.091193677465</v>
      </c>
      <c r="H75" s="214">
        <v>12822.20156752432</v>
      </c>
      <c r="I75" s="214">
        <v>1671.3098833049066</v>
      </c>
      <c r="J75" s="214">
        <v>46580.57974284824</v>
      </c>
      <c r="K75" s="239">
        <v>128381.57104908781</v>
      </c>
      <c r="L75" s="240">
        <v>57276.818371093541</v>
      </c>
      <c r="M75" s="236"/>
      <c r="N75" s="155" t="s">
        <v>133</v>
      </c>
    </row>
    <row r="76" spans="1:14" s="218" customFormat="1" ht="40.5" customHeight="1">
      <c r="A76" s="189"/>
      <c r="B76" s="190"/>
      <c r="C76" s="241" t="s">
        <v>282</v>
      </c>
      <c r="D76" s="242"/>
      <c r="E76" s="243">
        <f t="shared" ref="E76:L76" si="2">SUM(E60:E75)</f>
        <v>6442411.1758550378</v>
      </c>
      <c r="F76" s="244">
        <f t="shared" si="2"/>
        <v>4096562.4148138859</v>
      </c>
      <c r="G76" s="244">
        <f t="shared" si="2"/>
        <v>2345848.7610411518</v>
      </c>
      <c r="H76" s="244">
        <f t="shared" si="2"/>
        <v>814177.49071641313</v>
      </c>
      <c r="I76" s="244">
        <f t="shared" si="2"/>
        <v>22496.659603788856</v>
      </c>
      <c r="J76" s="244">
        <f t="shared" si="2"/>
        <v>1509174.6107209492</v>
      </c>
      <c r="K76" s="244">
        <f t="shared" si="2"/>
        <v>6037976.2727351291</v>
      </c>
      <c r="L76" s="245">
        <f t="shared" si="2"/>
        <v>2370616.8695507636</v>
      </c>
      <c r="M76" s="246"/>
      <c r="N76" s="247" t="s">
        <v>283</v>
      </c>
    </row>
    <row r="77" spans="1:14" hidden="1"/>
    <row r="78" spans="1:14" hidden="1"/>
    <row r="79" spans="1:14" hidden="1"/>
    <row r="80" spans="1:14" hidden="1"/>
    <row r="81" spans="1:14" hidden="1"/>
    <row r="82" spans="1:14" s="203" customFormat="1" ht="22.5" customHeight="1">
      <c r="A82" s="446" t="s">
        <v>306</v>
      </c>
      <c r="B82" s="446"/>
      <c r="C82" s="446"/>
      <c r="D82" s="446"/>
      <c r="E82" s="446"/>
      <c r="F82" s="446"/>
      <c r="G82" s="446"/>
      <c r="H82" s="446"/>
      <c r="I82" s="446" t="s">
        <v>307</v>
      </c>
      <c r="J82" s="446"/>
      <c r="K82" s="446"/>
      <c r="L82" s="446"/>
      <c r="M82" s="446"/>
      <c r="N82" s="446"/>
    </row>
    <row r="84" spans="1:14">
      <c r="A84" s="447" t="s">
        <v>293</v>
      </c>
      <c r="B84" s="447"/>
      <c r="C84" s="447"/>
      <c r="D84" s="207"/>
      <c r="E84" s="206"/>
      <c r="F84" s="206"/>
      <c r="G84" s="206"/>
      <c r="H84" s="206"/>
      <c r="I84" s="206"/>
      <c r="J84" s="206"/>
      <c r="K84" s="206"/>
      <c r="L84" s="208"/>
      <c r="M84" s="206"/>
      <c r="N84" s="208" t="s">
        <v>285</v>
      </c>
    </row>
    <row r="85" spans="1:14" s="209" customFormat="1" ht="31.5" customHeight="1">
      <c r="A85" s="448"/>
      <c r="B85" s="449"/>
      <c r="C85" s="449"/>
      <c r="D85" s="449"/>
      <c r="E85" s="452" t="s">
        <v>243</v>
      </c>
      <c r="F85" s="452" t="s">
        <v>286</v>
      </c>
      <c r="G85" s="452" t="s">
        <v>287</v>
      </c>
      <c r="H85" s="452" t="s">
        <v>288</v>
      </c>
      <c r="I85" s="452" t="s">
        <v>289</v>
      </c>
      <c r="J85" s="452" t="s">
        <v>290</v>
      </c>
      <c r="K85" s="452" t="s">
        <v>249</v>
      </c>
      <c r="L85" s="456"/>
      <c r="M85" s="457"/>
      <c r="N85" s="458"/>
    </row>
    <row r="86" spans="1:14" s="212" customFormat="1" ht="43.5" customHeight="1">
      <c r="A86" s="450"/>
      <c r="B86" s="451"/>
      <c r="C86" s="451"/>
      <c r="D86" s="451"/>
      <c r="E86" s="453"/>
      <c r="F86" s="453"/>
      <c r="G86" s="453"/>
      <c r="H86" s="453"/>
      <c r="I86" s="453"/>
      <c r="J86" s="453"/>
      <c r="K86" s="210" t="s">
        <v>250</v>
      </c>
      <c r="L86" s="211" t="s">
        <v>291</v>
      </c>
      <c r="M86" s="459"/>
      <c r="N86" s="460"/>
    </row>
    <row r="87" spans="1:14" s="218" customFormat="1" ht="40.5" customHeight="1">
      <c r="A87" s="148"/>
      <c r="B87" s="11"/>
      <c r="C87" s="174" t="s">
        <v>252</v>
      </c>
      <c r="D87" s="192"/>
      <c r="E87" s="213">
        <v>378738.09944795258</v>
      </c>
      <c r="F87" s="214">
        <v>174080.07814838298</v>
      </c>
      <c r="G87" s="214">
        <v>204658.02129956966</v>
      </c>
      <c r="H87" s="214">
        <v>41945.08266182457</v>
      </c>
      <c r="I87" s="214">
        <v>5563.1243341523577</v>
      </c>
      <c r="J87" s="214">
        <v>157149.81430359272</v>
      </c>
      <c r="K87" s="20">
        <v>354160.25998290541</v>
      </c>
      <c r="L87" s="216">
        <v>185468.08099034199</v>
      </c>
      <c r="M87" s="217"/>
      <c r="N87" s="178" t="s">
        <v>253</v>
      </c>
    </row>
    <row r="88" spans="1:14" s="212" customFormat="1" ht="40.5" customHeight="1">
      <c r="A88" s="148"/>
      <c r="B88" s="11"/>
      <c r="C88" s="174" t="s">
        <v>254</v>
      </c>
      <c r="D88" s="192"/>
      <c r="E88" s="219">
        <v>38586.51536550741</v>
      </c>
      <c r="F88" s="220">
        <v>18264.572229111949</v>
      </c>
      <c r="G88" s="220">
        <v>20321.943136395461</v>
      </c>
      <c r="H88" s="220">
        <v>5125.8067304818605</v>
      </c>
      <c r="I88" s="220">
        <v>116.34171635175413</v>
      </c>
      <c r="J88" s="220">
        <v>15079.794689561848</v>
      </c>
      <c r="K88" s="150">
        <v>36873.55287250282</v>
      </c>
      <c r="L88" s="166">
        <v>19724.999329876282</v>
      </c>
      <c r="M88" s="221"/>
      <c r="N88" s="178" t="s">
        <v>255</v>
      </c>
    </row>
    <row r="89" spans="1:14" s="212" customFormat="1" ht="40.5" customHeight="1">
      <c r="A89" s="148"/>
      <c r="B89" s="11"/>
      <c r="C89" s="174" t="s">
        <v>256</v>
      </c>
      <c r="D89" s="192"/>
      <c r="E89" s="222">
        <v>80764940.645729586</v>
      </c>
      <c r="F89" s="223">
        <v>61889593.487547249</v>
      </c>
      <c r="G89" s="223">
        <v>18875347.158182334</v>
      </c>
      <c r="H89" s="223">
        <v>7635041.754357201</v>
      </c>
      <c r="I89" s="223">
        <v>53976.89813712766</v>
      </c>
      <c r="J89" s="223">
        <v>11186328.505688006</v>
      </c>
      <c r="K89" s="150">
        <v>82690081.224503577</v>
      </c>
      <c r="L89" s="166">
        <v>19535544.534692705</v>
      </c>
      <c r="M89" s="224"/>
      <c r="N89" s="178" t="s">
        <v>257</v>
      </c>
    </row>
    <row r="90" spans="1:14" s="212" customFormat="1" ht="40.5" customHeight="1">
      <c r="A90" s="148"/>
      <c r="B90" s="11"/>
      <c r="C90" s="174" t="s">
        <v>258</v>
      </c>
      <c r="D90" s="192"/>
      <c r="E90" s="225">
        <v>796778.92330680427</v>
      </c>
      <c r="F90" s="226">
        <v>598415.54470886989</v>
      </c>
      <c r="G90" s="226">
        <v>198363.37859793432</v>
      </c>
      <c r="H90" s="226">
        <v>146554.2506228548</v>
      </c>
      <c r="I90" s="226">
        <v>529.97703400427292</v>
      </c>
      <c r="J90" s="226">
        <v>51279.150941075233</v>
      </c>
      <c r="K90" s="227">
        <v>757408.24355821148</v>
      </c>
      <c r="L90" s="228">
        <v>237214.19127485249</v>
      </c>
      <c r="M90" s="229"/>
      <c r="N90" s="178" t="s">
        <v>259</v>
      </c>
    </row>
    <row r="91" spans="1:14" s="212" customFormat="1" ht="40.5" customHeight="1">
      <c r="A91" s="148"/>
      <c r="B91" s="11"/>
      <c r="C91" s="174" t="s">
        <v>260</v>
      </c>
      <c r="D91" s="192"/>
      <c r="E91" s="230">
        <v>3298751.172253584</v>
      </c>
      <c r="F91" s="231">
        <v>2245239.3427493428</v>
      </c>
      <c r="G91" s="231">
        <v>1053511.829504241</v>
      </c>
      <c r="H91" s="231">
        <v>104500.65005218338</v>
      </c>
      <c r="I91" s="231">
        <v>5009.3728254371572</v>
      </c>
      <c r="J91" s="231">
        <v>944001.80662662059</v>
      </c>
      <c r="K91" s="232">
        <v>3120530.9301353642</v>
      </c>
      <c r="L91" s="233">
        <v>1000091.1771247907</v>
      </c>
      <c r="M91" s="234"/>
      <c r="N91" s="178" t="s">
        <v>261</v>
      </c>
    </row>
    <row r="92" spans="1:14" s="212" customFormat="1" ht="40.5" customHeight="1">
      <c r="A92" s="148"/>
      <c r="B92" s="11"/>
      <c r="C92" s="174" t="s">
        <v>262</v>
      </c>
      <c r="D92" s="192"/>
      <c r="E92" s="213">
        <v>527318.95840969856</v>
      </c>
      <c r="F92" s="214">
        <v>250678.46285765455</v>
      </c>
      <c r="G92" s="214">
        <v>276640.49555204401</v>
      </c>
      <c r="H92" s="214">
        <v>19745.746191518232</v>
      </c>
      <c r="I92" s="214">
        <v>7815.2414711890506</v>
      </c>
      <c r="J92" s="214">
        <v>249079.5078893367</v>
      </c>
      <c r="K92" s="214">
        <v>511942.2118101425</v>
      </c>
      <c r="L92" s="235">
        <v>271134.64419627015</v>
      </c>
      <c r="M92" s="236"/>
      <c r="N92" s="178" t="s">
        <v>263</v>
      </c>
    </row>
    <row r="93" spans="1:14" s="212" customFormat="1" ht="40.5" customHeight="1">
      <c r="A93" s="148"/>
      <c r="B93" s="11"/>
      <c r="C93" s="174" t="s">
        <v>264</v>
      </c>
      <c r="D93" s="192"/>
      <c r="E93" s="213">
        <v>436763.48716179363</v>
      </c>
      <c r="F93" s="214">
        <v>242731.78796623251</v>
      </c>
      <c r="G93" s="214">
        <v>194031.69919556112</v>
      </c>
      <c r="H93" s="214">
        <v>49997.250538607346</v>
      </c>
      <c r="I93" s="214">
        <v>2402.0981165456233</v>
      </c>
      <c r="J93" s="214">
        <v>141632.35054040814</v>
      </c>
      <c r="K93" s="237">
        <v>425270.63130825671</v>
      </c>
      <c r="L93" s="238">
        <v>199690.58398579276</v>
      </c>
      <c r="M93" s="236"/>
      <c r="N93" s="178" t="s">
        <v>265</v>
      </c>
    </row>
    <row r="94" spans="1:14" s="212" customFormat="1" ht="40.5" customHeight="1">
      <c r="A94" s="148"/>
      <c r="B94" s="11"/>
      <c r="C94" s="174" t="s">
        <v>266</v>
      </c>
      <c r="D94" s="192"/>
      <c r="E94" s="213">
        <v>399154.46933548414</v>
      </c>
      <c r="F94" s="214">
        <v>250472.88498688291</v>
      </c>
      <c r="G94" s="214">
        <v>148681.58434860123</v>
      </c>
      <c r="H94" s="214">
        <v>12092.527687242546</v>
      </c>
      <c r="I94" s="214">
        <v>2534.8834002277999</v>
      </c>
      <c r="J94" s="214">
        <v>134054.17326113087</v>
      </c>
      <c r="K94" s="214">
        <v>380642.8656189841</v>
      </c>
      <c r="L94" s="235">
        <v>143607.17309072154</v>
      </c>
      <c r="M94" s="236"/>
      <c r="N94" s="178" t="s">
        <v>267</v>
      </c>
    </row>
    <row r="95" spans="1:14" s="212" customFormat="1" ht="40.5" customHeight="1">
      <c r="A95" s="148"/>
      <c r="B95" s="11"/>
      <c r="C95" s="174" t="s">
        <v>268</v>
      </c>
      <c r="D95" s="192"/>
      <c r="E95" s="213">
        <v>163425.26966662548</v>
      </c>
      <c r="F95" s="214">
        <v>102812.62979775298</v>
      </c>
      <c r="G95" s="214">
        <v>60612.639868872488</v>
      </c>
      <c r="H95" s="214">
        <v>37209.3838906569</v>
      </c>
      <c r="I95" s="214">
        <v>203.50088079065614</v>
      </c>
      <c r="J95" s="214">
        <v>23199.755097424935</v>
      </c>
      <c r="K95" s="237">
        <v>165171.52302911261</v>
      </c>
      <c r="L95" s="238">
        <v>64594.059619673862</v>
      </c>
      <c r="M95" s="217"/>
      <c r="N95" s="178" t="s">
        <v>269</v>
      </c>
    </row>
    <row r="96" spans="1:14" s="212" customFormat="1" ht="40.5" customHeight="1">
      <c r="A96" s="152"/>
      <c r="B96" s="153"/>
      <c r="C96" s="174" t="s">
        <v>270</v>
      </c>
      <c r="D96" s="192"/>
      <c r="E96" s="213">
        <v>386950.20904831536</v>
      </c>
      <c r="F96" s="214">
        <v>166145.35804079697</v>
      </c>
      <c r="G96" s="214">
        <v>220804.85100751836</v>
      </c>
      <c r="H96" s="214">
        <v>16563.624169184135</v>
      </c>
      <c r="I96" s="214">
        <v>533.7818394338309</v>
      </c>
      <c r="J96" s="214">
        <v>203707.44499890041</v>
      </c>
      <c r="K96" s="237">
        <v>370593.76575983083</v>
      </c>
      <c r="L96" s="238">
        <v>206362.81488337211</v>
      </c>
      <c r="M96" s="236"/>
      <c r="N96" s="178" t="s">
        <v>271</v>
      </c>
    </row>
    <row r="97" spans="1:14" s="212" customFormat="1" ht="40.5" customHeight="1">
      <c r="A97" s="152"/>
      <c r="B97" s="153"/>
      <c r="C97" s="174" t="s">
        <v>272</v>
      </c>
      <c r="D97" s="192"/>
      <c r="E97" s="213">
        <v>479323.41757794394</v>
      </c>
      <c r="F97" s="214">
        <v>107659.27290072036</v>
      </c>
      <c r="G97" s="214">
        <v>371664.14467722346</v>
      </c>
      <c r="H97" s="214">
        <v>100220.07631395321</v>
      </c>
      <c r="I97" s="214">
        <v>13400.83437018189</v>
      </c>
      <c r="J97" s="214">
        <v>258043.23399308839</v>
      </c>
      <c r="K97" s="237">
        <v>466906.67438601545</v>
      </c>
      <c r="L97" s="238">
        <v>366240.07823864341</v>
      </c>
      <c r="M97" s="236"/>
      <c r="N97" s="178" t="s">
        <v>273</v>
      </c>
    </row>
    <row r="98" spans="1:14" s="212" customFormat="1" ht="40.5" customHeight="1">
      <c r="A98" s="152"/>
      <c r="B98" s="153"/>
      <c r="C98" s="174" t="s">
        <v>274</v>
      </c>
      <c r="D98" s="192"/>
      <c r="E98" s="213">
        <v>339038.41950796032</v>
      </c>
      <c r="F98" s="214">
        <v>139117.58437844276</v>
      </c>
      <c r="G98" s="214">
        <v>199920.83512951757</v>
      </c>
      <c r="H98" s="214">
        <v>32211.106342021121</v>
      </c>
      <c r="I98" s="214">
        <v>792.87606114597679</v>
      </c>
      <c r="J98" s="214">
        <v>166916.85272635048</v>
      </c>
      <c r="K98" s="237">
        <v>328388.53018848429</v>
      </c>
      <c r="L98" s="238">
        <v>193552.08042788471</v>
      </c>
      <c r="M98" s="236"/>
      <c r="N98" s="178" t="s">
        <v>275</v>
      </c>
    </row>
    <row r="99" spans="1:14" s="212" customFormat="1" ht="40.5" customHeight="1">
      <c r="A99" s="152"/>
      <c r="B99" s="153"/>
      <c r="C99" s="174" t="s">
        <v>276</v>
      </c>
      <c r="D99" s="192"/>
      <c r="E99" s="213">
        <v>414447.60805695399</v>
      </c>
      <c r="F99" s="214">
        <v>110358.94563315329</v>
      </c>
      <c r="G99" s="214">
        <v>304088.66242380068</v>
      </c>
      <c r="H99" s="214">
        <v>127435.70306146354</v>
      </c>
      <c r="I99" s="214">
        <v>30.167851502639067</v>
      </c>
      <c r="J99" s="214">
        <v>176622.7915108345</v>
      </c>
      <c r="K99" s="239">
        <v>400115.67047132109</v>
      </c>
      <c r="L99" s="240">
        <v>293461.00962643459</v>
      </c>
      <c r="M99" s="236"/>
      <c r="N99" s="178" t="s">
        <v>277</v>
      </c>
    </row>
    <row r="100" spans="1:14" s="212" customFormat="1" ht="40.5" customHeight="1">
      <c r="A100" s="152"/>
      <c r="B100" s="153"/>
      <c r="C100" s="174" t="s">
        <v>278</v>
      </c>
      <c r="D100" s="192"/>
      <c r="E100" s="213">
        <v>564819.23712147377</v>
      </c>
      <c r="F100" s="214">
        <v>171924.31874970393</v>
      </c>
      <c r="G100" s="214">
        <v>392894.91837176972</v>
      </c>
      <c r="H100" s="214">
        <v>46434.777116051322</v>
      </c>
      <c r="I100" s="214">
        <v>1429.3296608019475</v>
      </c>
      <c r="J100" s="214">
        <v>345030.81159491639</v>
      </c>
      <c r="K100" s="239">
        <v>542815.1560479867</v>
      </c>
      <c r="L100" s="240">
        <v>377412.09622728976</v>
      </c>
      <c r="M100" s="236"/>
      <c r="N100" s="178" t="s">
        <v>279</v>
      </c>
    </row>
    <row r="101" spans="1:14" s="212" customFormat="1" ht="40.5" customHeight="1">
      <c r="A101" s="152"/>
      <c r="B101" s="153"/>
      <c r="C101" s="174" t="s">
        <v>280</v>
      </c>
      <c r="D101" s="192"/>
      <c r="E101" s="213">
        <v>308266.64800022449</v>
      </c>
      <c r="F101" s="214">
        <v>146273.60220918074</v>
      </c>
      <c r="G101" s="214">
        <v>161993.04579104375</v>
      </c>
      <c r="H101" s="214">
        <v>16897.259066901413</v>
      </c>
      <c r="I101" s="214">
        <v>1640.3279193953281</v>
      </c>
      <c r="J101" s="214">
        <v>143455.45880474703</v>
      </c>
      <c r="K101" s="239">
        <v>297474.00644084055</v>
      </c>
      <c r="L101" s="240">
        <v>158048.58584684535</v>
      </c>
      <c r="M101" s="236"/>
      <c r="N101" s="178" t="s">
        <v>281</v>
      </c>
    </row>
    <row r="102" spans="1:14" s="218" customFormat="1" ht="40.5" customHeight="1">
      <c r="A102" s="148"/>
      <c r="B102" s="11"/>
      <c r="C102" s="174" t="s">
        <v>132</v>
      </c>
      <c r="D102" s="192"/>
      <c r="E102" s="213">
        <v>339988.27871554915</v>
      </c>
      <c r="F102" s="214">
        <v>182284.45215140982</v>
      </c>
      <c r="G102" s="214">
        <v>157703.82656413937</v>
      </c>
      <c r="H102" s="214">
        <v>31292.194789969606</v>
      </c>
      <c r="I102" s="214">
        <v>4380.6018684379806</v>
      </c>
      <c r="J102" s="214">
        <v>122031.02990573179</v>
      </c>
      <c r="K102" s="239">
        <v>325465.39842158247</v>
      </c>
      <c r="L102" s="240">
        <v>148945.19258279807</v>
      </c>
      <c r="M102" s="236"/>
      <c r="N102" s="155" t="s">
        <v>133</v>
      </c>
    </row>
    <row r="103" spans="1:14" s="218" customFormat="1" ht="40.5" customHeight="1">
      <c r="A103" s="189"/>
      <c r="B103" s="190"/>
      <c r="C103" s="241" t="s">
        <v>282</v>
      </c>
      <c r="D103" s="242"/>
      <c r="E103" s="243">
        <f t="shared" ref="E103:L103" si="3">SUM(E87:E102)</f>
        <v>89637291.358705461</v>
      </c>
      <c r="F103" s="244">
        <f t="shared" si="3"/>
        <v>66796052.325054891</v>
      </c>
      <c r="G103" s="244">
        <f t="shared" si="3"/>
        <v>22841239.033650566</v>
      </c>
      <c r="H103" s="244">
        <f t="shared" si="3"/>
        <v>8423267.1935921144</v>
      </c>
      <c r="I103" s="244">
        <f t="shared" si="3"/>
        <v>100359.35748672593</v>
      </c>
      <c r="J103" s="244">
        <f t="shared" si="3"/>
        <v>14317612.482571725</v>
      </c>
      <c r="K103" s="244">
        <f t="shared" si="3"/>
        <v>91173840.644535124</v>
      </c>
      <c r="L103" s="245">
        <f t="shared" si="3"/>
        <v>23401091.302138291</v>
      </c>
      <c r="M103" s="246"/>
      <c r="N103" s="247" t="s">
        <v>283</v>
      </c>
    </row>
    <row r="104" spans="1:14" hidden="1"/>
    <row r="105" spans="1:14" hidden="1"/>
    <row r="106" spans="1:14" hidden="1"/>
    <row r="107" spans="1:14" hidden="1"/>
    <row r="108" spans="1:14" hidden="1"/>
    <row r="109" spans="1:14" s="203" customFormat="1" ht="22.5" customHeight="1">
      <c r="A109" s="446" t="s">
        <v>306</v>
      </c>
      <c r="B109" s="446"/>
      <c r="C109" s="446"/>
      <c r="D109" s="446"/>
      <c r="E109" s="446"/>
      <c r="F109" s="446"/>
      <c r="G109" s="446"/>
      <c r="H109" s="446"/>
      <c r="I109" s="446" t="s">
        <v>307</v>
      </c>
      <c r="J109" s="446"/>
      <c r="K109" s="446"/>
      <c r="L109" s="446"/>
      <c r="M109" s="446"/>
      <c r="N109" s="446"/>
    </row>
    <row r="111" spans="1:14">
      <c r="A111" s="447" t="s">
        <v>294</v>
      </c>
      <c r="B111" s="447"/>
      <c r="C111" s="447"/>
      <c r="D111" s="207"/>
      <c r="E111" s="206"/>
      <c r="F111" s="206"/>
      <c r="G111" s="206"/>
      <c r="H111" s="206"/>
      <c r="I111" s="206"/>
      <c r="J111" s="206"/>
      <c r="K111" s="206"/>
      <c r="L111" s="208"/>
      <c r="M111" s="206"/>
      <c r="N111" s="208" t="s">
        <v>285</v>
      </c>
    </row>
    <row r="112" spans="1:14" s="209" customFormat="1" ht="31.5" customHeight="1">
      <c r="A112" s="448"/>
      <c r="B112" s="449"/>
      <c r="C112" s="449"/>
      <c r="D112" s="449"/>
      <c r="E112" s="452" t="s">
        <v>243</v>
      </c>
      <c r="F112" s="452" t="s">
        <v>286</v>
      </c>
      <c r="G112" s="452" t="s">
        <v>287</v>
      </c>
      <c r="H112" s="452" t="s">
        <v>288</v>
      </c>
      <c r="I112" s="452" t="s">
        <v>289</v>
      </c>
      <c r="J112" s="452" t="s">
        <v>290</v>
      </c>
      <c r="K112" s="452" t="s">
        <v>249</v>
      </c>
      <c r="L112" s="456"/>
      <c r="M112" s="457"/>
      <c r="N112" s="458"/>
    </row>
    <row r="113" spans="1:14" s="212" customFormat="1" ht="43.5" customHeight="1">
      <c r="A113" s="450"/>
      <c r="B113" s="451"/>
      <c r="C113" s="451"/>
      <c r="D113" s="451"/>
      <c r="E113" s="453"/>
      <c r="F113" s="453"/>
      <c r="G113" s="453"/>
      <c r="H113" s="453"/>
      <c r="I113" s="453"/>
      <c r="J113" s="453"/>
      <c r="K113" s="210" t="s">
        <v>250</v>
      </c>
      <c r="L113" s="211" t="s">
        <v>291</v>
      </c>
      <c r="M113" s="459"/>
      <c r="N113" s="460"/>
    </row>
    <row r="114" spans="1:14" s="218" customFormat="1" ht="40.5" customHeight="1">
      <c r="A114" s="148"/>
      <c r="B114" s="11"/>
      <c r="C114" s="174" t="s">
        <v>252</v>
      </c>
      <c r="D114" s="192"/>
      <c r="E114" s="213">
        <v>573769.85070928943</v>
      </c>
      <c r="F114" s="214">
        <v>233741.60234307422</v>
      </c>
      <c r="G114" s="214">
        <v>340028.24836621532</v>
      </c>
      <c r="H114" s="214">
        <v>64280.989954393881</v>
      </c>
      <c r="I114" s="214">
        <v>8427.8503865995626</v>
      </c>
      <c r="J114" s="214">
        <v>267319.4080252219</v>
      </c>
      <c r="K114" s="20">
        <v>532669.29320491967</v>
      </c>
      <c r="L114" s="216">
        <v>307571.45469488716</v>
      </c>
      <c r="M114" s="217"/>
      <c r="N114" s="178" t="s">
        <v>253</v>
      </c>
    </row>
    <row r="115" spans="1:14" s="212" customFormat="1" ht="40.5" customHeight="1">
      <c r="A115" s="148"/>
      <c r="B115" s="11"/>
      <c r="C115" s="174" t="s">
        <v>254</v>
      </c>
      <c r="D115" s="192"/>
      <c r="E115" s="219">
        <v>57116.598360342323</v>
      </c>
      <c r="F115" s="220">
        <v>27035.616622851976</v>
      </c>
      <c r="G115" s="220">
        <v>30080.98173749034</v>
      </c>
      <c r="H115" s="220">
        <v>7587.3304838347931</v>
      </c>
      <c r="I115" s="220">
        <v>172.21153614083832</v>
      </c>
      <c r="J115" s="220">
        <v>22321.439717514706</v>
      </c>
      <c r="K115" s="150">
        <v>54581.034063009291</v>
      </c>
      <c r="L115" s="166">
        <v>29197.372546100978</v>
      </c>
      <c r="M115" s="221"/>
      <c r="N115" s="178" t="s">
        <v>255</v>
      </c>
    </row>
    <row r="116" spans="1:14" s="212" customFormat="1" ht="40.5" customHeight="1">
      <c r="A116" s="148"/>
      <c r="B116" s="11"/>
      <c r="C116" s="174" t="s">
        <v>256</v>
      </c>
      <c r="D116" s="192"/>
      <c r="E116" s="222">
        <v>40991356.755908243</v>
      </c>
      <c r="F116" s="223">
        <v>35539132.578117274</v>
      </c>
      <c r="G116" s="223">
        <v>5452224.1777909556</v>
      </c>
      <c r="H116" s="223">
        <v>1369064.0782452396</v>
      </c>
      <c r="I116" s="223">
        <v>27397.751435659568</v>
      </c>
      <c r="J116" s="223">
        <v>4055762.3481100579</v>
      </c>
      <c r="K116" s="150">
        <v>35526478.847633496</v>
      </c>
      <c r="L116" s="166">
        <v>4915738.2648911076</v>
      </c>
      <c r="M116" s="224"/>
      <c r="N116" s="178" t="s">
        <v>257</v>
      </c>
    </row>
    <row r="117" spans="1:14" s="212" customFormat="1" ht="40.5" customHeight="1">
      <c r="A117" s="148"/>
      <c r="B117" s="11"/>
      <c r="C117" s="174" t="s">
        <v>258</v>
      </c>
      <c r="D117" s="192"/>
      <c r="E117" s="225">
        <v>425217.5776024342</v>
      </c>
      <c r="F117" s="226">
        <v>317313.52988936426</v>
      </c>
      <c r="G117" s="226">
        <v>107904.04771306994</v>
      </c>
      <c r="H117" s="226">
        <v>78967.490902681602</v>
      </c>
      <c r="I117" s="226">
        <v>281.76708411765179</v>
      </c>
      <c r="J117" s="226">
        <v>28654.789726270705</v>
      </c>
      <c r="K117" s="227">
        <v>404507.53017626522</v>
      </c>
      <c r="L117" s="228">
        <v>128553.13289309721</v>
      </c>
      <c r="M117" s="229"/>
      <c r="N117" s="178" t="s">
        <v>259</v>
      </c>
    </row>
    <row r="118" spans="1:14" s="212" customFormat="1" ht="40.5" customHeight="1">
      <c r="A118" s="148"/>
      <c r="B118" s="11"/>
      <c r="C118" s="174" t="s">
        <v>260</v>
      </c>
      <c r="D118" s="192"/>
      <c r="E118" s="230">
        <v>1914615.9766261803</v>
      </c>
      <c r="F118" s="231">
        <v>1284698.541282773</v>
      </c>
      <c r="G118" s="231">
        <v>629917.43534340744</v>
      </c>
      <c r="H118" s="231">
        <v>62446.13580131343</v>
      </c>
      <c r="I118" s="231">
        <v>2906.8821584711641</v>
      </c>
      <c r="J118" s="231">
        <v>564564.41738362284</v>
      </c>
      <c r="K118" s="232">
        <v>1810570.1340491849</v>
      </c>
      <c r="L118" s="233">
        <v>597987.57497641945</v>
      </c>
      <c r="M118" s="234"/>
      <c r="N118" s="178" t="s">
        <v>261</v>
      </c>
    </row>
    <row r="119" spans="1:14" s="212" customFormat="1" ht="40.5" customHeight="1">
      <c r="A119" s="148"/>
      <c r="B119" s="11"/>
      <c r="C119" s="174" t="s">
        <v>262</v>
      </c>
      <c r="D119" s="192"/>
      <c r="E119" s="213">
        <v>389058.84349641047</v>
      </c>
      <c r="F119" s="214">
        <v>184306.69949945452</v>
      </c>
      <c r="G119" s="214">
        <v>204752.14399695594</v>
      </c>
      <c r="H119" s="214">
        <v>14700.111154460103</v>
      </c>
      <c r="I119" s="214">
        <v>5766.1239314727554</v>
      </c>
      <c r="J119" s="214">
        <v>184285.90891102309</v>
      </c>
      <c r="K119" s="214">
        <v>377713.80553234497</v>
      </c>
      <c r="L119" s="235">
        <v>200664.49649090032</v>
      </c>
      <c r="M119" s="236"/>
      <c r="N119" s="178" t="s">
        <v>263</v>
      </c>
    </row>
    <row r="120" spans="1:14" s="212" customFormat="1" ht="40.5" customHeight="1">
      <c r="A120" s="148"/>
      <c r="B120" s="11"/>
      <c r="C120" s="174" t="s">
        <v>264</v>
      </c>
      <c r="D120" s="192"/>
      <c r="E120" s="213">
        <v>752347.75740287406</v>
      </c>
      <c r="F120" s="214">
        <v>543239.35222229548</v>
      </c>
      <c r="G120" s="214">
        <v>209108.40518057867</v>
      </c>
      <c r="H120" s="214">
        <v>73315.980048713522</v>
      </c>
      <c r="I120" s="214">
        <v>4137.4677483473843</v>
      </c>
      <c r="J120" s="214">
        <v>131654.95738351776</v>
      </c>
      <c r="K120" s="237">
        <v>764500.77466628118</v>
      </c>
      <c r="L120" s="238">
        <v>231782.90331538874</v>
      </c>
      <c r="M120" s="236"/>
      <c r="N120" s="178" t="s">
        <v>265</v>
      </c>
    </row>
    <row r="121" spans="1:14" s="212" customFormat="1" ht="40.5" customHeight="1">
      <c r="A121" s="148"/>
      <c r="B121" s="11"/>
      <c r="C121" s="174" t="s">
        <v>266</v>
      </c>
      <c r="D121" s="192"/>
      <c r="E121" s="213">
        <v>246940.16999245458</v>
      </c>
      <c r="F121" s="214">
        <v>158197.89612470774</v>
      </c>
      <c r="G121" s="214">
        <v>88742.273867746859</v>
      </c>
      <c r="H121" s="214">
        <v>4713.1887823115176</v>
      </c>
      <c r="I121" s="214">
        <v>1568.2272124017541</v>
      </c>
      <c r="J121" s="214">
        <v>82460.857873033587</v>
      </c>
      <c r="K121" s="214">
        <v>235597.44802666042</v>
      </c>
      <c r="L121" s="235">
        <v>85937.592550379049</v>
      </c>
      <c r="M121" s="236"/>
      <c r="N121" s="178" t="s">
        <v>267</v>
      </c>
    </row>
    <row r="122" spans="1:14" s="212" customFormat="1" ht="40.5" customHeight="1">
      <c r="A122" s="148"/>
      <c r="B122" s="11"/>
      <c r="C122" s="174" t="s">
        <v>268</v>
      </c>
      <c r="D122" s="192"/>
      <c r="E122" s="213">
        <v>99205.937044957886</v>
      </c>
      <c r="F122" s="214">
        <v>61630.13834732645</v>
      </c>
      <c r="G122" s="214">
        <v>37575.798697631428</v>
      </c>
      <c r="H122" s="214">
        <v>21812.161676749402</v>
      </c>
      <c r="I122" s="214">
        <v>121.80271955351161</v>
      </c>
      <c r="J122" s="214">
        <v>15641.834301328514</v>
      </c>
      <c r="K122" s="237">
        <v>100119.09141613395</v>
      </c>
      <c r="L122" s="238">
        <v>39845.386829101961</v>
      </c>
      <c r="M122" s="217"/>
      <c r="N122" s="178" t="s">
        <v>269</v>
      </c>
    </row>
    <row r="123" spans="1:14" s="212" customFormat="1" ht="40.5" customHeight="1">
      <c r="A123" s="152"/>
      <c r="B123" s="153"/>
      <c r="C123" s="174" t="s">
        <v>270</v>
      </c>
      <c r="D123" s="192"/>
      <c r="E123" s="213">
        <v>295088.70060655929</v>
      </c>
      <c r="F123" s="214">
        <v>134164.11619178808</v>
      </c>
      <c r="G123" s="214">
        <v>160924.58441477123</v>
      </c>
      <c r="H123" s="214">
        <v>11708.788368621588</v>
      </c>
      <c r="I123" s="214">
        <v>406.78292672236489</v>
      </c>
      <c r="J123" s="214">
        <v>148809.01311942731</v>
      </c>
      <c r="K123" s="237">
        <v>283096.42691322172</v>
      </c>
      <c r="L123" s="238">
        <v>150327.25071928458</v>
      </c>
      <c r="M123" s="236"/>
      <c r="N123" s="178" t="s">
        <v>271</v>
      </c>
    </row>
    <row r="124" spans="1:14" s="212" customFormat="1" ht="40.5" customHeight="1">
      <c r="A124" s="152"/>
      <c r="B124" s="153"/>
      <c r="C124" s="174" t="s">
        <v>272</v>
      </c>
      <c r="D124" s="192"/>
      <c r="E124" s="213">
        <v>261748.69991049203</v>
      </c>
      <c r="F124" s="214">
        <v>56808.681423332877</v>
      </c>
      <c r="G124" s="214">
        <v>204940.01848715916</v>
      </c>
      <c r="H124" s="214">
        <v>56578.240996375484</v>
      </c>
      <c r="I124" s="214">
        <v>7318.8089352653224</v>
      </c>
      <c r="J124" s="214">
        <v>141042.96855551831</v>
      </c>
      <c r="K124" s="237">
        <v>254913.15708791831</v>
      </c>
      <c r="L124" s="235">
        <v>201800.95470834168</v>
      </c>
      <c r="M124" s="236"/>
      <c r="N124" s="178" t="s">
        <v>273</v>
      </c>
    </row>
    <row r="125" spans="1:14" s="212" customFormat="1" ht="40.5" customHeight="1">
      <c r="A125" s="152"/>
      <c r="B125" s="153"/>
      <c r="C125" s="174" t="s">
        <v>274</v>
      </c>
      <c r="D125" s="192"/>
      <c r="E125" s="213">
        <v>180899.06005976957</v>
      </c>
      <c r="F125" s="214">
        <v>68715.689395277106</v>
      </c>
      <c r="G125" s="214">
        <v>112183.37066449248</v>
      </c>
      <c r="H125" s="214">
        <v>13028.314938167483</v>
      </c>
      <c r="I125" s="214">
        <v>589.94389915746274</v>
      </c>
      <c r="J125" s="214">
        <v>98565.111827167537</v>
      </c>
      <c r="K125" s="237">
        <v>174859.75445869716</v>
      </c>
      <c r="L125" s="238">
        <v>108672.42678166562</v>
      </c>
      <c r="M125" s="236"/>
      <c r="N125" s="178" t="s">
        <v>275</v>
      </c>
    </row>
    <row r="126" spans="1:14" s="212" customFormat="1" ht="40.5" customHeight="1">
      <c r="A126" s="152"/>
      <c r="B126" s="153"/>
      <c r="C126" s="174" t="s">
        <v>276</v>
      </c>
      <c r="D126" s="192"/>
      <c r="E126" s="213">
        <v>406842.45985578035</v>
      </c>
      <c r="F126" s="214">
        <v>108754.1677873403</v>
      </c>
      <c r="G126" s="214">
        <v>298088.29206844012</v>
      </c>
      <c r="H126" s="214">
        <v>141458.76293794927</v>
      </c>
      <c r="I126" s="214">
        <v>29.83819467240868</v>
      </c>
      <c r="J126" s="214">
        <v>156599.69093581839</v>
      </c>
      <c r="K126" s="239">
        <v>393065.24063780159</v>
      </c>
      <c r="L126" s="240">
        <v>287979.12006771384</v>
      </c>
      <c r="M126" s="236"/>
      <c r="N126" s="178" t="s">
        <v>277</v>
      </c>
    </row>
    <row r="127" spans="1:14" s="212" customFormat="1" ht="40.5" customHeight="1">
      <c r="A127" s="152"/>
      <c r="B127" s="153"/>
      <c r="C127" s="174" t="s">
        <v>278</v>
      </c>
      <c r="D127" s="192"/>
      <c r="E127" s="213">
        <v>344467.29860530136</v>
      </c>
      <c r="F127" s="214">
        <v>102384.02947828974</v>
      </c>
      <c r="G127" s="214">
        <v>242083.26912701162</v>
      </c>
      <c r="H127" s="214">
        <v>29180.723115067784</v>
      </c>
      <c r="I127" s="214">
        <v>635.17394594548728</v>
      </c>
      <c r="J127" s="214">
        <v>212267.37206599835</v>
      </c>
      <c r="K127" s="239">
        <v>331332.27871198638</v>
      </c>
      <c r="L127" s="240">
        <v>232933.73878044513</v>
      </c>
      <c r="M127" s="236"/>
      <c r="N127" s="178" t="s">
        <v>279</v>
      </c>
    </row>
    <row r="128" spans="1:14" s="212" customFormat="1" ht="40.5" customHeight="1">
      <c r="A128" s="152"/>
      <c r="B128" s="153"/>
      <c r="C128" s="174" t="s">
        <v>280</v>
      </c>
      <c r="D128" s="192"/>
      <c r="E128" s="213">
        <v>193145.81356046884</v>
      </c>
      <c r="F128" s="214">
        <v>92592.555727999337</v>
      </c>
      <c r="G128" s="214">
        <v>100553.25783246952</v>
      </c>
      <c r="H128" s="214">
        <v>10699.608116197185</v>
      </c>
      <c r="I128" s="214">
        <v>1087.4381228390919</v>
      </c>
      <c r="J128" s="214">
        <v>88766.21159343324</v>
      </c>
      <c r="K128" s="239">
        <v>186261.32801032864</v>
      </c>
      <c r="L128" s="240">
        <v>98088.127068176487</v>
      </c>
      <c r="M128" s="236"/>
      <c r="N128" s="178" t="s">
        <v>281</v>
      </c>
    </row>
    <row r="129" spans="1:14" s="218" customFormat="1" ht="40.5" customHeight="1">
      <c r="A129" s="148"/>
      <c r="B129" s="11"/>
      <c r="C129" s="174" t="s">
        <v>132</v>
      </c>
      <c r="D129" s="192"/>
      <c r="E129" s="213">
        <v>234224.66953875631</v>
      </c>
      <c r="F129" s="214">
        <v>133251.22049797897</v>
      </c>
      <c r="G129" s="214">
        <v>100973.44904077734</v>
      </c>
      <c r="H129" s="214">
        <v>28078.367249009112</v>
      </c>
      <c r="I129" s="214">
        <v>2571.5680654118714</v>
      </c>
      <c r="J129" s="214">
        <v>70323.513726356352</v>
      </c>
      <c r="K129" s="239">
        <v>224356.80797015858</v>
      </c>
      <c r="L129" s="240">
        <v>96228.901479528708</v>
      </c>
      <c r="M129" s="236"/>
      <c r="N129" s="155" t="s">
        <v>133</v>
      </c>
    </row>
    <row r="130" spans="1:14" s="218" customFormat="1" ht="40.5" customHeight="1">
      <c r="A130" s="189"/>
      <c r="B130" s="190"/>
      <c r="C130" s="241" t="s">
        <v>282</v>
      </c>
      <c r="D130" s="242"/>
      <c r="E130" s="243">
        <f t="shared" ref="E130:L130" si="4">SUM(E114:E129)</f>
        <v>47366046.16928032</v>
      </c>
      <c r="F130" s="244">
        <f t="shared" si="4"/>
        <v>39045966.414951138</v>
      </c>
      <c r="G130" s="244">
        <f t="shared" si="4"/>
        <v>8320079.7543291729</v>
      </c>
      <c r="H130" s="244">
        <f t="shared" si="4"/>
        <v>1987620.2727710858</v>
      </c>
      <c r="I130" s="244">
        <f t="shared" si="4"/>
        <v>63419.638302778192</v>
      </c>
      <c r="J130" s="244">
        <f t="shared" si="4"/>
        <v>6269039.8432553122</v>
      </c>
      <c r="K130" s="244">
        <f t="shared" si="4"/>
        <v>41654622.952558406</v>
      </c>
      <c r="L130" s="245">
        <f t="shared" si="4"/>
        <v>7713308.6987925386</v>
      </c>
      <c r="M130" s="246"/>
      <c r="N130" s="247" t="s">
        <v>283</v>
      </c>
    </row>
    <row r="131" spans="1:14" hidden="1"/>
    <row r="132" spans="1:14" hidden="1"/>
    <row r="133" spans="1:14" hidden="1"/>
    <row r="134" spans="1:14" hidden="1"/>
    <row r="135" spans="1:14" hidden="1"/>
    <row r="136" spans="1:14" s="203" customFormat="1" ht="22.5" customHeight="1">
      <c r="A136" s="446" t="s">
        <v>306</v>
      </c>
      <c r="B136" s="446"/>
      <c r="C136" s="446"/>
      <c r="D136" s="446"/>
      <c r="E136" s="446"/>
      <c r="F136" s="446"/>
      <c r="G136" s="446"/>
      <c r="H136" s="446"/>
      <c r="I136" s="446" t="s">
        <v>307</v>
      </c>
      <c r="J136" s="446"/>
      <c r="K136" s="446"/>
      <c r="L136" s="446"/>
      <c r="M136" s="446"/>
      <c r="N136" s="446"/>
    </row>
    <row r="138" spans="1:14">
      <c r="A138" s="447" t="s">
        <v>295</v>
      </c>
      <c r="B138" s="447"/>
      <c r="C138" s="447"/>
      <c r="D138" s="207"/>
      <c r="E138" s="206"/>
      <c r="F138" s="206"/>
      <c r="G138" s="206"/>
      <c r="H138" s="206"/>
      <c r="I138" s="206"/>
      <c r="J138" s="206"/>
      <c r="K138" s="206"/>
      <c r="L138" s="208"/>
      <c r="M138" s="206"/>
      <c r="N138" s="208" t="s">
        <v>285</v>
      </c>
    </row>
    <row r="139" spans="1:14" s="209" customFormat="1" ht="31.5" customHeight="1">
      <c r="A139" s="448"/>
      <c r="B139" s="449"/>
      <c r="C139" s="449"/>
      <c r="D139" s="449"/>
      <c r="E139" s="452" t="s">
        <v>243</v>
      </c>
      <c r="F139" s="452" t="s">
        <v>286</v>
      </c>
      <c r="G139" s="452" t="s">
        <v>287</v>
      </c>
      <c r="H139" s="452" t="s">
        <v>288</v>
      </c>
      <c r="I139" s="452" t="s">
        <v>289</v>
      </c>
      <c r="J139" s="452" t="s">
        <v>290</v>
      </c>
      <c r="K139" s="452" t="s">
        <v>249</v>
      </c>
      <c r="L139" s="456"/>
      <c r="M139" s="457"/>
      <c r="N139" s="458"/>
    </row>
    <row r="140" spans="1:14" s="212" customFormat="1" ht="43.5" customHeight="1">
      <c r="A140" s="450"/>
      <c r="B140" s="451"/>
      <c r="C140" s="451"/>
      <c r="D140" s="451"/>
      <c r="E140" s="453"/>
      <c r="F140" s="453"/>
      <c r="G140" s="453"/>
      <c r="H140" s="453"/>
      <c r="I140" s="453"/>
      <c r="J140" s="453"/>
      <c r="K140" s="210" t="s">
        <v>250</v>
      </c>
      <c r="L140" s="211" t="s">
        <v>291</v>
      </c>
      <c r="M140" s="459"/>
      <c r="N140" s="460"/>
    </row>
    <row r="141" spans="1:14" s="218" customFormat="1" ht="40.5" customHeight="1">
      <c r="A141" s="148"/>
      <c r="B141" s="11"/>
      <c r="C141" s="174" t="s">
        <v>252</v>
      </c>
      <c r="D141" s="192"/>
      <c r="E141" s="213">
        <v>885982.54648424534</v>
      </c>
      <c r="F141" s="214">
        <v>443473.58799060114</v>
      </c>
      <c r="G141" s="214">
        <v>442508.95849364426</v>
      </c>
      <c r="H141" s="214">
        <v>94638.180259994479</v>
      </c>
      <c r="I141" s="214">
        <v>13013.849184994579</v>
      </c>
      <c r="J141" s="214">
        <v>334856.92904865521</v>
      </c>
      <c r="K141" s="20">
        <v>833590.92824765737</v>
      </c>
      <c r="L141" s="216">
        <v>403492.71791187581</v>
      </c>
      <c r="M141" s="217"/>
      <c r="N141" s="178" t="s">
        <v>253</v>
      </c>
    </row>
    <row r="142" spans="1:14" s="212" customFormat="1" ht="40.5" customHeight="1">
      <c r="A142" s="148"/>
      <c r="B142" s="11"/>
      <c r="C142" s="174" t="s">
        <v>254</v>
      </c>
      <c r="D142" s="192"/>
      <c r="E142" s="219">
        <v>4953.0765145452015</v>
      </c>
      <c r="F142" s="220">
        <v>2344.4932225495481</v>
      </c>
      <c r="G142" s="220">
        <v>2608.5832919956538</v>
      </c>
      <c r="H142" s="220">
        <v>657.96335052162613</v>
      </c>
      <c r="I142" s="220">
        <v>14.933958598363422</v>
      </c>
      <c r="J142" s="220">
        <v>1935.6859828756644</v>
      </c>
      <c r="K142" s="150">
        <v>4733.1957034890193</v>
      </c>
      <c r="L142" s="166">
        <v>2531.9578615682772</v>
      </c>
      <c r="M142" s="221"/>
      <c r="N142" s="178" t="s">
        <v>255</v>
      </c>
    </row>
    <row r="143" spans="1:14" s="212" customFormat="1" ht="40.5" customHeight="1">
      <c r="A143" s="148"/>
      <c r="B143" s="11"/>
      <c r="C143" s="174" t="s">
        <v>256</v>
      </c>
      <c r="D143" s="192"/>
      <c r="E143" s="222">
        <v>2942837.9602436027</v>
      </c>
      <c r="F143" s="223">
        <v>2365630.4451072719</v>
      </c>
      <c r="G143" s="223">
        <v>577207.5151363305</v>
      </c>
      <c r="H143" s="223">
        <v>125456.75774463132</v>
      </c>
      <c r="I143" s="223">
        <v>1966.876255594754</v>
      </c>
      <c r="J143" s="223">
        <v>449783.88113610435</v>
      </c>
      <c r="K143" s="150">
        <v>2759876.2407560926</v>
      </c>
      <c r="L143" s="166">
        <v>535702.56605905585</v>
      </c>
      <c r="M143" s="224"/>
      <c r="N143" s="178" t="s">
        <v>257</v>
      </c>
    </row>
    <row r="144" spans="1:14" s="212" customFormat="1" ht="40.5" customHeight="1">
      <c r="A144" s="148"/>
      <c r="B144" s="11"/>
      <c r="C144" s="174" t="s">
        <v>258</v>
      </c>
      <c r="D144" s="192"/>
      <c r="E144" s="225">
        <v>96786.06061344115</v>
      </c>
      <c r="F144" s="226">
        <v>67229.434426705076</v>
      </c>
      <c r="G144" s="226">
        <v>29556.626186736088</v>
      </c>
      <c r="H144" s="226">
        <v>19603.287723127491</v>
      </c>
      <c r="I144" s="226">
        <v>61.409055179952041</v>
      </c>
      <c r="J144" s="226">
        <v>9891.9294084286448</v>
      </c>
      <c r="K144" s="227">
        <v>92649.336285745725</v>
      </c>
      <c r="L144" s="228">
        <v>33862.242541875814</v>
      </c>
      <c r="M144" s="229"/>
      <c r="N144" s="178" t="s">
        <v>259</v>
      </c>
    </row>
    <row r="145" spans="1:14" s="212" customFormat="1" ht="40.5" customHeight="1">
      <c r="A145" s="148"/>
      <c r="B145" s="11"/>
      <c r="C145" s="174" t="s">
        <v>260</v>
      </c>
      <c r="D145" s="192"/>
      <c r="E145" s="230">
        <v>584018.45638043596</v>
      </c>
      <c r="F145" s="231">
        <v>390112.04166500934</v>
      </c>
      <c r="G145" s="231">
        <v>193906.41471542662</v>
      </c>
      <c r="H145" s="231">
        <v>16212.906331349262</v>
      </c>
      <c r="I145" s="231">
        <v>887.27825734879207</v>
      </c>
      <c r="J145" s="231">
        <v>176806.23012672859</v>
      </c>
      <c r="K145" s="232">
        <v>549553.93836181902</v>
      </c>
      <c r="L145" s="233">
        <v>183882.32030728311</v>
      </c>
      <c r="M145" s="234"/>
      <c r="N145" s="178" t="s">
        <v>261</v>
      </c>
    </row>
    <row r="146" spans="1:14" s="212" customFormat="1" ht="40.5" customHeight="1">
      <c r="A146" s="148"/>
      <c r="B146" s="11"/>
      <c r="C146" s="174" t="s">
        <v>262</v>
      </c>
      <c r="D146" s="192"/>
      <c r="E146" s="213">
        <v>263202.1851893448</v>
      </c>
      <c r="F146" s="214">
        <v>124393.90676391829</v>
      </c>
      <c r="G146" s="214">
        <v>138808.27842542648</v>
      </c>
      <c r="H146" s="214">
        <v>10004.203997593901</v>
      </c>
      <c r="I146" s="214">
        <v>3900.8405392583591</v>
      </c>
      <c r="J146" s="214">
        <v>124903.23388857422</v>
      </c>
      <c r="K146" s="214">
        <v>255527.15146393472</v>
      </c>
      <c r="L146" s="235">
        <v>136031.46923820896</v>
      </c>
      <c r="M146" s="236"/>
      <c r="N146" s="178" t="s">
        <v>263</v>
      </c>
    </row>
    <row r="147" spans="1:14" s="212" customFormat="1" ht="40.5" customHeight="1">
      <c r="A147" s="148"/>
      <c r="B147" s="11"/>
      <c r="C147" s="174" t="s">
        <v>264</v>
      </c>
      <c r="D147" s="192"/>
      <c r="E147" s="213">
        <v>295814.68290234898</v>
      </c>
      <c r="F147" s="214">
        <v>162033.94890294384</v>
      </c>
      <c r="G147" s="214">
        <v>133780.73399940517</v>
      </c>
      <c r="H147" s="214">
        <v>34798.029437387399</v>
      </c>
      <c r="I147" s="214">
        <v>1626.9055700437539</v>
      </c>
      <c r="J147" s="214">
        <v>97355.798991973992</v>
      </c>
      <c r="K147" s="237">
        <v>288418.74029428873</v>
      </c>
      <c r="L147" s="238">
        <v>137319.66497231746</v>
      </c>
      <c r="M147" s="236"/>
      <c r="N147" s="178" t="s">
        <v>265</v>
      </c>
    </row>
    <row r="148" spans="1:14" s="212" customFormat="1" ht="40.5" customHeight="1">
      <c r="A148" s="148"/>
      <c r="B148" s="11"/>
      <c r="C148" s="174" t="s">
        <v>266</v>
      </c>
      <c r="D148" s="192"/>
      <c r="E148" s="213">
        <v>124963.30429387523</v>
      </c>
      <c r="F148" s="214">
        <v>80496.223766301788</v>
      </c>
      <c r="G148" s="214">
        <v>44467.080527573467</v>
      </c>
      <c r="H148" s="214">
        <v>2008.7197426872826</v>
      </c>
      <c r="I148" s="214">
        <v>793.59662256577701</v>
      </c>
      <c r="J148" s="214">
        <v>41664.764162320404</v>
      </c>
      <c r="K148" s="214">
        <v>119238.26256418713</v>
      </c>
      <c r="L148" s="235">
        <v>43093.283879211667</v>
      </c>
      <c r="M148" s="236"/>
      <c r="N148" s="178" t="s">
        <v>267</v>
      </c>
    </row>
    <row r="149" spans="1:14" s="212" customFormat="1" ht="40.5" customHeight="1">
      <c r="A149" s="148"/>
      <c r="B149" s="11"/>
      <c r="C149" s="174" t="s">
        <v>268</v>
      </c>
      <c r="D149" s="192"/>
      <c r="E149" s="213">
        <v>79857.558786315029</v>
      </c>
      <c r="F149" s="214">
        <v>49200.14934071368</v>
      </c>
      <c r="G149" s="214">
        <v>30657.40944560137</v>
      </c>
      <c r="H149" s="214">
        <v>17518.594946124398</v>
      </c>
      <c r="I149" s="214">
        <v>94.694742031698823</v>
      </c>
      <c r="J149" s="214">
        <v>13044.119757445273</v>
      </c>
      <c r="K149" s="237">
        <v>80480.061275916101</v>
      </c>
      <c r="L149" s="238">
        <v>32381.986590053351</v>
      </c>
      <c r="M149" s="217"/>
      <c r="N149" s="178" t="s">
        <v>269</v>
      </c>
    </row>
    <row r="150" spans="1:14" s="212" customFormat="1" ht="40.5" customHeight="1">
      <c r="A150" s="152"/>
      <c r="B150" s="153"/>
      <c r="C150" s="174" t="s">
        <v>270</v>
      </c>
      <c r="D150" s="192"/>
      <c r="E150" s="213">
        <v>240651.03907758353</v>
      </c>
      <c r="F150" s="214">
        <v>109447.15617022949</v>
      </c>
      <c r="G150" s="214">
        <v>131203.88290735404</v>
      </c>
      <c r="H150" s="214">
        <v>9524.0336338710385</v>
      </c>
      <c r="I150" s="214">
        <v>331.79299407205212</v>
      </c>
      <c r="J150" s="214">
        <v>121348.05627941094</v>
      </c>
      <c r="K150" s="237">
        <v>230900.76898570487</v>
      </c>
      <c r="L150" s="238">
        <v>122584.91315189158</v>
      </c>
      <c r="M150" s="236"/>
      <c r="N150" s="178" t="s">
        <v>271</v>
      </c>
    </row>
    <row r="151" spans="1:14" s="212" customFormat="1" ht="40.5" customHeight="1">
      <c r="A151" s="152"/>
      <c r="B151" s="153"/>
      <c r="C151" s="174" t="s">
        <v>272</v>
      </c>
      <c r="D151" s="192"/>
      <c r="E151" s="213">
        <v>201610.98945548179</v>
      </c>
      <c r="F151" s="214">
        <v>42775.411383821818</v>
      </c>
      <c r="G151" s="214">
        <v>158835.57807166001</v>
      </c>
      <c r="H151" s="214">
        <v>44991.126153363279</v>
      </c>
      <c r="I151" s="214">
        <v>5641.063070664808</v>
      </c>
      <c r="J151" s="214">
        <v>108203.38884763188</v>
      </c>
      <c r="K151" s="237">
        <v>196017.3510488605</v>
      </c>
      <c r="L151" s="238">
        <v>156085.31461630313</v>
      </c>
      <c r="M151" s="236"/>
      <c r="N151" s="178" t="s">
        <v>273</v>
      </c>
    </row>
    <row r="152" spans="1:14" s="212" customFormat="1" ht="40.5" customHeight="1">
      <c r="A152" s="152"/>
      <c r="B152" s="153"/>
      <c r="C152" s="174" t="s">
        <v>274</v>
      </c>
      <c r="D152" s="192"/>
      <c r="E152" s="213">
        <v>104058.45690082478</v>
      </c>
      <c r="F152" s="214">
        <v>42064.254903585126</v>
      </c>
      <c r="G152" s="214">
        <v>61994.201997239674</v>
      </c>
      <c r="H152" s="214">
        <v>9645.5514794938681</v>
      </c>
      <c r="I152" s="214">
        <v>255.83088122553121</v>
      </c>
      <c r="J152" s="214">
        <v>52092.819636520275</v>
      </c>
      <c r="K152" s="237">
        <v>100810.72985883578</v>
      </c>
      <c r="L152" s="238">
        <v>60053.157899526719</v>
      </c>
      <c r="M152" s="236"/>
      <c r="N152" s="178" t="s">
        <v>275</v>
      </c>
    </row>
    <row r="153" spans="1:14" s="212" customFormat="1" ht="40.5" customHeight="1">
      <c r="A153" s="152"/>
      <c r="B153" s="153"/>
      <c r="C153" s="174" t="s">
        <v>276</v>
      </c>
      <c r="D153" s="192"/>
      <c r="E153" s="213">
        <v>423457.86024068517</v>
      </c>
      <c r="F153" s="214">
        <v>113139.3380001911</v>
      </c>
      <c r="G153" s="214">
        <v>310318.52224049403</v>
      </c>
      <c r="H153" s="214">
        <v>145042.88910680971</v>
      </c>
      <c r="I153" s="214">
        <v>31.026769055916798</v>
      </c>
      <c r="J153" s="214">
        <v>165244.60636462842</v>
      </c>
      <c r="K153" s="239">
        <v>409078.87910424499</v>
      </c>
      <c r="L153" s="240">
        <v>299753.13713923632</v>
      </c>
      <c r="M153" s="236"/>
      <c r="N153" s="178" t="s">
        <v>277</v>
      </c>
    </row>
    <row r="154" spans="1:14" s="212" customFormat="1" ht="40.5" customHeight="1">
      <c r="A154" s="152"/>
      <c r="B154" s="153"/>
      <c r="C154" s="174" t="s">
        <v>278</v>
      </c>
      <c r="D154" s="192"/>
      <c r="E154" s="213">
        <v>329809.86720305291</v>
      </c>
      <c r="F154" s="214">
        <v>97309.995449460053</v>
      </c>
      <c r="G154" s="214">
        <v>232499.87175359286</v>
      </c>
      <c r="H154" s="214">
        <v>27874.819353760344</v>
      </c>
      <c r="I154" s="214">
        <v>567.67704886890124</v>
      </c>
      <c r="J154" s="214">
        <v>204057.37535096359</v>
      </c>
      <c r="K154" s="239">
        <v>317997.43586055166</v>
      </c>
      <c r="L154" s="240">
        <v>224190.07543849145</v>
      </c>
      <c r="M154" s="236"/>
      <c r="N154" s="178" t="s">
        <v>279</v>
      </c>
    </row>
    <row r="155" spans="1:14" s="212" customFormat="1" ht="40.5" customHeight="1">
      <c r="A155" s="152"/>
      <c r="B155" s="153"/>
      <c r="C155" s="174" t="s">
        <v>280</v>
      </c>
      <c r="D155" s="192"/>
      <c r="E155" s="213">
        <v>262171.41024405934</v>
      </c>
      <c r="F155" s="214">
        <v>126107.13447934444</v>
      </c>
      <c r="G155" s="214">
        <v>136064.2757647149</v>
      </c>
      <c r="H155" s="214">
        <v>14573.962676056341</v>
      </c>
      <c r="I155" s="214">
        <v>1502.879976536434</v>
      </c>
      <c r="J155" s="214">
        <v>119987.43311212212</v>
      </c>
      <c r="K155" s="239">
        <v>252771.61974935059</v>
      </c>
      <c r="L155" s="240">
        <v>132720.99282498792</v>
      </c>
      <c r="M155" s="236"/>
      <c r="N155" s="178" t="s">
        <v>281</v>
      </c>
    </row>
    <row r="156" spans="1:14" s="218" customFormat="1" ht="40.5" customHeight="1">
      <c r="A156" s="148"/>
      <c r="B156" s="11"/>
      <c r="C156" s="174" t="s">
        <v>132</v>
      </c>
      <c r="D156" s="192"/>
      <c r="E156" s="213">
        <v>175319.85082529412</v>
      </c>
      <c r="F156" s="214">
        <v>97452.0100360449</v>
      </c>
      <c r="G156" s="214">
        <v>77867.840789249211</v>
      </c>
      <c r="H156" s="214">
        <v>16723.816826185019</v>
      </c>
      <c r="I156" s="214">
        <v>2116.3183427674844</v>
      </c>
      <c r="J156" s="214">
        <v>59027.705620296707</v>
      </c>
      <c r="K156" s="239">
        <v>167376.87020393918</v>
      </c>
      <c r="L156" s="240">
        <v>72918.668243831271</v>
      </c>
      <c r="M156" s="236"/>
      <c r="N156" s="155" t="s">
        <v>133</v>
      </c>
    </row>
    <row r="157" spans="1:14" s="218" customFormat="1" ht="40.5" customHeight="1">
      <c r="A157" s="189"/>
      <c r="B157" s="190"/>
      <c r="C157" s="241" t="s">
        <v>282</v>
      </c>
      <c r="D157" s="242"/>
      <c r="E157" s="243">
        <f t="shared" ref="E157:L157" si="5">SUM(E141:E156)</f>
        <v>7015495.3053551372</v>
      </c>
      <c r="F157" s="244">
        <f t="shared" si="5"/>
        <v>4313209.5316086905</v>
      </c>
      <c r="G157" s="244">
        <f t="shared" si="5"/>
        <v>2702285.7737464439</v>
      </c>
      <c r="H157" s="244">
        <f t="shared" si="5"/>
        <v>589274.84276295674</v>
      </c>
      <c r="I157" s="244">
        <f t="shared" si="5"/>
        <v>32806.973268807153</v>
      </c>
      <c r="J157" s="244">
        <f t="shared" si="5"/>
        <v>2080203.9577146799</v>
      </c>
      <c r="K157" s="244">
        <f t="shared" si="5"/>
        <v>6659021.5097646182</v>
      </c>
      <c r="L157" s="245">
        <f t="shared" si="5"/>
        <v>2576604.4686757191</v>
      </c>
      <c r="M157" s="246"/>
      <c r="N157" s="247" t="s">
        <v>283</v>
      </c>
    </row>
    <row r="158" spans="1:14" hidden="1"/>
    <row r="159" spans="1:14" hidden="1"/>
    <row r="160" spans="1:14" hidden="1"/>
    <row r="161" spans="1:14" hidden="1"/>
    <row r="162" spans="1:14" s="203" customFormat="1" ht="22.5" customHeight="1">
      <c r="A162" s="446" t="s">
        <v>306</v>
      </c>
      <c r="B162" s="446"/>
      <c r="C162" s="446"/>
      <c r="D162" s="446"/>
      <c r="E162" s="446"/>
      <c r="F162" s="446"/>
      <c r="G162" s="446"/>
      <c r="H162" s="446"/>
      <c r="I162" s="446" t="s">
        <v>307</v>
      </c>
      <c r="J162" s="446"/>
      <c r="K162" s="446"/>
      <c r="L162" s="446"/>
      <c r="M162" s="446"/>
      <c r="N162" s="446"/>
    </row>
    <row r="164" spans="1:14">
      <c r="A164" s="447" t="s">
        <v>296</v>
      </c>
      <c r="B164" s="447"/>
      <c r="C164" s="447"/>
      <c r="D164" s="207"/>
      <c r="E164" s="206"/>
      <c r="F164" s="206"/>
      <c r="G164" s="206"/>
      <c r="H164" s="206"/>
      <c r="I164" s="206"/>
      <c r="J164" s="206"/>
      <c r="K164" s="206"/>
      <c r="L164" s="208"/>
      <c r="M164" s="206"/>
      <c r="N164" s="208" t="s">
        <v>285</v>
      </c>
    </row>
    <row r="165" spans="1:14" s="209" customFormat="1" ht="31.5" customHeight="1">
      <c r="A165" s="448"/>
      <c r="B165" s="449"/>
      <c r="C165" s="449"/>
      <c r="D165" s="449"/>
      <c r="E165" s="452" t="s">
        <v>243</v>
      </c>
      <c r="F165" s="452" t="s">
        <v>286</v>
      </c>
      <c r="G165" s="452" t="s">
        <v>287</v>
      </c>
      <c r="H165" s="452" t="s">
        <v>288</v>
      </c>
      <c r="I165" s="452" t="s">
        <v>289</v>
      </c>
      <c r="J165" s="452" t="s">
        <v>290</v>
      </c>
      <c r="K165" s="452" t="s">
        <v>249</v>
      </c>
      <c r="L165" s="456"/>
      <c r="M165" s="457"/>
      <c r="N165" s="458"/>
    </row>
    <row r="166" spans="1:14" s="212" customFormat="1" ht="43.5" customHeight="1">
      <c r="A166" s="450"/>
      <c r="B166" s="451"/>
      <c r="C166" s="451"/>
      <c r="D166" s="451"/>
      <c r="E166" s="453"/>
      <c r="F166" s="453"/>
      <c r="G166" s="453"/>
      <c r="H166" s="453"/>
      <c r="I166" s="453"/>
      <c r="J166" s="453"/>
      <c r="K166" s="210" t="s">
        <v>250</v>
      </c>
      <c r="L166" s="211" t="s">
        <v>291</v>
      </c>
      <c r="M166" s="459"/>
      <c r="N166" s="460"/>
    </row>
    <row r="167" spans="1:14" s="218" customFormat="1" ht="40.5" customHeight="1">
      <c r="A167" s="148"/>
      <c r="B167" s="11"/>
      <c r="C167" s="174" t="s">
        <v>252</v>
      </c>
      <c r="D167" s="192"/>
      <c r="E167" s="213">
        <v>7914.4966951804518</v>
      </c>
      <c r="F167" s="214">
        <v>2667.3140034043076</v>
      </c>
      <c r="G167" s="214">
        <v>5247.1826917761437</v>
      </c>
      <c r="H167" s="214">
        <v>938.8384163117754</v>
      </c>
      <c r="I167" s="214">
        <v>116.25288689949174</v>
      </c>
      <c r="J167" s="214">
        <v>4192.091388564877</v>
      </c>
      <c r="K167" s="20">
        <v>7331.2797381974869</v>
      </c>
      <c r="L167" s="216">
        <v>4751.4334861337074</v>
      </c>
      <c r="M167" s="217"/>
      <c r="N167" s="178" t="s">
        <v>253</v>
      </c>
    </row>
    <row r="168" spans="1:14" s="212" customFormat="1" ht="40.5" customHeight="1">
      <c r="A168" s="148"/>
      <c r="B168" s="11"/>
      <c r="C168" s="174" t="s">
        <v>254</v>
      </c>
      <c r="D168" s="192"/>
      <c r="E168" s="251">
        <v>1.4899999997765002E-9</v>
      </c>
      <c r="F168" s="150">
        <v>9.1999999986200014E-10</v>
      </c>
      <c r="G168" s="150">
        <v>5.6999999991450013E-10</v>
      </c>
      <c r="H168" s="150">
        <v>7.9999999988000008E-11</v>
      </c>
      <c r="I168" s="150">
        <v>0</v>
      </c>
      <c r="J168" s="150">
        <v>4.8999999992650011E-10</v>
      </c>
      <c r="K168" s="150">
        <v>1.3699999997945002E-9</v>
      </c>
      <c r="L168" s="166">
        <v>5.0999999992350006E-10</v>
      </c>
      <c r="M168" s="221"/>
      <c r="N168" s="178" t="s">
        <v>255</v>
      </c>
    </row>
    <row r="169" spans="1:14" s="212" customFormat="1" ht="40.5" customHeight="1">
      <c r="A169" s="148"/>
      <c r="B169" s="11"/>
      <c r="C169" s="174" t="s">
        <v>256</v>
      </c>
      <c r="D169" s="192"/>
      <c r="E169" s="222">
        <v>64205.058111448787</v>
      </c>
      <c r="F169" s="223">
        <v>49763.241269302154</v>
      </c>
      <c r="G169" s="223">
        <v>14441.81684214664</v>
      </c>
      <c r="H169" s="223">
        <v>2914.7003940419372</v>
      </c>
      <c r="I169" s="223">
        <v>42.927178606274438</v>
      </c>
      <c r="J169" s="223">
        <v>11484.189269498429</v>
      </c>
      <c r="K169" s="150">
        <v>57564.308185494301</v>
      </c>
      <c r="L169" s="166">
        <v>12772.227064201934</v>
      </c>
      <c r="M169" s="224"/>
      <c r="N169" s="178" t="s">
        <v>257</v>
      </c>
    </row>
    <row r="170" spans="1:14" s="212" customFormat="1" ht="40.5" customHeight="1">
      <c r="A170" s="148"/>
      <c r="B170" s="11"/>
      <c r="C170" s="174" t="s">
        <v>258</v>
      </c>
      <c r="D170" s="192"/>
      <c r="E170" s="225">
        <v>24878.161537295899</v>
      </c>
      <c r="F170" s="226">
        <v>16700.632760734854</v>
      </c>
      <c r="G170" s="226">
        <v>8177.5287765610483</v>
      </c>
      <c r="H170" s="226">
        <v>4919.0510293295574</v>
      </c>
      <c r="I170" s="226">
        <v>15.300596559106642</v>
      </c>
      <c r="J170" s="226">
        <v>3243.1771506723844</v>
      </c>
      <c r="K170" s="227">
        <v>23657.934403642088</v>
      </c>
      <c r="L170" s="228">
        <v>8973.0634493987673</v>
      </c>
      <c r="M170" s="229"/>
      <c r="N170" s="178" t="s">
        <v>259</v>
      </c>
    </row>
    <row r="171" spans="1:14" s="212" customFormat="1" ht="40.5" customHeight="1">
      <c r="A171" s="148"/>
      <c r="B171" s="11"/>
      <c r="C171" s="174" t="s">
        <v>260</v>
      </c>
      <c r="D171" s="192"/>
      <c r="E171" s="230">
        <v>117784.28592010034</v>
      </c>
      <c r="F171" s="231">
        <v>80192.731359861413</v>
      </c>
      <c r="G171" s="231">
        <v>37591.554560238932</v>
      </c>
      <c r="H171" s="231">
        <v>3630.7636020168547</v>
      </c>
      <c r="I171" s="231">
        <v>178.89237198529861</v>
      </c>
      <c r="J171" s="231">
        <v>33781.898586236777</v>
      </c>
      <c r="K171" s="232">
        <v>111311.55538964487</v>
      </c>
      <c r="L171" s="233">
        <v>35678.188616744155</v>
      </c>
      <c r="M171" s="234"/>
      <c r="N171" s="178" t="s">
        <v>261</v>
      </c>
    </row>
    <row r="172" spans="1:14" s="212" customFormat="1" ht="40.5" customHeight="1">
      <c r="A172" s="148"/>
      <c r="B172" s="11"/>
      <c r="C172" s="174" t="s">
        <v>262</v>
      </c>
      <c r="D172" s="192"/>
      <c r="E172" s="213">
        <v>75699.853675112274</v>
      </c>
      <c r="F172" s="214">
        <v>35687.648360967083</v>
      </c>
      <c r="G172" s="214">
        <v>40012.205314145191</v>
      </c>
      <c r="H172" s="214">
        <v>2895.5519707575136</v>
      </c>
      <c r="I172" s="214">
        <v>1121.9228698438906</v>
      </c>
      <c r="J172" s="214">
        <v>35994.730473543794</v>
      </c>
      <c r="K172" s="214">
        <v>73492.435023605285</v>
      </c>
      <c r="L172" s="235">
        <v>39210.046896268483</v>
      </c>
      <c r="M172" s="236"/>
      <c r="N172" s="178" t="s">
        <v>263</v>
      </c>
    </row>
    <row r="173" spans="1:14" s="212" customFormat="1" ht="40.5" customHeight="1">
      <c r="A173" s="148"/>
      <c r="B173" s="11"/>
      <c r="C173" s="174" t="s">
        <v>264</v>
      </c>
      <c r="D173" s="192"/>
      <c r="E173" s="213">
        <v>52490.236797963946</v>
      </c>
      <c r="F173" s="214">
        <v>27726.845288191209</v>
      </c>
      <c r="G173" s="214">
        <v>24763.391509772733</v>
      </c>
      <c r="H173" s="214">
        <v>6580.0209248781612</v>
      </c>
      <c r="I173" s="214">
        <v>288.68004186650899</v>
      </c>
      <c r="J173" s="214">
        <v>17894.690543028064</v>
      </c>
      <c r="K173" s="237">
        <v>51346.015672012931</v>
      </c>
      <c r="L173" s="238">
        <v>25264.059716557258</v>
      </c>
      <c r="M173" s="236"/>
      <c r="N173" s="178" t="s">
        <v>265</v>
      </c>
    </row>
    <row r="174" spans="1:14" s="212" customFormat="1" ht="40.5" customHeight="1">
      <c r="A174" s="148"/>
      <c r="B174" s="11"/>
      <c r="C174" s="174" t="s">
        <v>266</v>
      </c>
      <c r="D174" s="192"/>
      <c r="E174" s="213">
        <v>46895.284215582389</v>
      </c>
      <c r="F174" s="214">
        <v>30139.95303082998</v>
      </c>
      <c r="G174" s="214">
        <v>16755.331184752416</v>
      </c>
      <c r="H174" s="214">
        <v>811.94800240698942</v>
      </c>
      <c r="I174" s="214">
        <v>297.81492247943942</v>
      </c>
      <c r="J174" s="214">
        <v>15645.568259865988</v>
      </c>
      <c r="K174" s="214">
        <v>44744.5313918131</v>
      </c>
      <c r="L174" s="235">
        <v>16232.755161291503</v>
      </c>
      <c r="M174" s="236"/>
      <c r="N174" s="178" t="s">
        <v>267</v>
      </c>
    </row>
    <row r="175" spans="1:14" s="212" customFormat="1" ht="40.5" customHeight="1">
      <c r="A175" s="148"/>
      <c r="B175" s="11"/>
      <c r="C175" s="174" t="s">
        <v>268</v>
      </c>
      <c r="D175" s="192"/>
      <c r="E175" s="213">
        <v>26330.73681294348</v>
      </c>
      <c r="F175" s="214">
        <v>16364.324496897487</v>
      </c>
      <c r="G175" s="214">
        <v>9966.4123160459985</v>
      </c>
      <c r="H175" s="214">
        <v>5784.0264093428177</v>
      </c>
      <c r="I175" s="214">
        <v>32.787146032841456</v>
      </c>
      <c r="J175" s="214">
        <v>4149.5987606703366</v>
      </c>
      <c r="K175" s="237">
        <v>26582.325777929454</v>
      </c>
      <c r="L175" s="238">
        <v>10563.991213894993</v>
      </c>
      <c r="M175" s="217"/>
      <c r="N175" s="178" t="s">
        <v>269</v>
      </c>
    </row>
    <row r="176" spans="1:14" s="212" customFormat="1" ht="40.5" customHeight="1">
      <c r="A176" s="152"/>
      <c r="B176" s="153"/>
      <c r="C176" s="174" t="s">
        <v>270</v>
      </c>
      <c r="D176" s="192"/>
      <c r="E176" s="213">
        <v>33246.608625867055</v>
      </c>
      <c r="F176" s="214">
        <v>13480.637215842818</v>
      </c>
      <c r="G176" s="214">
        <v>19765.971410024235</v>
      </c>
      <c r="H176" s="214">
        <v>1523.7471943176583</v>
      </c>
      <c r="I176" s="214">
        <v>45.885891600156825</v>
      </c>
      <c r="J176" s="214">
        <v>18196.338324106422</v>
      </c>
      <c r="K176" s="237">
        <v>31786.876307813214</v>
      </c>
      <c r="L176" s="238">
        <v>18478.333979571908</v>
      </c>
      <c r="M176" s="236"/>
      <c r="N176" s="178" t="s">
        <v>271</v>
      </c>
    </row>
    <row r="177" spans="1:14" s="212" customFormat="1" ht="40.5" customHeight="1">
      <c r="A177" s="152"/>
      <c r="B177" s="153"/>
      <c r="C177" s="174" t="s">
        <v>272</v>
      </c>
      <c r="D177" s="192"/>
      <c r="E177" s="213">
        <v>61281.11296749633</v>
      </c>
      <c r="F177" s="214">
        <v>12610.731023510076</v>
      </c>
      <c r="G177" s="214">
        <v>48670.381943986264</v>
      </c>
      <c r="H177" s="214">
        <v>12293.954187568788</v>
      </c>
      <c r="I177" s="214">
        <v>1714.2538960483782</v>
      </c>
      <c r="J177" s="214">
        <v>34662.173860369097</v>
      </c>
      <c r="K177" s="237">
        <v>59711.43132259007</v>
      </c>
      <c r="L177" s="238">
        <v>47928.570153747765</v>
      </c>
      <c r="M177" s="236"/>
      <c r="N177" s="178" t="s">
        <v>273</v>
      </c>
    </row>
    <row r="178" spans="1:14" s="212" customFormat="1" ht="40.5" customHeight="1">
      <c r="A178" s="152"/>
      <c r="B178" s="153"/>
      <c r="C178" s="174" t="s">
        <v>274</v>
      </c>
      <c r="D178" s="192"/>
      <c r="E178" s="213">
        <v>9731.3111760745851</v>
      </c>
      <c r="F178" s="214">
        <v>3748.5749353934752</v>
      </c>
      <c r="G178" s="214">
        <v>5982.736240681108</v>
      </c>
      <c r="H178" s="214">
        <v>539.99233004172095</v>
      </c>
      <c r="I178" s="214">
        <v>35.453356867187935</v>
      </c>
      <c r="J178" s="214">
        <v>5407.2905537721999</v>
      </c>
      <c r="K178" s="237">
        <v>9411.5857280877535</v>
      </c>
      <c r="L178" s="238">
        <v>5802.4781254576628</v>
      </c>
      <c r="M178" s="236"/>
      <c r="N178" s="178" t="s">
        <v>275</v>
      </c>
    </row>
    <row r="179" spans="1:14" s="212" customFormat="1" ht="40.5" customHeight="1">
      <c r="A179" s="152"/>
      <c r="B179" s="153"/>
      <c r="C179" s="174" t="s">
        <v>276</v>
      </c>
      <c r="D179" s="192"/>
      <c r="E179" s="213">
        <v>198535.84625034314</v>
      </c>
      <c r="F179" s="214">
        <v>52506.522690150785</v>
      </c>
      <c r="G179" s="214">
        <v>146029.32356019237</v>
      </c>
      <c r="H179" s="214">
        <v>47051.427465755078</v>
      </c>
      <c r="I179" s="214">
        <v>14.259987261170798</v>
      </c>
      <c r="J179" s="214">
        <v>98963.636107176106</v>
      </c>
      <c r="K179" s="239">
        <v>191420.78264966607</v>
      </c>
      <c r="L179" s="240">
        <v>140661.60430484335</v>
      </c>
      <c r="M179" s="236"/>
      <c r="N179" s="178" t="s">
        <v>277</v>
      </c>
    </row>
    <row r="180" spans="1:14" s="212" customFormat="1" ht="40.5" customHeight="1">
      <c r="A180" s="152"/>
      <c r="B180" s="153"/>
      <c r="C180" s="174" t="s">
        <v>278</v>
      </c>
      <c r="D180" s="192"/>
      <c r="E180" s="213">
        <v>98375.641543996157</v>
      </c>
      <c r="F180" s="214">
        <v>29186.290609269745</v>
      </c>
      <c r="G180" s="214">
        <v>69189.350934726404</v>
      </c>
      <c r="H180" s="214">
        <v>8450.2925200355985</v>
      </c>
      <c r="I180" s="214">
        <v>167.47098813599621</v>
      </c>
      <c r="J180" s="214">
        <v>60571.587426554805</v>
      </c>
      <c r="K180" s="239">
        <v>94418.513219277316</v>
      </c>
      <c r="L180" s="240">
        <v>66468.937571582108</v>
      </c>
      <c r="M180" s="236"/>
      <c r="N180" s="178" t="s">
        <v>279</v>
      </c>
    </row>
    <row r="181" spans="1:14" s="218" customFormat="1" ht="40.5" customHeight="1">
      <c r="A181" s="148"/>
      <c r="B181" s="11"/>
      <c r="C181" s="174" t="s">
        <v>280</v>
      </c>
      <c r="D181" s="192"/>
      <c r="E181" s="213">
        <v>43038.675499006713</v>
      </c>
      <c r="F181" s="214">
        <v>20008.238361498108</v>
      </c>
      <c r="G181" s="214">
        <v>23030.437137508605</v>
      </c>
      <c r="H181" s="214">
        <v>2309.7877464788739</v>
      </c>
      <c r="I181" s="214">
        <v>202.86003225046488</v>
      </c>
      <c r="J181" s="214">
        <v>20517.789358779264</v>
      </c>
      <c r="K181" s="239">
        <v>41585.458065003957</v>
      </c>
      <c r="L181" s="240">
        <v>22476.975560769686</v>
      </c>
      <c r="M181" s="236"/>
      <c r="N181" s="155" t="s">
        <v>281</v>
      </c>
    </row>
    <row r="182" spans="1:14" s="218" customFormat="1" ht="40.5" customHeight="1">
      <c r="A182" s="148"/>
      <c r="B182" s="11"/>
      <c r="C182" s="174" t="s">
        <v>132</v>
      </c>
      <c r="D182" s="192"/>
      <c r="E182" s="213">
        <v>28610.881360657782</v>
      </c>
      <c r="F182" s="214">
        <v>14332.06639243527</v>
      </c>
      <c r="G182" s="214">
        <v>14278.814968222516</v>
      </c>
      <c r="H182" s="214">
        <v>2256.0508777798004</v>
      </c>
      <c r="I182" s="214">
        <v>304.56207678337205</v>
      </c>
      <c r="J182" s="214">
        <v>11718.202013659342</v>
      </c>
      <c r="K182" s="239">
        <v>27499.516209713402</v>
      </c>
      <c r="L182" s="240">
        <v>13726.174770030389</v>
      </c>
      <c r="M182" s="236"/>
      <c r="N182" s="155" t="s">
        <v>133</v>
      </c>
    </row>
    <row r="183" spans="1:14" s="218" customFormat="1" ht="40.5" customHeight="1">
      <c r="A183" s="189"/>
      <c r="B183" s="190"/>
      <c r="C183" s="241" t="s">
        <v>282</v>
      </c>
      <c r="D183" s="242"/>
      <c r="E183" s="243">
        <f t="shared" ref="E183:L183" si="6">SUM(E167:E182)</f>
        <v>889018.19118907093</v>
      </c>
      <c r="F183" s="244">
        <f t="shared" si="6"/>
        <v>405115.75179828971</v>
      </c>
      <c r="G183" s="244">
        <f t="shared" si="6"/>
        <v>483902.43939078116</v>
      </c>
      <c r="H183" s="244">
        <f t="shared" si="6"/>
        <v>102900.15307106319</v>
      </c>
      <c r="I183" s="244">
        <f t="shared" si="6"/>
        <v>4579.3242432195784</v>
      </c>
      <c r="J183" s="244">
        <f t="shared" si="6"/>
        <v>376422.96207649843</v>
      </c>
      <c r="K183" s="244">
        <f t="shared" si="6"/>
        <v>851864.54908449284</v>
      </c>
      <c r="L183" s="245">
        <f t="shared" si="6"/>
        <v>468988.8400704941</v>
      </c>
      <c r="M183" s="246"/>
      <c r="N183" s="247" t="s">
        <v>283</v>
      </c>
    </row>
    <row r="184" spans="1:14" hidden="1"/>
    <row r="185" spans="1:14" hidden="1"/>
    <row r="186" spans="1:14" hidden="1"/>
    <row r="187" spans="1:14" hidden="1"/>
    <row r="188" spans="1:14" s="203" customFormat="1" ht="22.5" customHeight="1">
      <c r="A188" s="446" t="s">
        <v>306</v>
      </c>
      <c r="B188" s="446"/>
      <c r="C188" s="446"/>
      <c r="D188" s="446"/>
      <c r="E188" s="446"/>
      <c r="F188" s="446"/>
      <c r="G188" s="446"/>
      <c r="H188" s="446"/>
      <c r="I188" s="446" t="s">
        <v>307</v>
      </c>
      <c r="J188" s="446"/>
      <c r="K188" s="446"/>
      <c r="L188" s="446"/>
      <c r="M188" s="446"/>
      <c r="N188" s="446"/>
    </row>
    <row r="190" spans="1:14">
      <c r="A190" s="447" t="s">
        <v>297</v>
      </c>
      <c r="B190" s="447"/>
      <c r="C190" s="447"/>
      <c r="D190" s="207"/>
      <c r="E190" s="206"/>
      <c r="F190" s="206"/>
      <c r="G190" s="206"/>
      <c r="H190" s="206"/>
      <c r="I190" s="206"/>
      <c r="J190" s="206"/>
      <c r="K190" s="206"/>
      <c r="L190" s="208"/>
      <c r="M190" s="206"/>
      <c r="N190" s="208" t="s">
        <v>285</v>
      </c>
    </row>
    <row r="191" spans="1:14" s="209" customFormat="1" ht="31.5" customHeight="1">
      <c r="A191" s="448"/>
      <c r="B191" s="449"/>
      <c r="C191" s="449"/>
      <c r="D191" s="449"/>
      <c r="E191" s="452" t="s">
        <v>243</v>
      </c>
      <c r="F191" s="452" t="s">
        <v>286</v>
      </c>
      <c r="G191" s="452" t="s">
        <v>287</v>
      </c>
      <c r="H191" s="452" t="s">
        <v>288</v>
      </c>
      <c r="I191" s="452" t="s">
        <v>289</v>
      </c>
      <c r="J191" s="452" t="s">
        <v>290</v>
      </c>
      <c r="K191" s="452" t="s">
        <v>249</v>
      </c>
      <c r="L191" s="456"/>
      <c r="M191" s="457"/>
      <c r="N191" s="458"/>
    </row>
    <row r="192" spans="1:14" s="212" customFormat="1" ht="43.5" customHeight="1">
      <c r="A192" s="450"/>
      <c r="B192" s="451"/>
      <c r="C192" s="451"/>
      <c r="D192" s="451"/>
      <c r="E192" s="453"/>
      <c r="F192" s="453"/>
      <c r="G192" s="453"/>
      <c r="H192" s="453"/>
      <c r="I192" s="453"/>
      <c r="J192" s="453"/>
      <c r="K192" s="210" t="s">
        <v>250</v>
      </c>
      <c r="L192" s="211" t="s">
        <v>291</v>
      </c>
      <c r="M192" s="459"/>
      <c r="N192" s="460"/>
    </row>
    <row r="193" spans="1:14" s="218" customFormat="1" ht="40.5" customHeight="1">
      <c r="A193" s="148"/>
      <c r="B193" s="11"/>
      <c r="C193" s="174" t="s">
        <v>252</v>
      </c>
      <c r="D193" s="192"/>
      <c r="E193" s="213">
        <v>677228.58256006299</v>
      </c>
      <c r="F193" s="214">
        <v>310790.40949261765</v>
      </c>
      <c r="G193" s="214">
        <v>366438.17306744534</v>
      </c>
      <c r="H193" s="214">
        <v>74998.098829842755</v>
      </c>
      <c r="I193" s="214">
        <v>9947.5266616043009</v>
      </c>
      <c r="J193" s="214">
        <v>281492.54757599818</v>
      </c>
      <c r="K193" s="20">
        <v>633351.68881625426</v>
      </c>
      <c r="L193" s="216">
        <v>332168.26543020911</v>
      </c>
      <c r="M193" s="217"/>
      <c r="N193" s="178" t="s">
        <v>253</v>
      </c>
    </row>
    <row r="194" spans="1:14" s="212" customFormat="1" ht="40.5" customHeight="1">
      <c r="A194" s="148"/>
      <c r="B194" s="11"/>
      <c r="C194" s="174" t="s">
        <v>254</v>
      </c>
      <c r="D194" s="192"/>
      <c r="E194" s="219">
        <v>16621.86631367373</v>
      </c>
      <c r="F194" s="220">
        <v>7867.8075745632741</v>
      </c>
      <c r="G194" s="220">
        <v>8754.0587391104564</v>
      </c>
      <c r="H194" s="220">
        <v>2208.0375337534851</v>
      </c>
      <c r="I194" s="220">
        <v>50.116379714109947</v>
      </c>
      <c r="J194" s="220">
        <v>6495.9048256428632</v>
      </c>
      <c r="K194" s="150">
        <v>15883.975543041657</v>
      </c>
      <c r="L194" s="166">
        <v>8496.913981291571</v>
      </c>
      <c r="M194" s="221"/>
      <c r="N194" s="178" t="s">
        <v>255</v>
      </c>
    </row>
    <row r="195" spans="1:14" s="212" customFormat="1" ht="40.5" customHeight="1">
      <c r="A195" s="148"/>
      <c r="B195" s="11"/>
      <c r="C195" s="174" t="s">
        <v>256</v>
      </c>
      <c r="D195" s="192"/>
      <c r="E195" s="222">
        <v>28294423.529221501</v>
      </c>
      <c r="F195" s="223">
        <v>22061337.807971906</v>
      </c>
      <c r="G195" s="223">
        <v>6233085.7212495962</v>
      </c>
      <c r="H195" s="223">
        <v>1173990.3885109469</v>
      </c>
      <c r="I195" s="223">
        <v>18908.441991136493</v>
      </c>
      <c r="J195" s="223">
        <v>5040186.8907475136</v>
      </c>
      <c r="K195" s="150">
        <v>19958343.064860877</v>
      </c>
      <c r="L195" s="166">
        <v>4427821.2312367195</v>
      </c>
      <c r="M195" s="224"/>
      <c r="N195" s="178" t="s">
        <v>257</v>
      </c>
    </row>
    <row r="196" spans="1:14" s="212" customFormat="1" ht="40.5" customHeight="1">
      <c r="A196" s="148"/>
      <c r="B196" s="11"/>
      <c r="C196" s="174" t="s">
        <v>258</v>
      </c>
      <c r="D196" s="192"/>
      <c r="E196" s="225">
        <v>2807500.847734258</v>
      </c>
      <c r="F196" s="226">
        <v>2161391.1190974014</v>
      </c>
      <c r="G196" s="226">
        <v>646109.72863685666</v>
      </c>
      <c r="H196" s="226">
        <v>525227.15022639302</v>
      </c>
      <c r="I196" s="226">
        <v>1910.3694649222739</v>
      </c>
      <c r="J196" s="226">
        <v>118972.2089455414</v>
      </c>
      <c r="K196" s="227">
        <v>2681558.5285047623</v>
      </c>
      <c r="L196" s="228">
        <v>809556.48498891061</v>
      </c>
      <c r="M196" s="229"/>
      <c r="N196" s="178" t="s">
        <v>259</v>
      </c>
    </row>
    <row r="197" spans="1:14" s="212" customFormat="1" ht="40.5" customHeight="1">
      <c r="A197" s="148"/>
      <c r="B197" s="11"/>
      <c r="C197" s="174" t="s">
        <v>260</v>
      </c>
      <c r="D197" s="192"/>
      <c r="E197" s="230">
        <v>2304697.1901974948</v>
      </c>
      <c r="F197" s="231">
        <v>1555332.9340275226</v>
      </c>
      <c r="G197" s="231">
        <v>749364.25616997189</v>
      </c>
      <c r="H197" s="231">
        <v>69802.877232472121</v>
      </c>
      <c r="I197" s="231">
        <v>3500.0980049770119</v>
      </c>
      <c r="J197" s="231">
        <v>676061.28093252284</v>
      </c>
      <c r="K197" s="232">
        <v>2175886.5745391669</v>
      </c>
      <c r="L197" s="233">
        <v>711072.53723441751</v>
      </c>
      <c r="M197" s="234"/>
      <c r="N197" s="178" t="s">
        <v>261</v>
      </c>
    </row>
    <row r="198" spans="1:14" s="212" customFormat="1" ht="40.5" customHeight="1">
      <c r="A198" s="148"/>
      <c r="B198" s="11"/>
      <c r="C198" s="174" t="s">
        <v>262</v>
      </c>
      <c r="D198" s="192"/>
      <c r="E198" s="213">
        <v>295817.56861861877</v>
      </c>
      <c r="F198" s="214">
        <v>139925.96914883202</v>
      </c>
      <c r="G198" s="214">
        <v>155891.59946978674</v>
      </c>
      <c r="H198" s="214">
        <v>11219.945804749608</v>
      </c>
      <c r="I198" s="214">
        <v>4384.2246219960762</v>
      </c>
      <c r="J198" s="214">
        <v>140287.42904304105</v>
      </c>
      <c r="K198" s="214">
        <v>287191.45963555679</v>
      </c>
      <c r="L198" s="235">
        <v>152775.31797592295</v>
      </c>
      <c r="M198" s="236"/>
      <c r="N198" s="178" t="s">
        <v>263</v>
      </c>
    </row>
    <row r="199" spans="1:14" s="212" customFormat="1" ht="40.5" customHeight="1">
      <c r="A199" s="148"/>
      <c r="B199" s="11"/>
      <c r="C199" s="174" t="s">
        <v>264</v>
      </c>
      <c r="D199" s="192"/>
      <c r="E199" s="213">
        <v>570892.27825059812</v>
      </c>
      <c r="F199" s="214">
        <v>391932.89453284198</v>
      </c>
      <c r="G199" s="214">
        <v>178959.38371775614</v>
      </c>
      <c r="H199" s="214">
        <v>58589.661877633553</v>
      </c>
      <c r="I199" s="214">
        <v>3139.5987770073457</v>
      </c>
      <c r="J199" s="214">
        <v>117230.12306311523</v>
      </c>
      <c r="K199" s="237">
        <v>576193.6313159077</v>
      </c>
      <c r="L199" s="238">
        <v>194006.7115665673</v>
      </c>
      <c r="M199" s="236"/>
      <c r="N199" s="178" t="s">
        <v>265</v>
      </c>
    </row>
    <row r="200" spans="1:14" s="212" customFormat="1" ht="40.5" customHeight="1">
      <c r="A200" s="148"/>
      <c r="B200" s="11"/>
      <c r="C200" s="174" t="s">
        <v>266</v>
      </c>
      <c r="D200" s="192"/>
      <c r="E200" s="213">
        <v>210068.36262173523</v>
      </c>
      <c r="F200" s="214">
        <v>132032.76739728777</v>
      </c>
      <c r="G200" s="214">
        <v>78035.595224447461</v>
      </c>
      <c r="H200" s="214">
        <v>6182.1303059803868</v>
      </c>
      <c r="I200" s="214">
        <v>1334.0670594848539</v>
      </c>
      <c r="J200" s="214">
        <v>70519.397858982222</v>
      </c>
      <c r="K200" s="214">
        <v>200333.22056867246</v>
      </c>
      <c r="L200" s="235">
        <v>75387.016563616722</v>
      </c>
      <c r="M200" s="236"/>
      <c r="N200" s="178" t="s">
        <v>267</v>
      </c>
    </row>
    <row r="201" spans="1:14" s="212" customFormat="1" ht="40.5" customHeight="1">
      <c r="A201" s="148"/>
      <c r="B201" s="11"/>
      <c r="C201" s="174" t="s">
        <v>268</v>
      </c>
      <c r="D201" s="192"/>
      <c r="E201" s="213">
        <v>93557.708060960285</v>
      </c>
      <c r="F201" s="214">
        <v>58557.838561620614</v>
      </c>
      <c r="G201" s="214">
        <v>34999.869499339678</v>
      </c>
      <c r="H201" s="214">
        <v>20848.036404250703</v>
      </c>
      <c r="I201" s="214">
        <v>115.23776371647254</v>
      </c>
      <c r="J201" s="214">
        <v>14036.595331372497</v>
      </c>
      <c r="K201" s="237">
        <v>94401.013076134142</v>
      </c>
      <c r="L201" s="238">
        <v>37122.320148891042</v>
      </c>
      <c r="M201" s="217"/>
      <c r="N201" s="178" t="s">
        <v>269</v>
      </c>
    </row>
    <row r="202" spans="1:14" s="212" customFormat="1" ht="40.5" customHeight="1">
      <c r="A202" s="152"/>
      <c r="B202" s="153"/>
      <c r="C202" s="174" t="s">
        <v>270</v>
      </c>
      <c r="D202" s="192"/>
      <c r="E202" s="213">
        <v>210825.12976875243</v>
      </c>
      <c r="F202" s="214">
        <v>88154.482285659877</v>
      </c>
      <c r="G202" s="214">
        <v>122670.64748309256</v>
      </c>
      <c r="H202" s="214">
        <v>9334.4382325582847</v>
      </c>
      <c r="I202" s="214">
        <v>290.86815354730874</v>
      </c>
      <c r="J202" s="214">
        <v>113045.34109698696</v>
      </c>
      <c r="K202" s="237">
        <v>201737.89176659554</v>
      </c>
      <c r="L202" s="238">
        <v>114652.08370064842</v>
      </c>
      <c r="M202" s="236"/>
      <c r="N202" s="178" t="s">
        <v>271</v>
      </c>
    </row>
    <row r="203" spans="1:14" s="212" customFormat="1" ht="40.5" customHeight="1">
      <c r="A203" s="152"/>
      <c r="B203" s="153"/>
      <c r="C203" s="174" t="s">
        <v>272</v>
      </c>
      <c r="D203" s="192"/>
      <c r="E203" s="213">
        <v>295403.50182895025</v>
      </c>
      <c r="F203" s="214">
        <v>68406.581959498173</v>
      </c>
      <c r="G203" s="214">
        <v>226996.91986945207</v>
      </c>
      <c r="H203" s="214">
        <v>61900.875982718237</v>
      </c>
      <c r="I203" s="214">
        <v>8252.6120151376563</v>
      </c>
      <c r="J203" s="214">
        <v>156843.4318715962</v>
      </c>
      <c r="K203" s="237">
        <v>288111.67470602202</v>
      </c>
      <c r="L203" s="238">
        <v>224062.8442032731</v>
      </c>
      <c r="M203" s="236"/>
      <c r="N203" s="178" t="s">
        <v>273</v>
      </c>
    </row>
    <row r="204" spans="1:14" s="212" customFormat="1" ht="40.5" customHeight="1">
      <c r="A204" s="152"/>
      <c r="B204" s="153"/>
      <c r="C204" s="174" t="s">
        <v>274</v>
      </c>
      <c r="D204" s="192"/>
      <c r="E204" s="213">
        <v>145878.53578369183</v>
      </c>
      <c r="F204" s="214">
        <v>53884.865313870898</v>
      </c>
      <c r="G204" s="214">
        <v>91993.670469820936</v>
      </c>
      <c r="H204" s="214">
        <v>9019.438678662229</v>
      </c>
      <c r="I204" s="214">
        <v>518.77176721506919</v>
      </c>
      <c r="J204" s="214">
        <v>82455.460023943626</v>
      </c>
      <c r="K204" s="239">
        <v>140927.77651956011</v>
      </c>
      <c r="L204" s="240">
        <v>89105.582482849146</v>
      </c>
      <c r="M204" s="236"/>
      <c r="N204" s="178" t="s">
        <v>275</v>
      </c>
    </row>
    <row r="205" spans="1:14" s="212" customFormat="1" ht="40.5" customHeight="1">
      <c r="A205" s="152"/>
      <c r="B205" s="153"/>
      <c r="C205" s="174" t="s">
        <v>276</v>
      </c>
      <c r="D205" s="192"/>
      <c r="E205" s="213">
        <v>422459.24729317223</v>
      </c>
      <c r="F205" s="214">
        <v>112871.57044289888</v>
      </c>
      <c r="G205" s="214">
        <v>309587.67685027333</v>
      </c>
      <c r="H205" s="214">
        <v>144663.53429989589</v>
      </c>
      <c r="I205" s="214">
        <v>30.953090033140725</v>
      </c>
      <c r="J205" s="214">
        <v>164893.18946034426</v>
      </c>
      <c r="K205" s="239">
        <v>408113.50993467408</v>
      </c>
      <c r="L205" s="240">
        <v>299046.46980372042</v>
      </c>
      <c r="M205" s="236"/>
      <c r="N205" s="178" t="s">
        <v>277</v>
      </c>
    </row>
    <row r="206" spans="1:14" s="212" customFormat="1" ht="40.5" customHeight="1">
      <c r="A206" s="152"/>
      <c r="B206" s="153"/>
      <c r="C206" s="174" t="s">
        <v>278</v>
      </c>
      <c r="D206" s="192"/>
      <c r="E206" s="213">
        <v>311683.36661524733</v>
      </c>
      <c r="F206" s="214">
        <v>91260.795810559997</v>
      </c>
      <c r="G206" s="214">
        <v>220422.57080468733</v>
      </c>
      <c r="H206" s="214">
        <v>26596.274858435492</v>
      </c>
      <c r="I206" s="214">
        <v>468.49912888355419</v>
      </c>
      <c r="J206" s="214">
        <v>193357.79681736825</v>
      </c>
      <c r="K206" s="239">
        <v>300582.05939686147</v>
      </c>
      <c r="L206" s="240">
        <v>212642.55238712358</v>
      </c>
      <c r="M206" s="236"/>
      <c r="N206" s="178" t="s">
        <v>279</v>
      </c>
    </row>
    <row r="207" spans="1:14" s="212" customFormat="1" ht="40.5" customHeight="1">
      <c r="A207" s="152"/>
      <c r="B207" s="153"/>
      <c r="C207" s="174" t="s">
        <v>280</v>
      </c>
      <c r="D207" s="192"/>
      <c r="E207" s="213">
        <v>145713.53599012594</v>
      </c>
      <c r="F207" s="214">
        <v>69550.360967744782</v>
      </c>
      <c r="G207" s="214">
        <v>76163.17502238114</v>
      </c>
      <c r="H207" s="214">
        <v>8035.839489436622</v>
      </c>
      <c r="I207" s="214">
        <v>801.2005389417202</v>
      </c>
      <c r="J207" s="214">
        <v>67326.134994002801</v>
      </c>
      <c r="K207" s="239">
        <v>140559.04572671396</v>
      </c>
      <c r="L207" s="240">
        <v>74301.403631337103</v>
      </c>
      <c r="M207" s="236"/>
      <c r="N207" s="178" t="s">
        <v>281</v>
      </c>
    </row>
    <row r="208" spans="1:14" s="218" customFormat="1" ht="40.5" customHeight="1">
      <c r="A208" s="148"/>
      <c r="B208" s="11"/>
      <c r="C208" s="174" t="s">
        <v>132</v>
      </c>
      <c r="D208" s="192"/>
      <c r="E208" s="213">
        <v>224296.21494151052</v>
      </c>
      <c r="F208" s="214">
        <v>127243.11038174669</v>
      </c>
      <c r="G208" s="214">
        <v>97053.104559763829</v>
      </c>
      <c r="H208" s="214">
        <v>24906.793500954649</v>
      </c>
      <c r="I208" s="214">
        <v>2650.3022036249272</v>
      </c>
      <c r="J208" s="214">
        <v>69496.008855184264</v>
      </c>
      <c r="K208" s="239">
        <v>214489.71849860001</v>
      </c>
      <c r="L208" s="240">
        <v>91633.778940008269</v>
      </c>
      <c r="M208" s="236"/>
      <c r="N208" s="155" t="s">
        <v>133</v>
      </c>
    </row>
    <row r="209" spans="1:14" s="218" customFormat="1" ht="40.5" customHeight="1">
      <c r="A209" s="189"/>
      <c r="B209" s="190"/>
      <c r="C209" s="241" t="s">
        <v>282</v>
      </c>
      <c r="D209" s="242"/>
      <c r="E209" s="243">
        <f t="shared" ref="E209:L209" si="7">SUM(E193:E208)</f>
        <v>37027067.465800352</v>
      </c>
      <c r="F209" s="244">
        <f t="shared" si="7"/>
        <v>27430541.314966578</v>
      </c>
      <c r="G209" s="244">
        <f t="shared" si="7"/>
        <v>9596526.1508337799</v>
      </c>
      <c r="H209" s="244">
        <f t="shared" si="7"/>
        <v>2227523.5217686845</v>
      </c>
      <c r="I209" s="244">
        <f t="shared" si="7"/>
        <v>56302.887621942311</v>
      </c>
      <c r="J209" s="244">
        <f t="shared" si="7"/>
        <v>7312699.7414431563</v>
      </c>
      <c r="K209" s="244">
        <f t="shared" si="7"/>
        <v>28317664.833409403</v>
      </c>
      <c r="L209" s="245">
        <f t="shared" si="7"/>
        <v>7853851.5142755052</v>
      </c>
      <c r="M209" s="246"/>
      <c r="N209" s="247" t="s">
        <v>283</v>
      </c>
    </row>
    <row r="210" spans="1:14" hidden="1"/>
    <row r="211" spans="1:14" hidden="1"/>
    <row r="212" spans="1:14" hidden="1"/>
    <row r="213" spans="1:14" hidden="1"/>
    <row r="214" spans="1:14" s="203" customFormat="1" ht="22.5" customHeight="1">
      <c r="A214" s="446" t="s">
        <v>306</v>
      </c>
      <c r="B214" s="446"/>
      <c r="C214" s="446"/>
      <c r="D214" s="446"/>
      <c r="E214" s="446"/>
      <c r="F214" s="446"/>
      <c r="G214" s="446"/>
      <c r="H214" s="446"/>
      <c r="I214" s="446" t="s">
        <v>307</v>
      </c>
      <c r="J214" s="446"/>
      <c r="K214" s="446"/>
      <c r="L214" s="446"/>
      <c r="M214" s="446"/>
      <c r="N214" s="446"/>
    </row>
    <row r="216" spans="1:14">
      <c r="A216" s="447" t="s">
        <v>298</v>
      </c>
      <c r="B216" s="447"/>
      <c r="C216" s="447"/>
      <c r="D216" s="207"/>
      <c r="E216" s="206"/>
      <c r="F216" s="206"/>
      <c r="G216" s="206"/>
      <c r="H216" s="206"/>
      <c r="I216" s="206"/>
      <c r="J216" s="206"/>
      <c r="K216" s="206"/>
      <c r="L216" s="208"/>
      <c r="M216" s="206"/>
      <c r="N216" s="208" t="s">
        <v>285</v>
      </c>
    </row>
    <row r="217" spans="1:14" s="209" customFormat="1" ht="31.5" customHeight="1">
      <c r="A217" s="448"/>
      <c r="B217" s="449"/>
      <c r="C217" s="449"/>
      <c r="D217" s="449"/>
      <c r="E217" s="452" t="s">
        <v>243</v>
      </c>
      <c r="F217" s="452" t="s">
        <v>286</v>
      </c>
      <c r="G217" s="452" t="s">
        <v>287</v>
      </c>
      <c r="H217" s="452" t="s">
        <v>288</v>
      </c>
      <c r="I217" s="452" t="s">
        <v>289</v>
      </c>
      <c r="J217" s="452" t="s">
        <v>290</v>
      </c>
      <c r="K217" s="452" t="s">
        <v>249</v>
      </c>
      <c r="L217" s="456"/>
      <c r="M217" s="457"/>
      <c r="N217" s="458"/>
    </row>
    <row r="218" spans="1:14" s="212" customFormat="1" ht="43.5" customHeight="1">
      <c r="A218" s="450"/>
      <c r="B218" s="451"/>
      <c r="C218" s="451"/>
      <c r="D218" s="451"/>
      <c r="E218" s="453"/>
      <c r="F218" s="453"/>
      <c r="G218" s="453"/>
      <c r="H218" s="453"/>
      <c r="I218" s="453"/>
      <c r="J218" s="453"/>
      <c r="K218" s="210" t="s">
        <v>250</v>
      </c>
      <c r="L218" s="211" t="s">
        <v>291</v>
      </c>
      <c r="M218" s="459"/>
      <c r="N218" s="460"/>
    </row>
    <row r="219" spans="1:14" s="218" customFormat="1" ht="40.5" customHeight="1">
      <c r="A219" s="148"/>
      <c r="B219" s="11"/>
      <c r="C219" s="174" t="s">
        <v>252</v>
      </c>
      <c r="D219" s="192"/>
      <c r="E219" s="213">
        <v>179975.56269518886</v>
      </c>
      <c r="F219" s="214">
        <v>59112.825191474549</v>
      </c>
      <c r="G219" s="214">
        <v>120862.73750371428</v>
      </c>
      <c r="H219" s="214">
        <v>20714.546947957013</v>
      </c>
      <c r="I219" s="214">
        <v>2643.6031560165557</v>
      </c>
      <c r="J219" s="214">
        <v>97504.587399740718</v>
      </c>
      <c r="K219" s="20">
        <v>167645.74096220941</v>
      </c>
      <c r="L219" s="216">
        <v>110557.62187990498</v>
      </c>
      <c r="M219" s="217"/>
      <c r="N219" s="178" t="s">
        <v>253</v>
      </c>
    </row>
    <row r="220" spans="1:14" s="212" customFormat="1" ht="40.5" customHeight="1">
      <c r="A220" s="148"/>
      <c r="B220" s="11"/>
      <c r="C220" s="174" t="s">
        <v>254</v>
      </c>
      <c r="D220" s="192"/>
      <c r="E220" s="219">
        <v>38215.846514882505</v>
      </c>
      <c r="F220" s="220">
        <v>18089.119537123795</v>
      </c>
      <c r="G220" s="220">
        <v>20126.726977758706</v>
      </c>
      <c r="H220" s="220">
        <v>5076.5673298436895</v>
      </c>
      <c r="I220" s="220">
        <v>115.22411737005429</v>
      </c>
      <c r="J220" s="220">
        <v>14934.935530544959</v>
      </c>
      <c r="K220" s="150">
        <v>36519.339040747356</v>
      </c>
      <c r="L220" s="166">
        <v>19535.517518395627</v>
      </c>
      <c r="M220" s="221"/>
      <c r="N220" s="178" t="s">
        <v>255</v>
      </c>
    </row>
    <row r="221" spans="1:14" s="212" customFormat="1" ht="40.5" customHeight="1">
      <c r="A221" s="148"/>
      <c r="B221" s="11"/>
      <c r="C221" s="174" t="s">
        <v>256</v>
      </c>
      <c r="D221" s="192"/>
      <c r="E221" s="222">
        <v>2944534.6660590987</v>
      </c>
      <c r="F221" s="223">
        <v>2232389.0994712682</v>
      </c>
      <c r="G221" s="223">
        <v>712145.56658783078</v>
      </c>
      <c r="H221" s="223">
        <v>150412.7379874961</v>
      </c>
      <c r="I221" s="223">
        <v>1967.6482479841834</v>
      </c>
      <c r="J221" s="223">
        <v>559765.18035235046</v>
      </c>
      <c r="K221" s="150">
        <v>2865550.1725604306</v>
      </c>
      <c r="L221" s="166">
        <v>673067.7044831384</v>
      </c>
      <c r="M221" s="224"/>
      <c r="N221" s="178" t="s">
        <v>257</v>
      </c>
    </row>
    <row r="222" spans="1:14" s="212" customFormat="1" ht="40.5" customHeight="1">
      <c r="A222" s="148"/>
      <c r="B222" s="11"/>
      <c r="C222" s="174" t="s">
        <v>258</v>
      </c>
      <c r="D222" s="192"/>
      <c r="E222" s="225">
        <v>69400.59880872452</v>
      </c>
      <c r="F222" s="226">
        <v>50166.538419160264</v>
      </c>
      <c r="G222" s="226">
        <v>19234.060389564263</v>
      </c>
      <c r="H222" s="226">
        <v>13637.148132266346</v>
      </c>
      <c r="I222" s="226">
        <v>45.221558233224926</v>
      </c>
      <c r="J222" s="226">
        <v>5551.6906990646939</v>
      </c>
      <c r="K222" s="227">
        <v>66367.060596327792</v>
      </c>
      <c r="L222" s="228">
        <v>22664.6577527353</v>
      </c>
      <c r="M222" s="229"/>
      <c r="N222" s="178" t="s">
        <v>259</v>
      </c>
    </row>
    <row r="223" spans="1:14" s="212" customFormat="1" ht="40.5" customHeight="1">
      <c r="A223" s="148"/>
      <c r="B223" s="11"/>
      <c r="C223" s="174" t="s">
        <v>260</v>
      </c>
      <c r="D223" s="192"/>
      <c r="E223" s="230">
        <v>272665.36607641587</v>
      </c>
      <c r="F223" s="231">
        <v>183052.3914644972</v>
      </c>
      <c r="G223" s="231">
        <v>89612.974611918631</v>
      </c>
      <c r="H223" s="231">
        <v>7558.2324526036646</v>
      </c>
      <c r="I223" s="231">
        <v>414.26201683413103</v>
      </c>
      <c r="J223" s="231">
        <v>81640.480142480854</v>
      </c>
      <c r="K223" s="232">
        <v>256661.83047390991</v>
      </c>
      <c r="L223" s="233">
        <v>84983.613066155493</v>
      </c>
      <c r="M223" s="234"/>
      <c r="N223" s="178" t="s">
        <v>261</v>
      </c>
    </row>
    <row r="224" spans="1:14" s="212" customFormat="1" ht="40.5" customHeight="1">
      <c r="A224" s="148"/>
      <c r="B224" s="11"/>
      <c r="C224" s="174" t="s">
        <v>262</v>
      </c>
      <c r="D224" s="192"/>
      <c r="E224" s="213">
        <v>102606.48963646281</v>
      </c>
      <c r="F224" s="214">
        <v>48351.226114741949</v>
      </c>
      <c r="G224" s="214">
        <v>54255.263521720844</v>
      </c>
      <c r="H224" s="214">
        <v>3929.0639461807991</v>
      </c>
      <c r="I224" s="214">
        <v>1520.6983174667371</v>
      </c>
      <c r="J224" s="214">
        <v>48805.501258073316</v>
      </c>
      <c r="K224" s="214">
        <v>99614.466334357916</v>
      </c>
      <c r="L224" s="235">
        <v>53167.151475866151</v>
      </c>
      <c r="M224" s="236"/>
      <c r="N224" s="178" t="s">
        <v>263</v>
      </c>
    </row>
    <row r="225" spans="1:14" s="212" customFormat="1" ht="40.5" customHeight="1">
      <c r="A225" s="148"/>
      <c r="B225" s="11"/>
      <c r="C225" s="174" t="s">
        <v>264</v>
      </c>
      <c r="D225" s="192"/>
      <c r="E225" s="213">
        <v>80680.887519279349</v>
      </c>
      <c r="F225" s="214">
        <v>45829.872562704324</v>
      </c>
      <c r="G225" s="214">
        <v>34851.014956575018</v>
      </c>
      <c r="H225" s="214">
        <v>8843.6311950906402</v>
      </c>
      <c r="I225" s="214">
        <v>443.72903630160693</v>
      </c>
      <c r="J225" s="214">
        <v>25563.654725182776</v>
      </c>
      <c r="K225" s="237">
        <v>78395.24463545566</v>
      </c>
      <c r="L225" s="238">
        <v>36019.471596649106</v>
      </c>
      <c r="M225" s="236"/>
      <c r="N225" s="178" t="s">
        <v>265</v>
      </c>
    </row>
    <row r="226" spans="1:14" s="212" customFormat="1" ht="40.5" customHeight="1">
      <c r="A226" s="148"/>
      <c r="B226" s="11"/>
      <c r="C226" s="174" t="s">
        <v>266</v>
      </c>
      <c r="D226" s="192"/>
      <c r="E226" s="213">
        <v>76524.219534816526</v>
      </c>
      <c r="F226" s="214">
        <v>49268.011390299194</v>
      </c>
      <c r="G226" s="214">
        <v>27256.208144517339</v>
      </c>
      <c r="H226" s="214">
        <v>1252.0756028500582</v>
      </c>
      <c r="I226" s="214">
        <v>485.97755643285024</v>
      </c>
      <c r="J226" s="214">
        <v>25518.154985234432</v>
      </c>
      <c r="K226" s="214">
        <v>73017.484601946271</v>
      </c>
      <c r="L226" s="235">
        <v>26412.273003606493</v>
      </c>
      <c r="M226" s="236"/>
      <c r="N226" s="178" t="s">
        <v>267</v>
      </c>
    </row>
    <row r="227" spans="1:14" s="212" customFormat="1" ht="40.5" customHeight="1">
      <c r="A227" s="148"/>
      <c r="B227" s="11"/>
      <c r="C227" s="174" t="s">
        <v>268</v>
      </c>
      <c r="D227" s="192"/>
      <c r="E227" s="213">
        <v>34475.068028795744</v>
      </c>
      <c r="F227" s="214">
        <v>21076.017707263269</v>
      </c>
      <c r="G227" s="214">
        <v>13399.050321532472</v>
      </c>
      <c r="H227" s="214">
        <v>7557.352644319184</v>
      </c>
      <c r="I227" s="214">
        <v>40.100372289740804</v>
      </c>
      <c r="J227" s="214">
        <v>5801.5973049235472</v>
      </c>
      <c r="K227" s="237">
        <v>34730.869059307326</v>
      </c>
      <c r="L227" s="238">
        <v>14133.430100158201</v>
      </c>
      <c r="M227" s="217"/>
      <c r="N227" s="178" t="s">
        <v>269</v>
      </c>
    </row>
    <row r="228" spans="1:14" s="212" customFormat="1" ht="40.5" customHeight="1">
      <c r="A228" s="152"/>
      <c r="B228" s="153"/>
      <c r="C228" s="174" t="s">
        <v>270</v>
      </c>
      <c r="D228" s="192"/>
      <c r="E228" s="213">
        <v>79683.062234202371</v>
      </c>
      <c r="F228" s="214">
        <v>33072.249994425823</v>
      </c>
      <c r="G228" s="214">
        <v>46610.812239776555</v>
      </c>
      <c r="H228" s="214">
        <v>3554.3570359128807</v>
      </c>
      <c r="I228" s="214">
        <v>109.9561251204555</v>
      </c>
      <c r="J228" s="214">
        <v>42946.499078743225</v>
      </c>
      <c r="K228" s="237">
        <v>76238.114279329355</v>
      </c>
      <c r="L228" s="238">
        <v>43570.714944975865</v>
      </c>
      <c r="M228" s="236"/>
      <c r="N228" s="178" t="s">
        <v>271</v>
      </c>
    </row>
    <row r="229" spans="1:14" s="212" customFormat="1" ht="40.5" customHeight="1">
      <c r="A229" s="152"/>
      <c r="B229" s="153"/>
      <c r="C229" s="174" t="s">
        <v>272</v>
      </c>
      <c r="D229" s="192"/>
      <c r="E229" s="213">
        <v>88637.781941570443</v>
      </c>
      <c r="F229" s="214">
        <v>18488.290242914882</v>
      </c>
      <c r="G229" s="214">
        <v>70149.491698655547</v>
      </c>
      <c r="H229" s="214">
        <v>19804.20891138904</v>
      </c>
      <c r="I229" s="214">
        <v>2479.9001517963366</v>
      </c>
      <c r="J229" s="214">
        <v>47865.382635470174</v>
      </c>
      <c r="K229" s="237">
        <v>86132.31140651695</v>
      </c>
      <c r="L229" s="238">
        <v>68894.735315105136</v>
      </c>
      <c r="M229" s="236"/>
      <c r="N229" s="178" t="s">
        <v>273</v>
      </c>
    </row>
    <row r="230" spans="1:14" s="212" customFormat="1" ht="40.5" customHeight="1">
      <c r="A230" s="152"/>
      <c r="B230" s="153"/>
      <c r="C230" s="174" t="s">
        <v>274</v>
      </c>
      <c r="D230" s="192"/>
      <c r="E230" s="213">
        <v>70162.710779165209</v>
      </c>
      <c r="F230" s="214">
        <v>28165.786309419243</v>
      </c>
      <c r="G230" s="214">
        <v>41996.924469745965</v>
      </c>
      <c r="H230" s="214">
        <v>6334.774687265357</v>
      </c>
      <c r="I230" s="214">
        <v>176.58466542740211</v>
      </c>
      <c r="J230" s="214">
        <v>35485.565117053207</v>
      </c>
      <c r="K230" s="237">
        <v>67918.773905023685</v>
      </c>
      <c r="L230" s="238">
        <v>40652.413865717601</v>
      </c>
      <c r="M230" s="236"/>
      <c r="N230" s="178" t="s">
        <v>275</v>
      </c>
    </row>
    <row r="231" spans="1:14" s="212" customFormat="1" ht="40.5" customHeight="1">
      <c r="A231" s="152"/>
      <c r="B231" s="153"/>
      <c r="C231" s="174" t="s">
        <v>276</v>
      </c>
      <c r="D231" s="192"/>
      <c r="E231" s="213">
        <v>237923.71935384691</v>
      </c>
      <c r="F231" s="214">
        <v>63292.20531919819</v>
      </c>
      <c r="G231" s="214">
        <v>174631.51403464872</v>
      </c>
      <c r="H231" s="214">
        <v>70742.994971925495</v>
      </c>
      <c r="I231" s="214">
        <v>17.285542087818847</v>
      </c>
      <c r="J231" s="214">
        <v>103871.2335206354</v>
      </c>
      <c r="K231" s="239">
        <v>229653.0705881312</v>
      </c>
      <c r="L231" s="240">
        <v>168482.71643064456</v>
      </c>
      <c r="M231" s="236"/>
      <c r="N231" s="178" t="s">
        <v>277</v>
      </c>
    </row>
    <row r="232" spans="1:14" s="212" customFormat="1" ht="40.5" customHeight="1">
      <c r="A232" s="152"/>
      <c r="B232" s="153"/>
      <c r="C232" s="174" t="s">
        <v>278</v>
      </c>
      <c r="D232" s="192"/>
      <c r="E232" s="213">
        <v>95519.5579292599</v>
      </c>
      <c r="F232" s="214">
        <v>29002.831384748111</v>
      </c>
      <c r="G232" s="214">
        <v>66516.726544511796</v>
      </c>
      <c r="H232" s="214">
        <v>8166.3540755388267</v>
      </c>
      <c r="I232" s="214">
        <v>208.87225774362221</v>
      </c>
      <c r="J232" s="214">
        <v>58141.500211229337</v>
      </c>
      <c r="K232" s="239">
        <v>91182.818644028652</v>
      </c>
      <c r="L232" s="240">
        <v>63572.310276968841</v>
      </c>
      <c r="M232" s="236"/>
      <c r="N232" s="178" t="s">
        <v>279</v>
      </c>
    </row>
    <row r="233" spans="1:14" s="212" customFormat="1" ht="40.5" customHeight="1">
      <c r="A233" s="152"/>
      <c r="B233" s="153"/>
      <c r="C233" s="174" t="s">
        <v>280</v>
      </c>
      <c r="D233" s="192"/>
      <c r="E233" s="213">
        <v>81693.761382448181</v>
      </c>
      <c r="F233" s="214">
        <v>39486.882242067921</v>
      </c>
      <c r="G233" s="214">
        <v>42206.879140380268</v>
      </c>
      <c r="H233" s="214">
        <v>4564.1209683098605</v>
      </c>
      <c r="I233" s="214">
        <v>480.39920328537693</v>
      </c>
      <c r="J233" s="214">
        <v>37162.358968785025</v>
      </c>
      <c r="K233" s="239">
        <v>78739.958826276503</v>
      </c>
      <c r="L233" s="240">
        <v>41166.371776696578</v>
      </c>
      <c r="M233" s="236"/>
      <c r="N233" s="178" t="s">
        <v>281</v>
      </c>
    </row>
    <row r="234" spans="1:14" s="218" customFormat="1" ht="40.5" customHeight="1">
      <c r="A234" s="148"/>
      <c r="B234" s="11"/>
      <c r="C234" s="174" t="s">
        <v>132</v>
      </c>
      <c r="D234" s="192"/>
      <c r="E234" s="213">
        <v>83397.739549847916</v>
      </c>
      <c r="F234" s="214">
        <v>46481.889054101463</v>
      </c>
      <c r="G234" s="214">
        <v>36915.850495746461</v>
      </c>
      <c r="H234" s="214">
        <v>8566.2836189385653</v>
      </c>
      <c r="I234" s="214">
        <v>1056.7360956745899</v>
      </c>
      <c r="J234" s="214">
        <v>27292.830781133311</v>
      </c>
      <c r="K234" s="239">
        <v>79452.182302151006</v>
      </c>
      <c r="L234" s="240">
        <v>34214.213666194184</v>
      </c>
      <c r="M234" s="236"/>
      <c r="N234" s="155" t="s">
        <v>133</v>
      </c>
    </row>
    <row r="235" spans="1:14" s="218" customFormat="1" ht="40.5" customHeight="1">
      <c r="A235" s="189"/>
      <c r="B235" s="190"/>
      <c r="C235" s="241" t="s">
        <v>282</v>
      </c>
      <c r="D235" s="242"/>
      <c r="E235" s="243">
        <f t="shared" ref="E235:L235" si="8">SUM(E219:E234)</f>
        <v>4536097.0380440066</v>
      </c>
      <c r="F235" s="244">
        <f t="shared" si="8"/>
        <v>2965325.2364054085</v>
      </c>
      <c r="G235" s="244">
        <f t="shared" si="8"/>
        <v>1570771.8016385976</v>
      </c>
      <c r="H235" s="244">
        <f t="shared" si="8"/>
        <v>340714.45050788758</v>
      </c>
      <c r="I235" s="244">
        <f t="shared" si="8"/>
        <v>12206.198420064688</v>
      </c>
      <c r="J235" s="244">
        <f t="shared" si="8"/>
        <v>1217851.1527106452</v>
      </c>
      <c r="K235" s="244">
        <f t="shared" si="8"/>
        <v>4387819.4382161498</v>
      </c>
      <c r="L235" s="245">
        <f t="shared" si="8"/>
        <v>1501094.9171529124</v>
      </c>
      <c r="M235" s="246"/>
      <c r="N235" s="247" t="s">
        <v>283</v>
      </c>
    </row>
    <row r="236" spans="1:14" hidden="1"/>
    <row r="237" spans="1:14" hidden="1"/>
    <row r="238" spans="1:14" hidden="1"/>
    <row r="239" spans="1:14" hidden="1"/>
    <row r="240" spans="1:14" hidden="1"/>
    <row r="241" spans="1:14" hidden="1"/>
    <row r="242" spans="1:14" hidden="1"/>
    <row r="243" spans="1:14" hidden="1"/>
    <row r="244" spans="1:14" hidden="1"/>
    <row r="245" spans="1:14" hidden="1"/>
    <row r="246" spans="1:14" s="203" customFormat="1" ht="22.5" customHeight="1">
      <c r="A246" s="446" t="s">
        <v>306</v>
      </c>
      <c r="B246" s="446"/>
      <c r="C246" s="446"/>
      <c r="D246" s="446"/>
      <c r="E246" s="446"/>
      <c r="F246" s="446"/>
      <c r="G246" s="446"/>
      <c r="H246" s="446"/>
      <c r="I246" s="446" t="s">
        <v>307</v>
      </c>
      <c r="J246" s="446"/>
      <c r="K246" s="446"/>
      <c r="L246" s="446"/>
      <c r="M246" s="446"/>
      <c r="N246" s="446"/>
    </row>
    <row r="248" spans="1:14">
      <c r="A248" s="447" t="s">
        <v>299</v>
      </c>
      <c r="B248" s="447"/>
      <c r="C248" s="447"/>
      <c r="D248" s="207"/>
      <c r="E248" s="206"/>
      <c r="F248" s="206"/>
      <c r="G248" s="206"/>
      <c r="H248" s="206"/>
      <c r="I248" s="206"/>
      <c r="J248" s="206"/>
      <c r="K248" s="206"/>
      <c r="L248" s="208"/>
      <c r="M248" s="206"/>
      <c r="N248" s="208" t="s">
        <v>285</v>
      </c>
    </row>
    <row r="249" spans="1:14" s="209" customFormat="1" ht="31.5" customHeight="1">
      <c r="A249" s="448"/>
      <c r="B249" s="449"/>
      <c r="C249" s="449"/>
      <c r="D249" s="449"/>
      <c r="E249" s="452" t="s">
        <v>243</v>
      </c>
      <c r="F249" s="452" t="s">
        <v>286</v>
      </c>
      <c r="G249" s="452" t="s">
        <v>287</v>
      </c>
      <c r="H249" s="452" t="s">
        <v>288</v>
      </c>
      <c r="I249" s="452" t="s">
        <v>289</v>
      </c>
      <c r="J249" s="452" t="s">
        <v>290</v>
      </c>
      <c r="K249" s="452" t="s">
        <v>249</v>
      </c>
      <c r="L249" s="456"/>
      <c r="M249" s="457"/>
      <c r="N249" s="458"/>
    </row>
    <row r="250" spans="1:14" s="212" customFormat="1" ht="43.5" customHeight="1">
      <c r="A250" s="450"/>
      <c r="B250" s="451"/>
      <c r="C250" s="451"/>
      <c r="D250" s="451"/>
      <c r="E250" s="453"/>
      <c r="F250" s="453"/>
      <c r="G250" s="453"/>
      <c r="H250" s="453"/>
      <c r="I250" s="453"/>
      <c r="J250" s="453"/>
      <c r="K250" s="210" t="s">
        <v>250</v>
      </c>
      <c r="L250" s="211" t="s">
        <v>291</v>
      </c>
      <c r="M250" s="459"/>
      <c r="N250" s="460"/>
    </row>
    <row r="251" spans="1:14" s="218" customFormat="1" ht="40.5" customHeight="1">
      <c r="A251" s="148"/>
      <c r="B251" s="11"/>
      <c r="C251" s="174" t="s">
        <v>252</v>
      </c>
      <c r="D251" s="192"/>
      <c r="E251" s="213">
        <v>528237.45428367611</v>
      </c>
      <c r="F251" s="214">
        <v>165280.02961091424</v>
      </c>
      <c r="G251" s="214">
        <v>362957.42467276193</v>
      </c>
      <c r="H251" s="214">
        <v>62679.167622028974</v>
      </c>
      <c r="I251" s="214">
        <v>7759.0855789300731</v>
      </c>
      <c r="J251" s="214">
        <v>292519.17147180293</v>
      </c>
      <c r="K251" s="20">
        <v>489453.09463796637</v>
      </c>
      <c r="L251" s="216">
        <v>329790.79339840065</v>
      </c>
      <c r="M251" s="217"/>
      <c r="N251" s="178" t="s">
        <v>253</v>
      </c>
    </row>
    <row r="252" spans="1:14" s="212" customFormat="1" ht="40.5" customHeight="1">
      <c r="A252" s="148"/>
      <c r="B252" s="11"/>
      <c r="C252" s="174" t="s">
        <v>254</v>
      </c>
      <c r="D252" s="192"/>
      <c r="E252" s="219">
        <v>26941.302873696459</v>
      </c>
      <c r="F252" s="220">
        <v>12773.890198827694</v>
      </c>
      <c r="G252" s="220">
        <v>14167.412674868769</v>
      </c>
      <c r="H252" s="220">
        <v>3567.0714811717571</v>
      </c>
      <c r="I252" s="220">
        <v>80.781134855492837</v>
      </c>
      <c r="J252" s="220">
        <v>10519.560058841516</v>
      </c>
      <c r="K252" s="150">
        <v>25739.918201639408</v>
      </c>
      <c r="L252" s="166">
        <v>13746.928518646842</v>
      </c>
      <c r="M252" s="221"/>
      <c r="N252" s="178" t="s">
        <v>255</v>
      </c>
    </row>
    <row r="253" spans="1:14" s="212" customFormat="1" ht="40.5" customHeight="1">
      <c r="A253" s="148"/>
      <c r="B253" s="11"/>
      <c r="C253" s="174" t="s">
        <v>256</v>
      </c>
      <c r="D253" s="192"/>
      <c r="E253" s="222">
        <v>1176596.4635275921</v>
      </c>
      <c r="F253" s="223">
        <v>968942.21127641725</v>
      </c>
      <c r="G253" s="223">
        <v>207654.25225117497</v>
      </c>
      <c r="H253" s="223">
        <v>47138.910167765978</v>
      </c>
      <c r="I253" s="223">
        <v>786.34062755714876</v>
      </c>
      <c r="J253" s="223">
        <v>159729.0014558518</v>
      </c>
      <c r="K253" s="150">
        <v>1090972.7678821625</v>
      </c>
      <c r="L253" s="166">
        <v>191537.48959876079</v>
      </c>
      <c r="M253" s="224"/>
      <c r="N253" s="178" t="s">
        <v>257</v>
      </c>
    </row>
    <row r="254" spans="1:14" s="212" customFormat="1" ht="40.5" customHeight="1">
      <c r="A254" s="148"/>
      <c r="B254" s="11"/>
      <c r="C254" s="174" t="s">
        <v>258</v>
      </c>
      <c r="D254" s="192"/>
      <c r="E254" s="225">
        <v>40064.282889481983</v>
      </c>
      <c r="F254" s="226">
        <v>28030.864434376253</v>
      </c>
      <c r="G254" s="226">
        <v>12033.418455105726</v>
      </c>
      <c r="H254" s="226">
        <v>8344.5082916097999</v>
      </c>
      <c r="I254" s="226">
        <v>25.690271612503562</v>
      </c>
      <c r="J254" s="226">
        <v>3663.219891883421</v>
      </c>
      <c r="K254" s="227">
        <v>38542.752358905309</v>
      </c>
      <c r="L254" s="228">
        <v>14085.371119245954</v>
      </c>
      <c r="M254" s="229"/>
      <c r="N254" s="178" t="s">
        <v>259</v>
      </c>
    </row>
    <row r="255" spans="1:14" s="212" customFormat="1" ht="40.5" customHeight="1">
      <c r="A255" s="148"/>
      <c r="B255" s="11"/>
      <c r="C255" s="174" t="s">
        <v>260</v>
      </c>
      <c r="D255" s="192"/>
      <c r="E255" s="230">
        <v>556226.62686214049</v>
      </c>
      <c r="F255" s="231">
        <v>371710.51944181771</v>
      </c>
      <c r="G255" s="231">
        <v>184516.10742032272</v>
      </c>
      <c r="H255" s="231">
        <v>15559.661671098957</v>
      </c>
      <c r="I255" s="231">
        <v>844.87472533573862</v>
      </c>
      <c r="J255" s="231">
        <v>168111.57102388801</v>
      </c>
      <c r="K255" s="232">
        <v>523970.01228036411</v>
      </c>
      <c r="L255" s="233">
        <v>174995.58182103792</v>
      </c>
      <c r="M255" s="234"/>
      <c r="N255" s="178" t="s">
        <v>261</v>
      </c>
    </row>
    <row r="256" spans="1:14" s="212" customFormat="1" ht="40.5" customHeight="1">
      <c r="A256" s="148"/>
      <c r="B256" s="11"/>
      <c r="C256" s="174" t="s">
        <v>262</v>
      </c>
      <c r="D256" s="192"/>
      <c r="E256" s="213">
        <v>122996.47953203521</v>
      </c>
      <c r="F256" s="214">
        <v>58330.950736994135</v>
      </c>
      <c r="G256" s="214">
        <v>64665.528795041064</v>
      </c>
      <c r="H256" s="214">
        <v>4634.1139069600486</v>
      </c>
      <c r="I256" s="214">
        <v>1822.8928174162688</v>
      </c>
      <c r="J256" s="214">
        <v>58208.522070664752</v>
      </c>
      <c r="K256" s="214">
        <v>119409.87974644822</v>
      </c>
      <c r="L256" s="235">
        <v>63375.807639707695</v>
      </c>
      <c r="M256" s="236"/>
      <c r="N256" s="178" t="s">
        <v>263</v>
      </c>
    </row>
    <row r="257" spans="1:14" s="212" customFormat="1" ht="40.5" customHeight="1">
      <c r="A257" s="148"/>
      <c r="B257" s="11"/>
      <c r="C257" s="174" t="s">
        <v>264</v>
      </c>
      <c r="D257" s="192"/>
      <c r="E257" s="213">
        <v>112008.68277877598</v>
      </c>
      <c r="F257" s="214">
        <v>61797.148499254625</v>
      </c>
      <c r="G257" s="214">
        <v>50211.53427952138</v>
      </c>
      <c r="H257" s="214">
        <v>13000.556534581152</v>
      </c>
      <c r="I257" s="214">
        <v>616.02055070841482</v>
      </c>
      <c r="J257" s="214">
        <v>36594.957194231814</v>
      </c>
      <c r="K257" s="237">
        <v>109135.43762564866</v>
      </c>
      <c r="L257" s="238">
        <v>51606.653858628095</v>
      </c>
      <c r="M257" s="236"/>
      <c r="N257" s="178" t="s">
        <v>265</v>
      </c>
    </row>
    <row r="258" spans="1:14" s="212" customFormat="1" ht="40.5" customHeight="1">
      <c r="A258" s="148"/>
      <c r="B258" s="11"/>
      <c r="C258" s="174" t="s">
        <v>266</v>
      </c>
      <c r="D258" s="192"/>
      <c r="E258" s="213">
        <v>55298.044662727581</v>
      </c>
      <c r="F258" s="214">
        <v>34677.812089256688</v>
      </c>
      <c r="G258" s="214">
        <v>20620.232573470894</v>
      </c>
      <c r="H258" s="214">
        <v>1694.2261473343017</v>
      </c>
      <c r="I258" s="214">
        <v>351.17756097912735</v>
      </c>
      <c r="J258" s="214">
        <v>18574.828865157466</v>
      </c>
      <c r="K258" s="214">
        <v>52732.734253753777</v>
      </c>
      <c r="L258" s="235">
        <v>19914.942705847756</v>
      </c>
      <c r="M258" s="236"/>
      <c r="N258" s="178" t="s">
        <v>267</v>
      </c>
    </row>
    <row r="259" spans="1:14" s="212" customFormat="1" ht="40.5" customHeight="1">
      <c r="A259" s="148"/>
      <c r="B259" s="11"/>
      <c r="C259" s="174" t="s">
        <v>268</v>
      </c>
      <c r="D259" s="192"/>
      <c r="E259" s="213">
        <v>42218.583492712554</v>
      </c>
      <c r="F259" s="214">
        <v>26452.658235649815</v>
      </c>
      <c r="G259" s="214">
        <v>15765.92525706274</v>
      </c>
      <c r="H259" s="214">
        <v>9644.4312213904213</v>
      </c>
      <c r="I259" s="214">
        <v>51.569241398372291</v>
      </c>
      <c r="J259" s="214">
        <v>6069.9247942739457</v>
      </c>
      <c r="K259" s="237">
        <v>42656.316934234696</v>
      </c>
      <c r="L259" s="238">
        <v>16792.627842328053</v>
      </c>
      <c r="M259" s="217"/>
      <c r="N259" s="178" t="s">
        <v>269</v>
      </c>
    </row>
    <row r="260" spans="1:14" s="212" customFormat="1" ht="40.5" customHeight="1">
      <c r="A260" s="152"/>
      <c r="B260" s="153"/>
      <c r="C260" s="174" t="s">
        <v>270</v>
      </c>
      <c r="D260" s="192"/>
      <c r="E260" s="213">
        <v>108745.34228689506</v>
      </c>
      <c r="F260" s="214">
        <v>44259.908490797061</v>
      </c>
      <c r="G260" s="214">
        <v>64485.433796098005</v>
      </c>
      <c r="H260" s="214">
        <v>4940.7374076337619</v>
      </c>
      <c r="I260" s="214">
        <v>150.14021949502262</v>
      </c>
      <c r="J260" s="214">
        <v>59394.556168969219</v>
      </c>
      <c r="K260" s="237">
        <v>104011.76810864055</v>
      </c>
      <c r="L260" s="238">
        <v>60306.695239718341</v>
      </c>
      <c r="M260" s="236"/>
      <c r="N260" s="178" t="s">
        <v>271</v>
      </c>
    </row>
    <row r="261" spans="1:14" s="212" customFormat="1" ht="40.5" customHeight="1">
      <c r="A261" s="152"/>
      <c r="B261" s="153"/>
      <c r="C261" s="174" t="s">
        <v>272</v>
      </c>
      <c r="D261" s="192"/>
      <c r="E261" s="213">
        <v>104055.70751412686</v>
      </c>
      <c r="F261" s="214">
        <v>20715.035304197372</v>
      </c>
      <c r="G261" s="214">
        <v>83340.672209929471</v>
      </c>
      <c r="H261" s="214">
        <v>23700.273563112074</v>
      </c>
      <c r="I261" s="214">
        <v>2914.0913027416755</v>
      </c>
      <c r="J261" s="214">
        <v>56726.307344075729</v>
      </c>
      <c r="K261" s="237">
        <v>100867.69861933211</v>
      </c>
      <c r="L261" s="238">
        <v>81615.263451873223</v>
      </c>
      <c r="M261" s="236"/>
      <c r="N261" s="178" t="s">
        <v>273</v>
      </c>
    </row>
    <row r="262" spans="1:14" s="212" customFormat="1" ht="40.5" customHeight="1">
      <c r="A262" s="152"/>
      <c r="B262" s="153"/>
      <c r="C262" s="174" t="s">
        <v>274</v>
      </c>
      <c r="D262" s="192"/>
      <c r="E262" s="213">
        <v>24850.718309516044</v>
      </c>
      <c r="F262" s="214">
        <v>9398.3703828270864</v>
      </c>
      <c r="G262" s="214">
        <v>15452.347926688957</v>
      </c>
      <c r="H262" s="214">
        <v>1040.4380483610689</v>
      </c>
      <c r="I262" s="214">
        <v>101.28451192668</v>
      </c>
      <c r="J262" s="214">
        <v>14310.625366401211</v>
      </c>
      <c r="K262" s="239">
        <v>23998.059296207364</v>
      </c>
      <c r="L262" s="240">
        <v>14987.699545599371</v>
      </c>
      <c r="M262" s="236"/>
      <c r="N262" s="178" t="s">
        <v>275</v>
      </c>
    </row>
    <row r="263" spans="1:14" s="212" customFormat="1" ht="40.5" customHeight="1">
      <c r="A263" s="152"/>
      <c r="B263" s="153"/>
      <c r="C263" s="174" t="s">
        <v>276</v>
      </c>
      <c r="D263" s="192"/>
      <c r="E263" s="213">
        <v>285575.32064271264</v>
      </c>
      <c r="F263" s="214">
        <v>76125.540645379675</v>
      </c>
      <c r="G263" s="214">
        <v>209449.77999733292</v>
      </c>
      <c r="H263" s="214">
        <v>91027.175967347255</v>
      </c>
      <c r="I263" s="214">
        <v>20.831208085289461</v>
      </c>
      <c r="J263" s="214">
        <v>118401.77282190038</v>
      </c>
      <c r="K263" s="239">
        <v>275757.26113507373</v>
      </c>
      <c r="L263" s="240">
        <v>202190.40073519657</v>
      </c>
      <c r="M263" s="236"/>
      <c r="N263" s="178" t="s">
        <v>277</v>
      </c>
    </row>
    <row r="264" spans="1:14" s="212" customFormat="1" ht="40.5" customHeight="1">
      <c r="A264" s="152"/>
      <c r="B264" s="153"/>
      <c r="C264" s="174" t="s">
        <v>278</v>
      </c>
      <c r="D264" s="192"/>
      <c r="E264" s="213">
        <v>141600.58466162795</v>
      </c>
      <c r="F264" s="214">
        <v>41985.206932885645</v>
      </c>
      <c r="G264" s="214">
        <v>99615.377728742315</v>
      </c>
      <c r="H264" s="214">
        <v>12274.516334022293</v>
      </c>
      <c r="I264" s="214">
        <v>229.42701485462234</v>
      </c>
      <c r="J264" s="214">
        <v>87111.434379865386</v>
      </c>
      <c r="K264" s="239">
        <v>135685.871861508</v>
      </c>
      <c r="L264" s="240">
        <v>95583.684136883123</v>
      </c>
      <c r="M264" s="236"/>
      <c r="N264" s="178" t="s">
        <v>279</v>
      </c>
    </row>
    <row r="265" spans="1:14" s="212" customFormat="1" ht="40.5" customHeight="1">
      <c r="A265" s="152"/>
      <c r="B265" s="153"/>
      <c r="C265" s="174" t="s">
        <v>280</v>
      </c>
      <c r="D265" s="192"/>
      <c r="E265" s="213">
        <v>108858.02096486356</v>
      </c>
      <c r="F265" s="214">
        <v>52407.201147191699</v>
      </c>
      <c r="G265" s="214">
        <v>56450.819817671865</v>
      </c>
      <c r="H265" s="214">
        <v>6056.7662147887331</v>
      </c>
      <c r="I265" s="214">
        <v>626.8896644463299</v>
      </c>
      <c r="J265" s="214">
        <v>49767.163938436803</v>
      </c>
      <c r="K265" s="239">
        <v>104949.19020445857</v>
      </c>
      <c r="L265" s="240">
        <v>55062.934167258303</v>
      </c>
      <c r="M265" s="236"/>
      <c r="N265" s="178" t="s">
        <v>281</v>
      </c>
    </row>
    <row r="266" spans="1:14" s="218" customFormat="1" ht="40.5" customHeight="1">
      <c r="A266" s="148"/>
      <c r="B266" s="11"/>
      <c r="C266" s="174" t="s">
        <v>132</v>
      </c>
      <c r="D266" s="192"/>
      <c r="E266" s="213">
        <v>70359.183061233271</v>
      </c>
      <c r="F266" s="214">
        <v>35554.33062856146</v>
      </c>
      <c r="G266" s="214">
        <v>34804.852432671774</v>
      </c>
      <c r="H266" s="214">
        <v>6698.6733772206526</v>
      </c>
      <c r="I266" s="214">
        <v>672.89152055895033</v>
      </c>
      <c r="J266" s="214">
        <v>27433.287534892173</v>
      </c>
      <c r="K266" s="239">
        <v>67435.036121475976</v>
      </c>
      <c r="L266" s="240">
        <v>33147.301266606904</v>
      </c>
      <c r="M266" s="236"/>
      <c r="N266" s="155" t="s">
        <v>133</v>
      </c>
    </row>
    <row r="267" spans="1:14" s="218" customFormat="1" ht="40.5" customHeight="1">
      <c r="A267" s="189"/>
      <c r="B267" s="190"/>
      <c r="C267" s="241" t="s">
        <v>282</v>
      </c>
      <c r="D267" s="242"/>
      <c r="E267" s="243">
        <f t="shared" ref="E267:L267" si="9">SUM(E251:E266)</f>
        <v>3504632.798343814</v>
      </c>
      <c r="F267" s="244">
        <f t="shared" si="9"/>
        <v>2008441.6780553483</v>
      </c>
      <c r="G267" s="244">
        <f t="shared" si="9"/>
        <v>1496191.1202884654</v>
      </c>
      <c r="H267" s="244">
        <f t="shared" si="9"/>
        <v>312001.2279564272</v>
      </c>
      <c r="I267" s="244">
        <f t="shared" si="9"/>
        <v>17053.987950901712</v>
      </c>
      <c r="J267" s="244">
        <f t="shared" si="9"/>
        <v>1167135.9043811366</v>
      </c>
      <c r="K267" s="244">
        <f t="shared" si="9"/>
        <v>3305317.7992678201</v>
      </c>
      <c r="L267" s="245">
        <f t="shared" si="9"/>
        <v>1418740.1750457396</v>
      </c>
      <c r="M267" s="246"/>
      <c r="N267" s="247" t="s">
        <v>283</v>
      </c>
    </row>
    <row r="268" spans="1:14" hidden="1"/>
    <row r="269" spans="1:14" hidden="1"/>
    <row r="270" spans="1:14" hidden="1"/>
    <row r="271" spans="1:14" hidden="1"/>
    <row r="272" spans="1:14" hidden="1"/>
    <row r="273" spans="1:14" s="203" customFormat="1" ht="22.5" customHeight="1">
      <c r="A273" s="446" t="s">
        <v>306</v>
      </c>
      <c r="B273" s="446"/>
      <c r="C273" s="446"/>
      <c r="D273" s="446"/>
      <c r="E273" s="446"/>
      <c r="F273" s="446"/>
      <c r="G273" s="446"/>
      <c r="H273" s="446"/>
      <c r="I273" s="446" t="s">
        <v>307</v>
      </c>
      <c r="J273" s="446"/>
      <c r="K273" s="446"/>
      <c r="L273" s="446"/>
      <c r="M273" s="446"/>
      <c r="N273" s="446"/>
    </row>
    <row r="275" spans="1:14">
      <c r="A275" s="447" t="s">
        <v>300</v>
      </c>
      <c r="B275" s="447"/>
      <c r="C275" s="447"/>
      <c r="D275" s="207"/>
      <c r="E275" s="206"/>
      <c r="F275" s="206"/>
      <c r="G275" s="206"/>
      <c r="H275" s="206"/>
      <c r="I275" s="206"/>
      <c r="J275" s="206"/>
      <c r="K275" s="206"/>
      <c r="L275" s="208"/>
      <c r="M275" s="206"/>
      <c r="N275" s="208" t="s">
        <v>285</v>
      </c>
    </row>
    <row r="276" spans="1:14" s="209" customFormat="1" ht="31.5" customHeight="1">
      <c r="A276" s="448"/>
      <c r="B276" s="449"/>
      <c r="C276" s="449"/>
      <c r="D276" s="449"/>
      <c r="E276" s="452" t="s">
        <v>243</v>
      </c>
      <c r="F276" s="452" t="s">
        <v>286</v>
      </c>
      <c r="G276" s="452" t="s">
        <v>287</v>
      </c>
      <c r="H276" s="452" t="s">
        <v>288</v>
      </c>
      <c r="I276" s="452" t="s">
        <v>289</v>
      </c>
      <c r="J276" s="452" t="s">
        <v>290</v>
      </c>
      <c r="K276" s="452" t="s">
        <v>249</v>
      </c>
      <c r="L276" s="456"/>
      <c r="M276" s="457"/>
      <c r="N276" s="458"/>
    </row>
    <row r="277" spans="1:14" s="212" customFormat="1" ht="43.5" customHeight="1">
      <c r="A277" s="450"/>
      <c r="B277" s="451"/>
      <c r="C277" s="451"/>
      <c r="D277" s="451"/>
      <c r="E277" s="453"/>
      <c r="F277" s="453"/>
      <c r="G277" s="453"/>
      <c r="H277" s="453"/>
      <c r="I277" s="453"/>
      <c r="J277" s="453"/>
      <c r="K277" s="210" t="s">
        <v>250</v>
      </c>
      <c r="L277" s="211" t="s">
        <v>291</v>
      </c>
      <c r="M277" s="459"/>
      <c r="N277" s="460"/>
    </row>
    <row r="278" spans="1:14" s="218" customFormat="1" ht="40.5" customHeight="1">
      <c r="A278" s="148"/>
      <c r="B278" s="11"/>
      <c r="C278" s="174" t="s">
        <v>252</v>
      </c>
      <c r="D278" s="192"/>
      <c r="E278" s="213">
        <v>350732.66635934153</v>
      </c>
      <c r="F278" s="214">
        <v>142101.62018115143</v>
      </c>
      <c r="G278" s="214">
        <v>208631.04617819012</v>
      </c>
      <c r="H278" s="214">
        <v>35472.738132269275</v>
      </c>
      <c r="I278" s="214">
        <v>5151.7217679006126</v>
      </c>
      <c r="J278" s="214">
        <v>168006.5862780202</v>
      </c>
      <c r="K278" s="20">
        <v>322165.67127704347</v>
      </c>
      <c r="L278" s="216">
        <v>188689.33550489298</v>
      </c>
      <c r="M278" s="217"/>
      <c r="N278" s="178" t="s">
        <v>253</v>
      </c>
    </row>
    <row r="279" spans="1:14" s="212" customFormat="1" ht="40.5" customHeight="1">
      <c r="A279" s="148"/>
      <c r="B279" s="11"/>
      <c r="C279" s="174" t="s">
        <v>254</v>
      </c>
      <c r="D279" s="192"/>
      <c r="E279" s="219">
        <v>10669.887639742048</v>
      </c>
      <c r="F279" s="220">
        <v>5050.4932001915895</v>
      </c>
      <c r="G279" s="220">
        <v>5619.3944395504595</v>
      </c>
      <c r="H279" s="220">
        <v>1417.3806926904015</v>
      </c>
      <c r="I279" s="220">
        <v>32.170643799504113</v>
      </c>
      <c r="J279" s="220">
        <v>4169.8431030605534</v>
      </c>
      <c r="K279" s="150">
        <v>10196.221718932034</v>
      </c>
      <c r="L279" s="166">
        <v>5454.3283981505629</v>
      </c>
      <c r="M279" s="221"/>
      <c r="N279" s="178" t="s">
        <v>255</v>
      </c>
    </row>
    <row r="280" spans="1:14" s="212" customFormat="1" ht="40.5" customHeight="1">
      <c r="A280" s="148"/>
      <c r="B280" s="11"/>
      <c r="C280" s="174" t="s">
        <v>256</v>
      </c>
      <c r="D280" s="192"/>
      <c r="E280" s="222">
        <v>2290564.0199887617</v>
      </c>
      <c r="F280" s="223">
        <v>1793714.7048048673</v>
      </c>
      <c r="G280" s="223">
        <v>496849.31518389465</v>
      </c>
      <c r="H280" s="223">
        <v>103537.37082023153</v>
      </c>
      <c r="I280" s="223">
        <v>1530.9383063356956</v>
      </c>
      <c r="J280" s="223">
        <v>391781.00605732767</v>
      </c>
      <c r="K280" s="150">
        <v>2085663.0803492917</v>
      </c>
      <c r="L280" s="166">
        <v>456177.58126630198</v>
      </c>
      <c r="M280" s="224"/>
      <c r="N280" s="178" t="s">
        <v>257</v>
      </c>
    </row>
    <row r="281" spans="1:14" s="212" customFormat="1" ht="40.5" customHeight="1">
      <c r="A281" s="148"/>
      <c r="B281" s="11"/>
      <c r="C281" s="174" t="s">
        <v>258</v>
      </c>
      <c r="D281" s="192"/>
      <c r="E281" s="225">
        <v>274263.30980345752</v>
      </c>
      <c r="F281" s="226">
        <v>205885.89205994311</v>
      </c>
      <c r="G281" s="226">
        <v>68377.417743514467</v>
      </c>
      <c r="H281" s="226">
        <v>52602.953963932421</v>
      </c>
      <c r="I281" s="226">
        <v>183.52545374750144</v>
      </c>
      <c r="J281" s="226">
        <v>15590.938325834533</v>
      </c>
      <c r="K281" s="227">
        <v>262262.49711643957</v>
      </c>
      <c r="L281" s="228">
        <v>83567.560921132972</v>
      </c>
      <c r="M281" s="229"/>
      <c r="N281" s="178" t="s">
        <v>259</v>
      </c>
    </row>
    <row r="282" spans="1:14" s="212" customFormat="1" ht="40.5" customHeight="1">
      <c r="A282" s="148"/>
      <c r="B282" s="11"/>
      <c r="C282" s="174" t="s">
        <v>260</v>
      </c>
      <c r="D282" s="192"/>
      <c r="E282" s="230">
        <v>378968.78417878656</v>
      </c>
      <c r="F282" s="231">
        <v>255895.95001389887</v>
      </c>
      <c r="G282" s="231">
        <v>123072.8341648877</v>
      </c>
      <c r="H282" s="231">
        <v>11339.115096766274</v>
      </c>
      <c r="I282" s="231">
        <v>575.76782117517143</v>
      </c>
      <c r="J282" s="231">
        <v>111157.95124694625</v>
      </c>
      <c r="K282" s="232">
        <v>357158.95690304146</v>
      </c>
      <c r="L282" s="233">
        <v>116764.6520780901</v>
      </c>
      <c r="M282" s="234"/>
      <c r="N282" s="178" t="s">
        <v>261</v>
      </c>
    </row>
    <row r="283" spans="1:14" s="212" customFormat="1" ht="40.5" customHeight="1">
      <c r="A283" s="148"/>
      <c r="B283" s="11"/>
      <c r="C283" s="174" t="s">
        <v>262</v>
      </c>
      <c r="D283" s="192"/>
      <c r="E283" s="213">
        <v>72320.018259544115</v>
      </c>
      <c r="F283" s="214">
        <v>33837.920320608333</v>
      </c>
      <c r="G283" s="214">
        <v>38482.097938935782</v>
      </c>
      <c r="H283" s="214">
        <v>2818.5515319506876</v>
      </c>
      <c r="I283" s="214">
        <v>1071.8301606046487</v>
      </c>
      <c r="J283" s="214">
        <v>34591.716246380442</v>
      </c>
      <c r="K283" s="214">
        <v>70211.15873231391</v>
      </c>
      <c r="L283" s="235">
        <v>37705.662304209269</v>
      </c>
      <c r="M283" s="236"/>
      <c r="N283" s="178" t="s">
        <v>263</v>
      </c>
    </row>
    <row r="284" spans="1:14" s="212" customFormat="1" ht="40.5" customHeight="1">
      <c r="A284" s="148"/>
      <c r="B284" s="11"/>
      <c r="C284" s="174" t="s">
        <v>264</v>
      </c>
      <c r="D284" s="192"/>
      <c r="E284" s="213">
        <v>144429.5521866192</v>
      </c>
      <c r="F284" s="214">
        <v>76306.462855804537</v>
      </c>
      <c r="G284" s="214">
        <v>68123.089330814677</v>
      </c>
      <c r="H284" s="214">
        <v>18099.47174461704</v>
      </c>
      <c r="I284" s="214">
        <v>794.31783707220097</v>
      </c>
      <c r="J284" s="214">
        <v>49229.299749125435</v>
      </c>
      <c r="K284" s="237">
        <v>141278.76802727676</v>
      </c>
      <c r="L284" s="238">
        <v>69502.521507745885</v>
      </c>
      <c r="M284" s="236"/>
      <c r="N284" s="178" t="s">
        <v>265</v>
      </c>
    </row>
    <row r="285" spans="1:14" s="212" customFormat="1" ht="40.5" customHeight="1">
      <c r="A285" s="148"/>
      <c r="B285" s="11"/>
      <c r="C285" s="174" t="s">
        <v>266</v>
      </c>
      <c r="D285" s="192"/>
      <c r="E285" s="213">
        <v>51817.33076767742</v>
      </c>
      <c r="F285" s="214">
        <v>33021.402344630842</v>
      </c>
      <c r="G285" s="214">
        <v>18795.928423046578</v>
      </c>
      <c r="H285" s="214">
        <v>1138.0124168168868</v>
      </c>
      <c r="I285" s="214">
        <v>329.07297381728108</v>
      </c>
      <c r="J285" s="214">
        <v>17328.843032412409</v>
      </c>
      <c r="K285" s="214">
        <v>49431.299395982489</v>
      </c>
      <c r="L285" s="235">
        <v>18189.385795513313</v>
      </c>
      <c r="M285" s="236"/>
      <c r="N285" s="178" t="s">
        <v>267</v>
      </c>
    </row>
    <row r="286" spans="1:14" s="212" customFormat="1" ht="40.5" customHeight="1">
      <c r="A286" s="148"/>
      <c r="B286" s="11"/>
      <c r="C286" s="174" t="s">
        <v>268</v>
      </c>
      <c r="D286" s="192"/>
      <c r="E286" s="213">
        <v>37711.384480700479</v>
      </c>
      <c r="F286" s="214">
        <v>23033.361049396095</v>
      </c>
      <c r="G286" s="214">
        <v>14678.023431304386</v>
      </c>
      <c r="H286" s="214">
        <v>8182.0602527167757</v>
      </c>
      <c r="I286" s="214">
        <v>43.777321050029151</v>
      </c>
      <c r="J286" s="214">
        <v>6452.1858575375827</v>
      </c>
      <c r="K286" s="237">
        <v>37964.716000552246</v>
      </c>
      <c r="L286" s="238">
        <v>15450.402426777579</v>
      </c>
      <c r="M286" s="217"/>
      <c r="N286" s="178" t="s">
        <v>269</v>
      </c>
    </row>
    <row r="287" spans="1:14" s="212" customFormat="1" ht="40.5" customHeight="1">
      <c r="A287" s="152"/>
      <c r="B287" s="153"/>
      <c r="C287" s="174" t="s">
        <v>270</v>
      </c>
      <c r="D287" s="192"/>
      <c r="E287" s="213">
        <v>83678.660455840421</v>
      </c>
      <c r="F287" s="214">
        <v>33101.708957250659</v>
      </c>
      <c r="G287" s="214">
        <v>50576.951498589755</v>
      </c>
      <c r="H287" s="214">
        <v>3913.7280287960712</v>
      </c>
      <c r="I287" s="214">
        <v>115.58421109443564</v>
      </c>
      <c r="J287" s="214">
        <v>46547.639258699244</v>
      </c>
      <c r="K287" s="237">
        <v>79983.037607916965</v>
      </c>
      <c r="L287" s="238">
        <v>47314.746484983239</v>
      </c>
      <c r="M287" s="236"/>
      <c r="N287" s="178" t="s">
        <v>271</v>
      </c>
    </row>
    <row r="288" spans="1:14" s="212" customFormat="1" ht="40.5" customHeight="1">
      <c r="A288" s="152"/>
      <c r="B288" s="153"/>
      <c r="C288" s="174" t="s">
        <v>272</v>
      </c>
      <c r="D288" s="192"/>
      <c r="E288" s="213">
        <v>89041.644405591273</v>
      </c>
      <c r="F288" s="214">
        <v>17982.620032719493</v>
      </c>
      <c r="G288" s="214">
        <v>71059.024372871776</v>
      </c>
      <c r="H288" s="214">
        <v>20032.436358739473</v>
      </c>
      <c r="I288" s="214">
        <v>2493.6235354362575</v>
      </c>
      <c r="J288" s="214">
        <v>48532.964478696042</v>
      </c>
      <c r="K288" s="237">
        <v>86379.787748910079</v>
      </c>
      <c r="L288" s="238">
        <v>69643.916925983809</v>
      </c>
      <c r="M288" s="236"/>
      <c r="N288" s="178" t="s">
        <v>273</v>
      </c>
    </row>
    <row r="289" spans="1:14" s="212" customFormat="1" ht="40.5" customHeight="1">
      <c r="A289" s="152"/>
      <c r="B289" s="153"/>
      <c r="C289" s="174" t="s">
        <v>274</v>
      </c>
      <c r="D289" s="192"/>
      <c r="E289" s="213">
        <v>39109.015701988559</v>
      </c>
      <c r="F289" s="214">
        <v>13268.646883238189</v>
      </c>
      <c r="G289" s="214">
        <v>25840.368818750372</v>
      </c>
      <c r="H289" s="214">
        <v>1582.8131228991474</v>
      </c>
      <c r="I289" s="214">
        <v>159.42638576042614</v>
      </c>
      <c r="J289" s="214">
        <v>24098.129310090801</v>
      </c>
      <c r="K289" s="239">
        <v>37794.446011246255</v>
      </c>
      <c r="L289" s="240">
        <v>25046.636504852526</v>
      </c>
      <c r="M289" s="236"/>
      <c r="N289" s="178" t="s">
        <v>275</v>
      </c>
    </row>
    <row r="290" spans="1:14" s="212" customFormat="1" ht="40.5" customHeight="1">
      <c r="A290" s="152"/>
      <c r="B290" s="153"/>
      <c r="C290" s="174" t="s">
        <v>276</v>
      </c>
      <c r="D290" s="192"/>
      <c r="E290" s="213">
        <v>221031.74546705949</v>
      </c>
      <c r="F290" s="214">
        <v>58973.024071288884</v>
      </c>
      <c r="G290" s="214">
        <v>162058.72139577061</v>
      </c>
      <c r="H290" s="214">
        <v>72509.325093499298</v>
      </c>
      <c r="I290" s="214">
        <v>16.151226688904995</v>
      </c>
      <c r="J290" s="214">
        <v>89533.245075582396</v>
      </c>
      <c r="K290" s="239">
        <v>213469.33778464026</v>
      </c>
      <c r="L290" s="240">
        <v>156480.68728810165</v>
      </c>
      <c r="M290" s="236"/>
      <c r="N290" s="178" t="s">
        <v>277</v>
      </c>
    </row>
    <row r="291" spans="1:14" s="212" customFormat="1" ht="40.5" customHeight="1">
      <c r="A291" s="152"/>
      <c r="B291" s="153"/>
      <c r="C291" s="174" t="s">
        <v>278</v>
      </c>
      <c r="D291" s="192"/>
      <c r="E291" s="213">
        <v>140884.08535204094</v>
      </c>
      <c r="F291" s="214">
        <v>41164.101142911117</v>
      </c>
      <c r="G291" s="214">
        <v>99719.984209129849</v>
      </c>
      <c r="H291" s="214">
        <v>12135.72123448572</v>
      </c>
      <c r="I291" s="214">
        <v>195.93098238085133</v>
      </c>
      <c r="J291" s="214">
        <v>87388.331992263265</v>
      </c>
      <c r="K291" s="239">
        <v>135695.16796164878</v>
      </c>
      <c r="L291" s="240">
        <v>96116.541922445205</v>
      </c>
      <c r="M291" s="236"/>
      <c r="N291" s="178" t="s">
        <v>279</v>
      </c>
    </row>
    <row r="292" spans="1:14" s="212" customFormat="1" ht="40.5" customHeight="1">
      <c r="A292" s="152"/>
      <c r="B292" s="153"/>
      <c r="C292" s="174" t="s">
        <v>280</v>
      </c>
      <c r="D292" s="192"/>
      <c r="E292" s="213">
        <v>104959.9456933691</v>
      </c>
      <c r="F292" s="214">
        <v>49572.152481821315</v>
      </c>
      <c r="G292" s="214">
        <v>55387.793211547774</v>
      </c>
      <c r="H292" s="214">
        <v>5725.6290845070425</v>
      </c>
      <c r="I292" s="214">
        <v>543.85927458739798</v>
      </c>
      <c r="J292" s="214">
        <v>49118.304852453337</v>
      </c>
      <c r="K292" s="239">
        <v>101315.2360906738</v>
      </c>
      <c r="L292" s="240">
        <v>54043.223573625306</v>
      </c>
      <c r="M292" s="236"/>
      <c r="N292" s="178" t="s">
        <v>281</v>
      </c>
    </row>
    <row r="293" spans="1:14" s="218" customFormat="1" ht="40.5" customHeight="1">
      <c r="A293" s="148"/>
      <c r="B293" s="11"/>
      <c r="C293" s="174" t="s">
        <v>132</v>
      </c>
      <c r="D293" s="192"/>
      <c r="E293" s="213">
        <v>42605.171600761525</v>
      </c>
      <c r="F293" s="214">
        <v>21958.728826961971</v>
      </c>
      <c r="G293" s="214">
        <v>20646.442773799557</v>
      </c>
      <c r="H293" s="214">
        <v>3504.4847817917116</v>
      </c>
      <c r="I293" s="214">
        <v>407.7955367388214</v>
      </c>
      <c r="J293" s="214">
        <v>16734.162455269026</v>
      </c>
      <c r="K293" s="239">
        <v>40897.218213272747</v>
      </c>
      <c r="L293" s="240">
        <v>19814.374011895517</v>
      </c>
      <c r="M293" s="236"/>
      <c r="N293" s="155" t="s">
        <v>133</v>
      </c>
    </row>
    <row r="294" spans="1:14" s="218" customFormat="1" ht="40.5" customHeight="1">
      <c r="A294" s="189"/>
      <c r="B294" s="190"/>
      <c r="C294" s="241" t="s">
        <v>282</v>
      </c>
      <c r="D294" s="242"/>
      <c r="E294" s="243">
        <f t="shared" ref="E294:L294" si="10">SUM(E278:E293)</f>
        <v>4332787.2223412823</v>
      </c>
      <c r="F294" s="244">
        <f t="shared" si="10"/>
        <v>2804868.7892266833</v>
      </c>
      <c r="G294" s="244">
        <f t="shared" si="10"/>
        <v>1527918.4331145983</v>
      </c>
      <c r="H294" s="244">
        <f t="shared" si="10"/>
        <v>354011.79235670978</v>
      </c>
      <c r="I294" s="244">
        <f t="shared" si="10"/>
        <v>13645.493438189742</v>
      </c>
      <c r="J294" s="244">
        <f t="shared" si="10"/>
        <v>1160261.1473196992</v>
      </c>
      <c r="K294" s="244">
        <f t="shared" si="10"/>
        <v>4031866.6009391826</v>
      </c>
      <c r="L294" s="245">
        <f t="shared" si="10"/>
        <v>1459961.5569147021</v>
      </c>
      <c r="M294" s="246"/>
      <c r="N294" s="247" t="s">
        <v>283</v>
      </c>
    </row>
    <row r="295" spans="1:14" hidden="1"/>
    <row r="296" spans="1:14" hidden="1"/>
    <row r="297" spans="1:14" hidden="1"/>
    <row r="298" spans="1:14" hidden="1"/>
    <row r="299" spans="1:14" hidden="1"/>
    <row r="300" spans="1:14" s="203" customFormat="1" ht="22.5" customHeight="1">
      <c r="A300" s="446" t="s">
        <v>306</v>
      </c>
      <c r="B300" s="446"/>
      <c r="C300" s="446"/>
      <c r="D300" s="446"/>
      <c r="E300" s="446"/>
      <c r="F300" s="446"/>
      <c r="G300" s="446"/>
      <c r="H300" s="446"/>
      <c r="I300" s="446" t="s">
        <v>307</v>
      </c>
      <c r="J300" s="446"/>
      <c r="K300" s="446"/>
      <c r="L300" s="446"/>
      <c r="M300" s="446"/>
      <c r="N300" s="446"/>
    </row>
    <row r="302" spans="1:14">
      <c r="A302" s="447" t="s">
        <v>301</v>
      </c>
      <c r="B302" s="447"/>
      <c r="C302" s="447"/>
      <c r="D302" s="207"/>
      <c r="E302" s="206"/>
      <c r="F302" s="206"/>
      <c r="G302" s="206"/>
      <c r="H302" s="206"/>
      <c r="I302" s="206"/>
      <c r="J302" s="206"/>
      <c r="K302" s="206"/>
      <c r="L302" s="208"/>
      <c r="M302" s="206"/>
      <c r="N302" s="208" t="s">
        <v>285</v>
      </c>
    </row>
    <row r="303" spans="1:14" s="209" customFormat="1" ht="31.5" customHeight="1">
      <c r="A303" s="448"/>
      <c r="B303" s="449"/>
      <c r="C303" s="449"/>
      <c r="D303" s="449"/>
      <c r="E303" s="452" t="s">
        <v>243</v>
      </c>
      <c r="F303" s="452" t="s">
        <v>286</v>
      </c>
      <c r="G303" s="452" t="s">
        <v>287</v>
      </c>
      <c r="H303" s="452" t="s">
        <v>288</v>
      </c>
      <c r="I303" s="452" t="s">
        <v>289</v>
      </c>
      <c r="J303" s="452" t="s">
        <v>290</v>
      </c>
      <c r="K303" s="452" t="s">
        <v>249</v>
      </c>
      <c r="L303" s="456"/>
      <c r="M303" s="457"/>
      <c r="N303" s="458"/>
    </row>
    <row r="304" spans="1:14" s="212" customFormat="1" ht="43.5" customHeight="1">
      <c r="A304" s="450"/>
      <c r="B304" s="451"/>
      <c r="C304" s="451"/>
      <c r="D304" s="451"/>
      <c r="E304" s="453"/>
      <c r="F304" s="453"/>
      <c r="G304" s="453"/>
      <c r="H304" s="453"/>
      <c r="I304" s="453"/>
      <c r="J304" s="453"/>
      <c r="K304" s="210" t="s">
        <v>250</v>
      </c>
      <c r="L304" s="211" t="s">
        <v>291</v>
      </c>
      <c r="M304" s="459"/>
      <c r="N304" s="460"/>
    </row>
    <row r="305" spans="1:14" s="218" customFormat="1" ht="40.5" customHeight="1">
      <c r="A305" s="148"/>
      <c r="B305" s="11"/>
      <c r="C305" s="174" t="s">
        <v>252</v>
      </c>
      <c r="D305" s="192"/>
      <c r="E305" s="213">
        <v>196587.94087192332</v>
      </c>
      <c r="F305" s="214">
        <v>66211.62621067265</v>
      </c>
      <c r="G305" s="214">
        <v>130376.31466125067</v>
      </c>
      <c r="H305" s="214">
        <v>21959.332118877537</v>
      </c>
      <c r="I305" s="214">
        <v>2887.6262834318345</v>
      </c>
      <c r="J305" s="214">
        <v>105529.35625894129</v>
      </c>
      <c r="K305" s="20">
        <v>183966.14455372537</v>
      </c>
      <c r="L305" s="216">
        <v>120090.01826390685</v>
      </c>
      <c r="M305" s="217"/>
      <c r="N305" s="178" t="s">
        <v>253</v>
      </c>
    </row>
    <row r="306" spans="1:14" s="212" customFormat="1" ht="40.5" customHeight="1">
      <c r="A306" s="148"/>
      <c r="B306" s="11"/>
      <c r="C306" s="174" t="s">
        <v>254</v>
      </c>
      <c r="D306" s="192"/>
      <c r="E306" s="219">
        <v>145.57991112305515</v>
      </c>
      <c r="F306" s="220">
        <v>68.9089122621277</v>
      </c>
      <c r="G306" s="220">
        <v>76.67099886092744</v>
      </c>
      <c r="H306" s="220">
        <v>19.338737410842153</v>
      </c>
      <c r="I306" s="220">
        <v>0.43893615595461111</v>
      </c>
      <c r="J306" s="220">
        <v>56.893325294130669</v>
      </c>
      <c r="K306" s="150">
        <v>139.11721489022247</v>
      </c>
      <c r="L306" s="166">
        <v>74.418838346386025</v>
      </c>
      <c r="M306" s="221"/>
      <c r="N306" s="178" t="s">
        <v>255</v>
      </c>
    </row>
    <row r="307" spans="1:14" s="212" customFormat="1" ht="40.5" customHeight="1">
      <c r="A307" s="148"/>
      <c r="B307" s="11"/>
      <c r="C307" s="174" t="s">
        <v>256</v>
      </c>
      <c r="D307" s="192"/>
      <c r="E307" s="222">
        <v>941726.86330996349</v>
      </c>
      <c r="F307" s="223">
        <v>766683.13156710856</v>
      </c>
      <c r="G307" s="223">
        <v>175043.7317428549</v>
      </c>
      <c r="H307" s="223">
        <v>45244.989207722654</v>
      </c>
      <c r="I307" s="223">
        <v>629.40224583730947</v>
      </c>
      <c r="J307" s="223">
        <v>129169.34028929495</v>
      </c>
      <c r="K307" s="150">
        <v>858435.02857387764</v>
      </c>
      <c r="L307" s="166">
        <v>163029.13897680154</v>
      </c>
      <c r="M307" s="224"/>
      <c r="N307" s="178" t="s">
        <v>257</v>
      </c>
    </row>
    <row r="308" spans="1:14" s="212" customFormat="1" ht="40.5" customHeight="1">
      <c r="A308" s="148"/>
      <c r="B308" s="11"/>
      <c r="C308" s="174" t="s">
        <v>258</v>
      </c>
      <c r="D308" s="192"/>
      <c r="E308" s="225">
        <v>17373.578747056767</v>
      </c>
      <c r="F308" s="226">
        <v>13033.787364018644</v>
      </c>
      <c r="G308" s="226">
        <v>4339.7913830381203</v>
      </c>
      <c r="H308" s="226">
        <v>3407.272677229611</v>
      </c>
      <c r="I308" s="226">
        <v>11.660370324890149</v>
      </c>
      <c r="J308" s="226">
        <v>920.85833548361904</v>
      </c>
      <c r="K308" s="227">
        <v>16666.765096416231</v>
      </c>
      <c r="L308" s="228">
        <v>5363.5074141249088</v>
      </c>
      <c r="M308" s="229"/>
      <c r="N308" s="178" t="s">
        <v>259</v>
      </c>
    </row>
    <row r="309" spans="1:14" s="212" customFormat="1" ht="40.5" customHeight="1">
      <c r="A309" s="148"/>
      <c r="B309" s="11"/>
      <c r="C309" s="174" t="s">
        <v>260</v>
      </c>
      <c r="D309" s="192"/>
      <c r="E309" s="230">
        <v>153352.97754496164</v>
      </c>
      <c r="F309" s="231">
        <v>102152.73755335601</v>
      </c>
      <c r="G309" s="231">
        <v>51200.23999160566</v>
      </c>
      <c r="H309" s="231">
        <v>4189.7761780184837</v>
      </c>
      <c r="I309" s="231">
        <v>232.99749745447369</v>
      </c>
      <c r="J309" s="231">
        <v>46777.466316132704</v>
      </c>
      <c r="K309" s="232">
        <v>144181.2021805387</v>
      </c>
      <c r="L309" s="233">
        <v>48546.717083587202</v>
      </c>
      <c r="M309" s="234"/>
      <c r="N309" s="178" t="s">
        <v>261</v>
      </c>
    </row>
    <row r="310" spans="1:14" s="212" customFormat="1" ht="40.5" customHeight="1">
      <c r="A310" s="148"/>
      <c r="B310" s="11"/>
      <c r="C310" s="174" t="s">
        <v>262</v>
      </c>
      <c r="D310" s="192"/>
      <c r="E310" s="213">
        <v>32163.441196066702</v>
      </c>
      <c r="F310" s="214">
        <v>15046.636868819774</v>
      </c>
      <c r="G310" s="214">
        <v>17116.804327246929</v>
      </c>
      <c r="H310" s="214">
        <v>1253.9995649869882</v>
      </c>
      <c r="I310" s="214">
        <v>476.68430836103789</v>
      </c>
      <c r="J310" s="214">
        <v>15386.120453898904</v>
      </c>
      <c r="K310" s="214">
        <v>31225.54853982462</v>
      </c>
      <c r="L310" s="235">
        <v>16771.39939830255</v>
      </c>
      <c r="M310" s="236"/>
      <c r="N310" s="178" t="s">
        <v>263</v>
      </c>
    </row>
    <row r="311" spans="1:14" s="212" customFormat="1" ht="40.5" customHeight="1">
      <c r="A311" s="148"/>
      <c r="B311" s="11"/>
      <c r="C311" s="174" t="s">
        <v>264</v>
      </c>
      <c r="D311" s="192"/>
      <c r="E311" s="213">
        <v>34474.572480995746</v>
      </c>
      <c r="F311" s="214">
        <v>19455.582759351302</v>
      </c>
      <c r="G311" s="214">
        <v>15018.989721644448</v>
      </c>
      <c r="H311" s="214">
        <v>3829.1934528526531</v>
      </c>
      <c r="I311" s="214">
        <v>189.60301550960423</v>
      </c>
      <c r="J311" s="214">
        <v>11000.193253282192</v>
      </c>
      <c r="K311" s="237">
        <v>33518.812615252864</v>
      </c>
      <c r="L311" s="238">
        <v>15502.454740199782</v>
      </c>
      <c r="M311" s="236"/>
      <c r="N311" s="178" t="s">
        <v>265</v>
      </c>
    </row>
    <row r="312" spans="1:14" s="212" customFormat="1" ht="40.5" customHeight="1">
      <c r="A312" s="148"/>
      <c r="B312" s="11"/>
      <c r="C312" s="174" t="s">
        <v>266</v>
      </c>
      <c r="D312" s="192"/>
      <c r="E312" s="213">
        <v>26832.507195199552</v>
      </c>
      <c r="F312" s="214">
        <v>17114.531670034867</v>
      </c>
      <c r="G312" s="214">
        <v>9717.9755251646839</v>
      </c>
      <c r="H312" s="214">
        <v>576.40059329275527</v>
      </c>
      <c r="I312" s="214">
        <v>170.40347363360144</v>
      </c>
      <c r="J312" s="214">
        <v>8971.1714582383265</v>
      </c>
      <c r="K312" s="214">
        <v>25597.462132942761</v>
      </c>
      <c r="L312" s="235">
        <v>9405.4492783982096</v>
      </c>
      <c r="M312" s="236"/>
      <c r="N312" s="178" t="s">
        <v>267</v>
      </c>
    </row>
    <row r="313" spans="1:14" s="212" customFormat="1" ht="40.5" customHeight="1">
      <c r="A313" s="148"/>
      <c r="B313" s="11"/>
      <c r="C313" s="174" t="s">
        <v>268</v>
      </c>
      <c r="D313" s="192"/>
      <c r="E313" s="213">
        <v>20944.074667539346</v>
      </c>
      <c r="F313" s="214">
        <v>12389.18311476897</v>
      </c>
      <c r="G313" s="214">
        <v>8554.8915527703757</v>
      </c>
      <c r="H313" s="214">
        <v>4384.0863076604801</v>
      </c>
      <c r="I313" s="214">
        <v>22.908349745420232</v>
      </c>
      <c r="J313" s="214">
        <v>4147.8968953644753</v>
      </c>
      <c r="K313" s="237">
        <v>21040.223730965488</v>
      </c>
      <c r="L313" s="238">
        <v>8941.8657986201179</v>
      </c>
      <c r="M313" s="217"/>
      <c r="N313" s="178" t="s">
        <v>269</v>
      </c>
    </row>
    <row r="314" spans="1:14" s="212" customFormat="1" ht="40.5" customHeight="1">
      <c r="A314" s="152"/>
      <c r="B314" s="153"/>
      <c r="C314" s="174" t="s">
        <v>270</v>
      </c>
      <c r="D314" s="192"/>
      <c r="E314" s="213">
        <v>45367.830869051577</v>
      </c>
      <c r="F314" s="214">
        <v>17950.058820590613</v>
      </c>
      <c r="G314" s="214">
        <v>27417.772048460964</v>
      </c>
      <c r="H314" s="214">
        <v>2134.9624727142095</v>
      </c>
      <c r="I314" s="214">
        <v>62.630327070797179</v>
      </c>
      <c r="J314" s="214">
        <v>25220.179248675959</v>
      </c>
      <c r="K314" s="237">
        <v>43346.374436014696</v>
      </c>
      <c r="L314" s="238">
        <v>25635.208814402216</v>
      </c>
      <c r="M314" s="236"/>
      <c r="N314" s="178" t="s">
        <v>271</v>
      </c>
    </row>
    <row r="315" spans="1:14" s="212" customFormat="1" ht="40.5" customHeight="1">
      <c r="A315" s="152"/>
      <c r="B315" s="153"/>
      <c r="C315" s="174" t="s">
        <v>272</v>
      </c>
      <c r="D315" s="192"/>
      <c r="E315" s="213">
        <v>45946.855465154236</v>
      </c>
      <c r="F315" s="214">
        <v>8971.9633280168855</v>
      </c>
      <c r="G315" s="214">
        <v>36974.892137137344</v>
      </c>
      <c r="H315" s="214">
        <v>10385.469181362978</v>
      </c>
      <c r="I315" s="214">
        <v>1286.8271256417027</v>
      </c>
      <c r="J315" s="214">
        <v>25302.595830132672</v>
      </c>
      <c r="K315" s="237">
        <v>44523.814804775837</v>
      </c>
      <c r="L315" s="238">
        <v>36194.320820940105</v>
      </c>
      <c r="M315" s="236"/>
      <c r="N315" s="178" t="s">
        <v>273</v>
      </c>
    </row>
    <row r="316" spans="1:14" s="212" customFormat="1" ht="40.5" customHeight="1">
      <c r="A316" s="152"/>
      <c r="B316" s="153"/>
      <c r="C316" s="174" t="s">
        <v>274</v>
      </c>
      <c r="D316" s="192"/>
      <c r="E316" s="213">
        <v>49543.291868643028</v>
      </c>
      <c r="F316" s="214">
        <v>21232.585591605264</v>
      </c>
      <c r="G316" s="214">
        <v>28310.706277037756</v>
      </c>
      <c r="H316" s="214">
        <v>5432.6616024438772</v>
      </c>
      <c r="I316" s="214">
        <v>92.541312202904109</v>
      </c>
      <c r="J316" s="214">
        <v>22785.503362390973</v>
      </c>
      <c r="K316" s="239">
        <v>48019.829505050569</v>
      </c>
      <c r="L316" s="240">
        <v>27400.731018595416</v>
      </c>
      <c r="M316" s="236"/>
      <c r="N316" s="178" t="s">
        <v>275</v>
      </c>
    </row>
    <row r="317" spans="1:14" s="212" customFormat="1" ht="40.5" customHeight="1">
      <c r="A317" s="152"/>
      <c r="B317" s="153"/>
      <c r="C317" s="174" t="s">
        <v>276</v>
      </c>
      <c r="D317" s="192"/>
      <c r="E317" s="213">
        <v>151422.90160927863</v>
      </c>
      <c r="F317" s="214">
        <v>40448.294058513638</v>
      </c>
      <c r="G317" s="214">
        <v>110974.60755076498</v>
      </c>
      <c r="H317" s="214">
        <v>51521.719075347588</v>
      </c>
      <c r="I317" s="214">
        <v>11.090056377903108</v>
      </c>
      <c r="J317" s="214">
        <v>59441.798419039493</v>
      </c>
      <c r="K317" s="239">
        <v>146275.04110310005</v>
      </c>
      <c r="L317" s="240">
        <v>107189.77163697769</v>
      </c>
      <c r="M317" s="236"/>
      <c r="N317" s="178" t="s">
        <v>277</v>
      </c>
    </row>
    <row r="318" spans="1:14" s="212" customFormat="1" ht="40.5" customHeight="1">
      <c r="A318" s="152"/>
      <c r="B318" s="153"/>
      <c r="C318" s="174" t="s">
        <v>278</v>
      </c>
      <c r="D318" s="192"/>
      <c r="E318" s="213">
        <v>66908.611138830704</v>
      </c>
      <c r="F318" s="214">
        <v>19784.079813717919</v>
      </c>
      <c r="G318" s="214">
        <v>47124.531325112788</v>
      </c>
      <c r="H318" s="214">
        <v>5789.7438634959308</v>
      </c>
      <c r="I318" s="214">
        <v>105.80168013863627</v>
      </c>
      <c r="J318" s="214">
        <v>41228.985781478223</v>
      </c>
      <c r="K318" s="239">
        <v>64183.369542786764</v>
      </c>
      <c r="L318" s="240">
        <v>45259.904152755138</v>
      </c>
      <c r="M318" s="236"/>
      <c r="N318" s="178" t="s">
        <v>279</v>
      </c>
    </row>
    <row r="319" spans="1:14" s="212" customFormat="1" ht="40.5" customHeight="1">
      <c r="A319" s="152"/>
      <c r="B319" s="153"/>
      <c r="C319" s="174" t="s">
        <v>280</v>
      </c>
      <c r="D319" s="192"/>
      <c r="E319" s="213">
        <v>43133.32232799488</v>
      </c>
      <c r="F319" s="214">
        <v>20641.069854451078</v>
      </c>
      <c r="G319" s="214">
        <v>22492.252473543798</v>
      </c>
      <c r="H319" s="214">
        <v>2385.0615316901412</v>
      </c>
      <c r="I319" s="214">
        <v>240.5268687082941</v>
      </c>
      <c r="J319" s="214">
        <v>19866.664073145366</v>
      </c>
      <c r="K319" s="239">
        <v>41600.633005210868</v>
      </c>
      <c r="L319" s="240">
        <v>21941.495082480647</v>
      </c>
      <c r="M319" s="236"/>
      <c r="N319" s="178" t="s">
        <v>281</v>
      </c>
    </row>
    <row r="320" spans="1:14" s="218" customFormat="1" ht="40.5" customHeight="1">
      <c r="A320" s="148"/>
      <c r="B320" s="11"/>
      <c r="C320" s="174" t="s">
        <v>132</v>
      </c>
      <c r="D320" s="192"/>
      <c r="E320" s="213">
        <v>26324.439280843086</v>
      </c>
      <c r="F320" s="214">
        <v>12972.4040286161</v>
      </c>
      <c r="G320" s="214">
        <v>13352.035252226984</v>
      </c>
      <c r="H320" s="214">
        <v>2117.9193465209514</v>
      </c>
      <c r="I320" s="214">
        <v>215.82298463172509</v>
      </c>
      <c r="J320" s="214">
        <v>11018.29292107431</v>
      </c>
      <c r="K320" s="239">
        <v>25307.433337174545</v>
      </c>
      <c r="L320" s="240">
        <v>12878.032420533327</v>
      </c>
      <c r="M320" s="236"/>
      <c r="N320" s="155" t="s">
        <v>133</v>
      </c>
    </row>
    <row r="321" spans="1:14" s="218" customFormat="1" ht="40.5" customHeight="1">
      <c r="A321" s="189"/>
      <c r="B321" s="190"/>
      <c r="C321" s="241" t="s">
        <v>282</v>
      </c>
      <c r="D321" s="242"/>
      <c r="E321" s="243">
        <f t="shared" ref="E321:L321" si="11">SUM(E305:E320)</f>
        <v>1852248.7884846262</v>
      </c>
      <c r="F321" s="244">
        <f t="shared" si="11"/>
        <v>1154156.5815159043</v>
      </c>
      <c r="G321" s="244">
        <f t="shared" si="11"/>
        <v>698092.20696872124</v>
      </c>
      <c r="H321" s="244">
        <f t="shared" si="11"/>
        <v>164631.92591162768</v>
      </c>
      <c r="I321" s="244">
        <f t="shared" si="11"/>
        <v>6636.9648352260892</v>
      </c>
      <c r="J321" s="244">
        <f t="shared" si="11"/>
        <v>526823.31622186757</v>
      </c>
      <c r="K321" s="244">
        <f t="shared" si="11"/>
        <v>1728026.8003725475</v>
      </c>
      <c r="L321" s="245">
        <f t="shared" si="11"/>
        <v>664224.43373897206</v>
      </c>
      <c r="M321" s="246"/>
      <c r="N321" s="247" t="s">
        <v>283</v>
      </c>
    </row>
    <row r="322" spans="1:14" hidden="1"/>
    <row r="323" spans="1:14" hidden="1"/>
    <row r="324" spans="1:14" hidden="1"/>
    <row r="325" spans="1:14" hidden="1"/>
    <row r="326" spans="1:14" hidden="1"/>
    <row r="327" spans="1:14" s="203" customFormat="1" ht="22.5" customHeight="1">
      <c r="A327" s="446" t="s">
        <v>306</v>
      </c>
      <c r="B327" s="446"/>
      <c r="C327" s="446"/>
      <c r="D327" s="446"/>
      <c r="E327" s="446"/>
      <c r="F327" s="446"/>
      <c r="G327" s="446"/>
      <c r="H327" s="446"/>
      <c r="I327" s="446" t="s">
        <v>307</v>
      </c>
      <c r="J327" s="446"/>
      <c r="K327" s="446"/>
      <c r="L327" s="446"/>
      <c r="M327" s="446"/>
      <c r="N327" s="446"/>
    </row>
    <row r="329" spans="1:14">
      <c r="A329" s="447" t="s">
        <v>302</v>
      </c>
      <c r="B329" s="447"/>
      <c r="C329" s="447"/>
      <c r="D329" s="207"/>
      <c r="E329" s="206"/>
      <c r="F329" s="206"/>
      <c r="G329" s="206"/>
      <c r="H329" s="206"/>
      <c r="I329" s="206"/>
      <c r="J329" s="206"/>
      <c r="K329" s="206"/>
      <c r="L329" s="208"/>
      <c r="M329" s="206"/>
      <c r="N329" s="208" t="s">
        <v>285</v>
      </c>
    </row>
    <row r="330" spans="1:14" s="209" customFormat="1" ht="31.5" customHeight="1">
      <c r="A330" s="448"/>
      <c r="B330" s="449"/>
      <c r="C330" s="449"/>
      <c r="D330" s="449"/>
      <c r="E330" s="452" t="s">
        <v>243</v>
      </c>
      <c r="F330" s="452" t="s">
        <v>286</v>
      </c>
      <c r="G330" s="452" t="s">
        <v>287</v>
      </c>
      <c r="H330" s="452" t="s">
        <v>288</v>
      </c>
      <c r="I330" s="452" t="s">
        <v>289</v>
      </c>
      <c r="J330" s="452" t="s">
        <v>290</v>
      </c>
      <c r="K330" s="452" t="s">
        <v>249</v>
      </c>
      <c r="L330" s="456"/>
      <c r="M330" s="457"/>
      <c r="N330" s="458"/>
    </row>
    <row r="331" spans="1:14" s="212" customFormat="1" ht="43.5" customHeight="1">
      <c r="A331" s="450"/>
      <c r="B331" s="451"/>
      <c r="C331" s="451"/>
      <c r="D331" s="451"/>
      <c r="E331" s="453"/>
      <c r="F331" s="453"/>
      <c r="G331" s="453"/>
      <c r="H331" s="453"/>
      <c r="I331" s="453"/>
      <c r="J331" s="453"/>
      <c r="K331" s="210" t="s">
        <v>250</v>
      </c>
      <c r="L331" s="211" t="s">
        <v>291</v>
      </c>
      <c r="M331" s="459"/>
      <c r="N331" s="460"/>
    </row>
    <row r="332" spans="1:14" s="218" customFormat="1" ht="40.5" customHeight="1">
      <c r="A332" s="148"/>
      <c r="B332" s="11"/>
      <c r="C332" s="174" t="s">
        <v>252</v>
      </c>
      <c r="D332" s="192"/>
      <c r="E332" s="213">
        <v>655654.21692500601</v>
      </c>
      <c r="F332" s="214">
        <v>371143.01675554673</v>
      </c>
      <c r="G332" s="214">
        <v>284511.20016945933</v>
      </c>
      <c r="H332" s="214">
        <v>65828.27302145776</v>
      </c>
      <c r="I332" s="214">
        <v>9630.654931461997</v>
      </c>
      <c r="J332" s="214">
        <v>209052.27221653954</v>
      </c>
      <c r="K332" s="20">
        <v>621118.40662736387</v>
      </c>
      <c r="L332" s="216">
        <v>261436.78922067129</v>
      </c>
      <c r="M332" s="217"/>
      <c r="N332" s="178" t="s">
        <v>253</v>
      </c>
    </row>
    <row r="333" spans="1:14" s="212" customFormat="1" ht="40.5" customHeight="1">
      <c r="A333" s="148"/>
      <c r="B333" s="11"/>
      <c r="C333" s="174" t="s">
        <v>254</v>
      </c>
      <c r="D333" s="192"/>
      <c r="E333" s="219">
        <v>15149.269520405589</v>
      </c>
      <c r="F333" s="220">
        <v>7170.7674236133644</v>
      </c>
      <c r="G333" s="220">
        <v>7978.5020967922255</v>
      </c>
      <c r="H333" s="220">
        <v>2012.4187668676984</v>
      </c>
      <c r="I333" s="220">
        <v>45.676371675030609</v>
      </c>
      <c r="J333" s="220">
        <v>5920.4069582494967</v>
      </c>
      <c r="K333" s="150">
        <v>14476.7514078198</v>
      </c>
      <c r="L333" s="166">
        <v>7744.1388087929017</v>
      </c>
      <c r="M333" s="221"/>
      <c r="N333" s="178" t="s">
        <v>255</v>
      </c>
    </row>
    <row r="334" spans="1:14" s="212" customFormat="1" ht="40.5" customHeight="1">
      <c r="A334" s="148"/>
      <c r="B334" s="11"/>
      <c r="C334" s="174" t="s">
        <v>256</v>
      </c>
      <c r="D334" s="192"/>
      <c r="E334" s="222">
        <v>1133997.1592345051</v>
      </c>
      <c r="F334" s="223">
        <v>873686.8668177058</v>
      </c>
      <c r="G334" s="223">
        <v>260310.29241679952</v>
      </c>
      <c r="H334" s="223">
        <v>59804.424394393616</v>
      </c>
      <c r="I334" s="223">
        <v>757.85199165598181</v>
      </c>
      <c r="J334" s="223">
        <v>199748.01603074992</v>
      </c>
      <c r="K334" s="150">
        <v>1085256.935204125</v>
      </c>
      <c r="L334" s="166">
        <v>243258.69435589694</v>
      </c>
      <c r="M334" s="224"/>
      <c r="N334" s="178" t="s">
        <v>257</v>
      </c>
    </row>
    <row r="335" spans="1:14" s="212" customFormat="1" ht="40.5" customHeight="1">
      <c r="A335" s="148"/>
      <c r="B335" s="11"/>
      <c r="C335" s="174" t="s">
        <v>258</v>
      </c>
      <c r="D335" s="192"/>
      <c r="E335" s="225">
        <v>61301.38798916791</v>
      </c>
      <c r="F335" s="226">
        <v>41204.775599726345</v>
      </c>
      <c r="G335" s="226">
        <v>20096.612389441561</v>
      </c>
      <c r="H335" s="226">
        <v>12910.057314509206</v>
      </c>
      <c r="I335" s="226">
        <v>38.168309384468728</v>
      </c>
      <c r="J335" s="226">
        <v>7148.3867655478853</v>
      </c>
      <c r="K335" s="227">
        <v>58873.030774930696</v>
      </c>
      <c r="L335" s="228">
        <v>22753.761262796503</v>
      </c>
      <c r="M335" s="229"/>
      <c r="N335" s="178" t="s">
        <v>259</v>
      </c>
    </row>
    <row r="336" spans="1:14" s="212" customFormat="1" ht="40.5" customHeight="1">
      <c r="A336" s="148"/>
      <c r="B336" s="11"/>
      <c r="C336" s="174" t="s">
        <v>260</v>
      </c>
      <c r="D336" s="192"/>
      <c r="E336" s="230">
        <v>387974.96931611915</v>
      </c>
      <c r="F336" s="231">
        <v>264950.35505263822</v>
      </c>
      <c r="G336" s="231">
        <v>123024.61426348086</v>
      </c>
      <c r="H336" s="231">
        <v>11333.20495668651</v>
      </c>
      <c r="I336" s="231">
        <v>589.27640563472676</v>
      </c>
      <c r="J336" s="231">
        <v>111102.13290115967</v>
      </c>
      <c r="K336" s="232">
        <v>366493.83999166416</v>
      </c>
      <c r="L336" s="233">
        <v>116732.62932673832</v>
      </c>
      <c r="M336" s="234"/>
      <c r="N336" s="178" t="s">
        <v>261</v>
      </c>
    </row>
    <row r="337" spans="1:14" s="212" customFormat="1" ht="40.5" customHeight="1">
      <c r="A337" s="148"/>
      <c r="B337" s="11"/>
      <c r="C337" s="174" t="s">
        <v>262</v>
      </c>
      <c r="D337" s="192"/>
      <c r="E337" s="213">
        <v>215272.01420088939</v>
      </c>
      <c r="F337" s="214">
        <v>101999.47926963223</v>
      </c>
      <c r="G337" s="214">
        <v>113272.53493125716</v>
      </c>
      <c r="H337" s="214">
        <v>8129.7381772926992</v>
      </c>
      <c r="I337" s="214">
        <v>3190.4806996618063</v>
      </c>
      <c r="J337" s="214">
        <v>101952.31605430268</v>
      </c>
      <c r="K337" s="235">
        <v>208994.64016677625</v>
      </c>
      <c r="L337" s="235">
        <v>111011.56255244189</v>
      </c>
      <c r="M337" s="236"/>
      <c r="N337" s="178" t="s">
        <v>263</v>
      </c>
    </row>
    <row r="338" spans="1:14" s="212" customFormat="1" ht="40.5" customHeight="1">
      <c r="A338" s="148"/>
      <c r="B338" s="11"/>
      <c r="C338" s="174" t="s">
        <v>264</v>
      </c>
      <c r="D338" s="192"/>
      <c r="E338" s="213">
        <v>121642.72368039597</v>
      </c>
      <c r="F338" s="214">
        <v>69846.911440232114</v>
      </c>
      <c r="G338" s="214">
        <v>51795.812240163847</v>
      </c>
      <c r="H338" s="214">
        <v>13037.285589501374</v>
      </c>
      <c r="I338" s="214">
        <v>669.01322434375447</v>
      </c>
      <c r="J338" s="214">
        <v>38089.513426318721</v>
      </c>
      <c r="K338" s="237">
        <v>118073.76460241136</v>
      </c>
      <c r="L338" s="238">
        <v>53650.532750722865</v>
      </c>
      <c r="M338" s="236"/>
      <c r="N338" s="178" t="s">
        <v>265</v>
      </c>
    </row>
    <row r="339" spans="1:14" s="212" customFormat="1" ht="40.5" customHeight="1">
      <c r="A339" s="148"/>
      <c r="B339" s="11"/>
      <c r="C339" s="174" t="s">
        <v>266</v>
      </c>
      <c r="D339" s="192"/>
      <c r="E339" s="213">
        <v>106522.06621600506</v>
      </c>
      <c r="F339" s="214">
        <v>68239.187630763336</v>
      </c>
      <c r="G339" s="214">
        <v>38282.878585241728</v>
      </c>
      <c r="H339" s="214">
        <v>2035.0904797135393</v>
      </c>
      <c r="I339" s="214">
        <v>676.48290193655009</v>
      </c>
      <c r="J339" s="214">
        <v>35571.305203591641</v>
      </c>
      <c r="K339" s="214">
        <v>101629.10178395074</v>
      </c>
      <c r="L339" s="235">
        <v>37072.790631831223</v>
      </c>
      <c r="M339" s="236"/>
      <c r="N339" s="178" t="s">
        <v>267</v>
      </c>
    </row>
    <row r="340" spans="1:14" s="212" customFormat="1" ht="40.5" customHeight="1">
      <c r="A340" s="148"/>
      <c r="B340" s="11"/>
      <c r="C340" s="174" t="s">
        <v>268</v>
      </c>
      <c r="D340" s="192"/>
      <c r="E340" s="213">
        <v>61141.608961266516</v>
      </c>
      <c r="F340" s="214">
        <v>37128.017178786795</v>
      </c>
      <c r="G340" s="214">
        <v>24013.59178247974</v>
      </c>
      <c r="H340" s="214">
        <v>12780.768580193368</v>
      </c>
      <c r="I340" s="214">
        <v>72.109204001924411</v>
      </c>
      <c r="J340" s="214">
        <v>11160.713998284451</v>
      </c>
      <c r="K340" s="237">
        <v>61491.258513315581</v>
      </c>
      <c r="L340" s="238">
        <v>25165.92608242626</v>
      </c>
      <c r="M340" s="217"/>
      <c r="N340" s="178" t="s">
        <v>269</v>
      </c>
    </row>
    <row r="341" spans="1:14" s="212" customFormat="1" ht="40.5" customHeight="1">
      <c r="A341" s="152"/>
      <c r="B341" s="153"/>
      <c r="C341" s="174" t="s">
        <v>270</v>
      </c>
      <c r="D341" s="192"/>
      <c r="E341" s="213">
        <v>203567.26675087627</v>
      </c>
      <c r="F341" s="214">
        <v>92706.721013340168</v>
      </c>
      <c r="G341" s="214">
        <v>110860.54573753614</v>
      </c>
      <c r="H341" s="214">
        <v>8048.9608753298371</v>
      </c>
      <c r="I341" s="214">
        <v>280.63861365258197</v>
      </c>
      <c r="J341" s="214">
        <v>102530.94624855371</v>
      </c>
      <c r="K341" s="237">
        <v>195316.82399143357</v>
      </c>
      <c r="L341" s="238">
        <v>103568.32746182784</v>
      </c>
      <c r="M341" s="236"/>
      <c r="N341" s="178" t="s">
        <v>271</v>
      </c>
    </row>
    <row r="342" spans="1:14" s="212" customFormat="1" ht="40.5" customHeight="1">
      <c r="A342" s="152"/>
      <c r="B342" s="153"/>
      <c r="C342" s="174" t="s">
        <v>272</v>
      </c>
      <c r="D342" s="192"/>
      <c r="E342" s="213">
        <v>211615.08308180334</v>
      </c>
      <c r="F342" s="214">
        <v>62681.665529036327</v>
      </c>
      <c r="G342" s="214">
        <v>148933.41755276703</v>
      </c>
      <c r="H342" s="214">
        <v>34623.980805750092</v>
      </c>
      <c r="I342" s="214">
        <v>5922.9607288427833</v>
      </c>
      <c r="J342" s="214">
        <v>108386.47601817416</v>
      </c>
      <c r="K342" s="237">
        <v>206361.36718595645</v>
      </c>
      <c r="L342" s="238">
        <v>147549.01836698255</v>
      </c>
      <c r="M342" s="236"/>
      <c r="N342" s="178" t="s">
        <v>273</v>
      </c>
    </row>
    <row r="343" spans="1:14" s="212" customFormat="1" ht="40.5" customHeight="1">
      <c r="A343" s="152"/>
      <c r="B343" s="153"/>
      <c r="C343" s="174" t="s">
        <v>274</v>
      </c>
      <c r="D343" s="192"/>
      <c r="E343" s="213">
        <v>112797.6582569178</v>
      </c>
      <c r="F343" s="214">
        <v>46948.025515439433</v>
      </c>
      <c r="G343" s="214">
        <v>65849.632741478359</v>
      </c>
      <c r="H343" s="214">
        <v>11251.682641988618</v>
      </c>
      <c r="I343" s="214">
        <v>245.19195579489076</v>
      </c>
      <c r="J343" s="214">
        <v>54352.758143694853</v>
      </c>
      <c r="K343" s="239">
        <v>109366.91300305196</v>
      </c>
      <c r="L343" s="240">
        <v>63791.964078801189</v>
      </c>
      <c r="M343" s="236"/>
      <c r="N343" s="178" t="s">
        <v>275</v>
      </c>
    </row>
    <row r="344" spans="1:14" s="212" customFormat="1" ht="40.5" customHeight="1">
      <c r="A344" s="152"/>
      <c r="B344" s="153"/>
      <c r="C344" s="174" t="s">
        <v>276</v>
      </c>
      <c r="D344" s="192"/>
      <c r="E344" s="213">
        <v>300417.10255277745</v>
      </c>
      <c r="F344" s="214">
        <v>80189.297885364766</v>
      </c>
      <c r="G344" s="214">
        <v>220227.80466741268</v>
      </c>
      <c r="H344" s="214">
        <v>99938.610554083571</v>
      </c>
      <c r="I344" s="214">
        <v>21.971053932623629</v>
      </c>
      <c r="J344" s="214">
        <v>120267.22305939649</v>
      </c>
      <c r="K344" s="239">
        <v>290163.3240526818</v>
      </c>
      <c r="L344" s="240">
        <v>212673.79402062317</v>
      </c>
      <c r="M344" s="236"/>
      <c r="N344" s="178" t="s">
        <v>277</v>
      </c>
    </row>
    <row r="345" spans="1:14" s="212" customFormat="1" ht="40.5" customHeight="1">
      <c r="A345" s="152"/>
      <c r="B345" s="153"/>
      <c r="C345" s="174" t="s">
        <v>278</v>
      </c>
      <c r="D345" s="192"/>
      <c r="E345" s="213">
        <v>225582.19652535513</v>
      </c>
      <c r="F345" s="214">
        <v>67446.610296893807</v>
      </c>
      <c r="G345" s="214">
        <v>158135.58622846132</v>
      </c>
      <c r="H345" s="214">
        <v>18880.970726576012</v>
      </c>
      <c r="I345" s="214">
        <v>462.18481127242541</v>
      </c>
      <c r="J345" s="214">
        <v>138792.43069061291</v>
      </c>
      <c r="K345" s="239">
        <v>217128.61271164264</v>
      </c>
      <c r="L345" s="240">
        <v>152200.64958889195</v>
      </c>
      <c r="M345" s="236"/>
      <c r="N345" s="178" t="s">
        <v>279</v>
      </c>
    </row>
    <row r="346" spans="1:14" s="212" customFormat="1" ht="40.5" customHeight="1">
      <c r="A346" s="152"/>
      <c r="B346" s="153"/>
      <c r="C346" s="174" t="s">
        <v>280</v>
      </c>
      <c r="D346" s="192"/>
      <c r="E346" s="213">
        <v>135441.03407466956</v>
      </c>
      <c r="F346" s="214">
        <v>65114.367930844572</v>
      </c>
      <c r="G346" s="214">
        <v>70326.666143824987</v>
      </c>
      <c r="H346" s="214">
        <v>7525.0197887323957</v>
      </c>
      <c r="I346" s="214">
        <v>774.24750351794319</v>
      </c>
      <c r="J346" s="214">
        <v>62027.398851574646</v>
      </c>
      <c r="K346" s="239">
        <v>130589.40923364557</v>
      </c>
      <c r="L346" s="240">
        <v>68599.256835602224</v>
      </c>
      <c r="M346" s="236"/>
      <c r="N346" s="178" t="s">
        <v>281</v>
      </c>
    </row>
    <row r="347" spans="1:14" s="218" customFormat="1" ht="40.5" customHeight="1">
      <c r="A347" s="148"/>
      <c r="B347" s="11"/>
      <c r="C347" s="174" t="s">
        <v>132</v>
      </c>
      <c r="D347" s="192"/>
      <c r="E347" s="213">
        <v>102288.02539749828</v>
      </c>
      <c r="F347" s="214">
        <v>56101.180779158603</v>
      </c>
      <c r="G347" s="214">
        <v>46186.844618339688</v>
      </c>
      <c r="H347" s="214">
        <v>8913.1040006437124</v>
      </c>
      <c r="I347" s="214">
        <v>1326.2864462201694</v>
      </c>
      <c r="J347" s="214">
        <v>35947.454171475809</v>
      </c>
      <c r="K347" s="239">
        <v>97807.067918882676</v>
      </c>
      <c r="L347" s="240">
        <v>43421.023874143924</v>
      </c>
      <c r="M347" s="236"/>
      <c r="N347" s="155" t="s">
        <v>133</v>
      </c>
    </row>
    <row r="348" spans="1:14" s="218" customFormat="1" ht="40.5" customHeight="1">
      <c r="A348" s="189"/>
      <c r="B348" s="190"/>
      <c r="C348" s="241" t="s">
        <v>282</v>
      </c>
      <c r="D348" s="242"/>
      <c r="E348" s="243">
        <f t="shared" ref="E348:L348" si="12">SUM(E332:E347)</f>
        <v>4050363.7826836589</v>
      </c>
      <c r="F348" s="244">
        <f t="shared" si="12"/>
        <v>2306557.2461187225</v>
      </c>
      <c r="G348" s="244">
        <f t="shared" si="12"/>
        <v>1743806.5365649362</v>
      </c>
      <c r="H348" s="244">
        <f t="shared" si="12"/>
        <v>377053.59067372</v>
      </c>
      <c r="I348" s="244">
        <f t="shared" si="12"/>
        <v>24703.195152989654</v>
      </c>
      <c r="J348" s="244">
        <f t="shared" si="12"/>
        <v>1342049.7507382263</v>
      </c>
      <c r="K348" s="244">
        <f t="shared" si="12"/>
        <v>3883141.247169653</v>
      </c>
      <c r="L348" s="245">
        <f t="shared" si="12"/>
        <v>1670630.8592191909</v>
      </c>
      <c r="M348" s="246"/>
      <c r="N348" s="247" t="s">
        <v>283</v>
      </c>
    </row>
    <row r="349" spans="1:14" hidden="1"/>
    <row r="350" spans="1:14" hidden="1"/>
    <row r="351" spans="1:14" hidden="1"/>
    <row r="352" spans="1:14" hidden="1"/>
    <row r="353" spans="1:14" hidden="1"/>
    <row r="354" spans="1:14" s="203" customFormat="1" ht="22.5" customHeight="1">
      <c r="A354" s="446" t="s">
        <v>306</v>
      </c>
      <c r="B354" s="446"/>
      <c r="C354" s="446"/>
      <c r="D354" s="446"/>
      <c r="E354" s="446"/>
      <c r="F354" s="446"/>
      <c r="G354" s="446"/>
      <c r="H354" s="446"/>
      <c r="I354" s="446" t="s">
        <v>307</v>
      </c>
      <c r="J354" s="446"/>
      <c r="K354" s="446"/>
      <c r="L354" s="446"/>
      <c r="M354" s="446"/>
      <c r="N354" s="446"/>
    </row>
    <row r="356" spans="1:14">
      <c r="A356" s="447" t="s">
        <v>303</v>
      </c>
      <c r="B356" s="447"/>
      <c r="C356" s="447"/>
      <c r="D356" s="207"/>
      <c r="E356" s="206"/>
      <c r="F356" s="206"/>
      <c r="G356" s="206"/>
      <c r="H356" s="206"/>
      <c r="I356" s="206"/>
      <c r="J356" s="206"/>
      <c r="K356" s="206"/>
      <c r="L356" s="208"/>
      <c r="M356" s="206"/>
      <c r="N356" s="208" t="s">
        <v>285</v>
      </c>
    </row>
    <row r="357" spans="1:14" s="209" customFormat="1" ht="31.5" customHeight="1">
      <c r="A357" s="448"/>
      <c r="B357" s="449"/>
      <c r="C357" s="449"/>
      <c r="D357" s="449"/>
      <c r="E357" s="452" t="s">
        <v>243</v>
      </c>
      <c r="F357" s="452" t="s">
        <v>286</v>
      </c>
      <c r="G357" s="452" t="s">
        <v>287</v>
      </c>
      <c r="H357" s="452" t="s">
        <v>288</v>
      </c>
      <c r="I357" s="452" t="s">
        <v>289</v>
      </c>
      <c r="J357" s="452" t="s">
        <v>290</v>
      </c>
      <c r="K357" s="452" t="s">
        <v>249</v>
      </c>
      <c r="L357" s="456"/>
      <c r="M357" s="457"/>
      <c r="N357" s="458"/>
    </row>
    <row r="358" spans="1:14" s="212" customFormat="1" ht="43.5" customHeight="1">
      <c r="A358" s="450"/>
      <c r="B358" s="451"/>
      <c r="C358" s="451"/>
      <c r="D358" s="451"/>
      <c r="E358" s="453"/>
      <c r="F358" s="453"/>
      <c r="G358" s="453"/>
      <c r="H358" s="453"/>
      <c r="I358" s="453"/>
      <c r="J358" s="453"/>
      <c r="K358" s="210" t="s">
        <v>250</v>
      </c>
      <c r="L358" s="211" t="s">
        <v>291</v>
      </c>
      <c r="M358" s="459"/>
      <c r="N358" s="460"/>
    </row>
    <row r="359" spans="1:14" s="218" customFormat="1" ht="40.5" customHeight="1">
      <c r="A359" s="148"/>
      <c r="B359" s="11"/>
      <c r="C359" s="174" t="s">
        <v>252</v>
      </c>
      <c r="D359" s="192"/>
      <c r="E359" s="213">
        <v>412516.70470906666</v>
      </c>
      <c r="F359" s="214">
        <v>149147.3258347465</v>
      </c>
      <c r="G359" s="214">
        <v>263369.37887432013</v>
      </c>
      <c r="H359" s="214">
        <v>48808.154039659261</v>
      </c>
      <c r="I359" s="214">
        <v>6059.2833409827026</v>
      </c>
      <c r="J359" s="214">
        <v>208501.9414936782</v>
      </c>
      <c r="K359" s="20">
        <v>382224.11197944731</v>
      </c>
      <c r="L359" s="216">
        <v>237802.11954858655</v>
      </c>
      <c r="M359" s="217"/>
      <c r="N359" s="178" t="s">
        <v>253</v>
      </c>
    </row>
    <row r="360" spans="1:14" s="212" customFormat="1" ht="40.5" customHeight="1">
      <c r="A360" s="148"/>
      <c r="B360" s="11"/>
      <c r="C360" s="174" t="s">
        <v>254</v>
      </c>
      <c r="D360" s="192"/>
      <c r="E360" s="219">
        <v>1.4899999997765002E-9</v>
      </c>
      <c r="F360" s="220">
        <v>9.1999999986200014E-10</v>
      </c>
      <c r="G360" s="220">
        <v>5.6999999991450013E-10</v>
      </c>
      <c r="H360" s="220">
        <v>7.9999999988000008E-11</v>
      </c>
      <c r="I360" s="220">
        <v>0</v>
      </c>
      <c r="J360" s="220">
        <v>4.8999999992650011E-10</v>
      </c>
      <c r="K360" s="150">
        <v>1.3699999997945002E-9</v>
      </c>
      <c r="L360" s="166">
        <v>5.0999999992350006E-10</v>
      </c>
      <c r="M360" s="221"/>
      <c r="N360" s="178" t="s">
        <v>255</v>
      </c>
    </row>
    <row r="361" spans="1:14" s="212" customFormat="1" ht="40.5" customHeight="1">
      <c r="A361" s="148"/>
      <c r="B361" s="11"/>
      <c r="C361" s="174" t="s">
        <v>256</v>
      </c>
      <c r="D361" s="192"/>
      <c r="E361" s="222">
        <v>2387161.2655735067</v>
      </c>
      <c r="F361" s="223">
        <v>1828412.4051680935</v>
      </c>
      <c r="G361" s="223">
        <v>558748.8604054132</v>
      </c>
      <c r="H361" s="223">
        <v>137104.85980857236</v>
      </c>
      <c r="I361" s="223">
        <v>1595.3172400292401</v>
      </c>
      <c r="J361" s="223">
        <v>420048.68335681158</v>
      </c>
      <c r="K361" s="150">
        <v>2244544.0714132627</v>
      </c>
      <c r="L361" s="166">
        <v>518566.38830035622</v>
      </c>
      <c r="M361" s="224"/>
      <c r="N361" s="178" t="s">
        <v>257</v>
      </c>
    </row>
    <row r="362" spans="1:14" s="212" customFormat="1" ht="40.5" customHeight="1">
      <c r="A362" s="148"/>
      <c r="B362" s="11"/>
      <c r="C362" s="174" t="s">
        <v>258</v>
      </c>
      <c r="D362" s="192"/>
      <c r="E362" s="225">
        <v>57850.827401267066</v>
      </c>
      <c r="F362" s="226">
        <v>42757.207388161798</v>
      </c>
      <c r="G362" s="226">
        <v>15093.62001310527</v>
      </c>
      <c r="H362" s="226">
        <v>11153.688438027008</v>
      </c>
      <c r="I362" s="226">
        <v>38.258339579790672</v>
      </c>
      <c r="J362" s="226">
        <v>3901.6732354984724</v>
      </c>
      <c r="K362" s="227">
        <v>55280.555194113782</v>
      </c>
      <c r="L362" s="228">
        <v>18106.811947321235</v>
      </c>
      <c r="M362" s="229"/>
      <c r="N362" s="178" t="s">
        <v>259</v>
      </c>
    </row>
    <row r="363" spans="1:14" s="212" customFormat="1" ht="40.5" customHeight="1">
      <c r="A363" s="148"/>
      <c r="B363" s="11"/>
      <c r="C363" s="174" t="s">
        <v>260</v>
      </c>
      <c r="D363" s="192"/>
      <c r="E363" s="230">
        <v>284495.57207750954</v>
      </c>
      <c r="F363" s="231">
        <v>191506.12376459569</v>
      </c>
      <c r="G363" s="231">
        <v>92989.448312913853</v>
      </c>
      <c r="H363" s="231">
        <v>7888.9599729094862</v>
      </c>
      <c r="I363" s="231">
        <v>432.19989254532663</v>
      </c>
      <c r="J363" s="231">
        <v>84668.288447459025</v>
      </c>
      <c r="K363" s="232">
        <v>268151.51388280821</v>
      </c>
      <c r="L363" s="233">
        <v>88197.794484285245</v>
      </c>
      <c r="M363" s="234"/>
      <c r="N363" s="178" t="s">
        <v>261</v>
      </c>
    </row>
    <row r="364" spans="1:14" s="212" customFormat="1" ht="40.5" customHeight="1">
      <c r="A364" s="148"/>
      <c r="B364" s="11"/>
      <c r="C364" s="174" t="s">
        <v>262</v>
      </c>
      <c r="D364" s="192"/>
      <c r="E364" s="213">
        <v>149218.24741070031</v>
      </c>
      <c r="F364" s="214">
        <v>70660.981692494184</v>
      </c>
      <c r="G364" s="214">
        <v>78557.265718206094</v>
      </c>
      <c r="H364" s="214">
        <v>5643.6045275319739</v>
      </c>
      <c r="I364" s="214">
        <v>2211.5166115551992</v>
      </c>
      <c r="J364" s="214">
        <v>70702.144579118933</v>
      </c>
      <c r="K364" s="214">
        <v>144867.01848812436</v>
      </c>
      <c r="L364" s="235">
        <v>76988.430254183419</v>
      </c>
      <c r="M364" s="236"/>
      <c r="N364" s="178" t="s">
        <v>263</v>
      </c>
    </row>
    <row r="365" spans="1:14" s="212" customFormat="1" ht="40.5" customHeight="1">
      <c r="A365" s="148"/>
      <c r="B365" s="11"/>
      <c r="C365" s="174" t="s">
        <v>264</v>
      </c>
      <c r="D365" s="192"/>
      <c r="E365" s="213">
        <v>168118.36719840689</v>
      </c>
      <c r="F365" s="214">
        <v>99796.441418366798</v>
      </c>
      <c r="G365" s="214">
        <v>68321.925780040096</v>
      </c>
      <c r="H365" s="214">
        <v>17486.619093176298</v>
      </c>
      <c r="I365" s="214">
        <v>924.61726960856788</v>
      </c>
      <c r="J365" s="214">
        <v>49910.689417255235</v>
      </c>
      <c r="K365" s="237">
        <v>163736.19305957429</v>
      </c>
      <c r="L365" s="238">
        <v>71236.508091463344</v>
      </c>
      <c r="M365" s="236"/>
      <c r="N365" s="178" t="s">
        <v>265</v>
      </c>
    </row>
    <row r="366" spans="1:14" s="212" customFormat="1" ht="40.5" customHeight="1">
      <c r="A366" s="148"/>
      <c r="B366" s="11"/>
      <c r="C366" s="174" t="s">
        <v>266</v>
      </c>
      <c r="D366" s="192"/>
      <c r="E366" s="213">
        <v>119391.93401716408</v>
      </c>
      <c r="F366" s="214">
        <v>70898.492656391143</v>
      </c>
      <c r="G366" s="214">
        <v>48493.441360772937</v>
      </c>
      <c r="H366" s="214">
        <v>7051.3194736449123</v>
      </c>
      <c r="I366" s="214">
        <v>758.21318442802954</v>
      </c>
      <c r="J366" s="214">
        <v>40683.908702699999</v>
      </c>
      <c r="K366" s="214">
        <v>113718.86393666688</v>
      </c>
      <c r="L366" s="235">
        <v>46560.417875425141</v>
      </c>
      <c r="M366" s="236"/>
      <c r="N366" s="178" t="s">
        <v>267</v>
      </c>
    </row>
    <row r="367" spans="1:14" s="212" customFormat="1" ht="40.5" customHeight="1">
      <c r="A367" s="148"/>
      <c r="B367" s="11"/>
      <c r="C367" s="174" t="s">
        <v>268</v>
      </c>
      <c r="D367" s="192"/>
      <c r="E367" s="213">
        <v>48901.487226125988</v>
      </c>
      <c r="F367" s="214">
        <v>30385.753060783707</v>
      </c>
      <c r="G367" s="214">
        <v>18515.734165342285</v>
      </c>
      <c r="H367" s="214">
        <v>11135.207498769243</v>
      </c>
      <c r="I367" s="214">
        <v>58.726121849730688</v>
      </c>
      <c r="J367" s="214">
        <v>7321.8005447233127</v>
      </c>
      <c r="K367" s="237">
        <v>49399.512982291199</v>
      </c>
      <c r="L367" s="238">
        <v>19699.98899769894</v>
      </c>
      <c r="M367" s="217"/>
      <c r="N367" s="178" t="s">
        <v>269</v>
      </c>
    </row>
    <row r="368" spans="1:14" s="212" customFormat="1" ht="40.5" customHeight="1">
      <c r="A368" s="152"/>
      <c r="B368" s="153"/>
      <c r="C368" s="174" t="s">
        <v>270</v>
      </c>
      <c r="D368" s="192"/>
      <c r="E368" s="213">
        <v>153589.93765955747</v>
      </c>
      <c r="F368" s="214">
        <v>68918.463814092451</v>
      </c>
      <c r="G368" s="214">
        <v>84671.473845465051</v>
      </c>
      <c r="H368" s="214">
        <v>6209.9965240059419</v>
      </c>
      <c r="I368" s="214">
        <v>211.75189925570461</v>
      </c>
      <c r="J368" s="214">
        <v>78249.725422203395</v>
      </c>
      <c r="K368" s="237">
        <v>147285.38615294243</v>
      </c>
      <c r="L368" s="238">
        <v>79101.767527055999</v>
      </c>
      <c r="M368" s="236"/>
      <c r="N368" s="178" t="s">
        <v>271</v>
      </c>
    </row>
    <row r="369" spans="1:14" s="212" customFormat="1" ht="40.5" customHeight="1">
      <c r="A369" s="152"/>
      <c r="B369" s="153"/>
      <c r="C369" s="174" t="s">
        <v>272</v>
      </c>
      <c r="D369" s="192"/>
      <c r="E369" s="213">
        <v>139884.02330693399</v>
      </c>
      <c r="F369" s="214">
        <v>30878.552716964514</v>
      </c>
      <c r="G369" s="214">
        <v>109005.47058996948</v>
      </c>
      <c r="H369" s="214">
        <v>30268.813708641726</v>
      </c>
      <c r="I369" s="214">
        <v>3914.6614918750511</v>
      </c>
      <c r="J369" s="214">
        <v>74821.995389452713</v>
      </c>
      <c r="K369" s="237">
        <v>136061.84388017454</v>
      </c>
      <c r="L369" s="238">
        <v>107205.62077441884</v>
      </c>
      <c r="M369" s="236"/>
      <c r="N369" s="178" t="s">
        <v>273</v>
      </c>
    </row>
    <row r="370" spans="1:14" s="212" customFormat="1" ht="40.5" customHeight="1">
      <c r="A370" s="152"/>
      <c r="B370" s="153"/>
      <c r="C370" s="174" t="s">
        <v>274</v>
      </c>
      <c r="D370" s="192"/>
      <c r="E370" s="213">
        <v>41927.487569162746</v>
      </c>
      <c r="F370" s="214">
        <v>15682.284804419123</v>
      </c>
      <c r="G370" s="214">
        <v>26245.20276474363</v>
      </c>
      <c r="H370" s="214">
        <v>2933.6450740392629</v>
      </c>
      <c r="I370" s="214">
        <v>137.22479570745645</v>
      </c>
      <c r="J370" s="214">
        <v>23174.332894996907</v>
      </c>
      <c r="K370" s="239">
        <v>40560.973323696933</v>
      </c>
      <c r="L370" s="240">
        <v>25441.235155422444</v>
      </c>
      <c r="M370" s="236"/>
      <c r="N370" s="178" t="s">
        <v>275</v>
      </c>
    </row>
    <row r="371" spans="1:14" s="212" customFormat="1" ht="40.5" customHeight="1">
      <c r="A371" s="152"/>
      <c r="B371" s="153"/>
      <c r="C371" s="174" t="s">
        <v>276</v>
      </c>
      <c r="D371" s="192"/>
      <c r="E371" s="213">
        <v>282873.54426829854</v>
      </c>
      <c r="F371" s="214">
        <v>75541.236971182952</v>
      </c>
      <c r="G371" s="214">
        <v>207332.30729711556</v>
      </c>
      <c r="H371" s="214">
        <v>95456.342012419394</v>
      </c>
      <c r="I371" s="214">
        <v>20.706532300284689</v>
      </c>
      <c r="J371" s="214">
        <v>111855.25875239589</v>
      </c>
      <c r="K371" s="239">
        <v>273242.69881478249</v>
      </c>
      <c r="L371" s="240">
        <v>200246.1965636375</v>
      </c>
      <c r="M371" s="236"/>
      <c r="N371" s="178" t="s">
        <v>277</v>
      </c>
    </row>
    <row r="372" spans="1:14" s="212" customFormat="1" ht="40.5" customHeight="1">
      <c r="A372" s="152"/>
      <c r="B372" s="153"/>
      <c r="C372" s="174" t="s">
        <v>278</v>
      </c>
      <c r="D372" s="192"/>
      <c r="E372" s="213">
        <v>211856.36551443278</v>
      </c>
      <c r="F372" s="214">
        <v>61758.395472810735</v>
      </c>
      <c r="G372" s="214">
        <v>150097.97004162206</v>
      </c>
      <c r="H372" s="214">
        <v>18077.623207530567</v>
      </c>
      <c r="I372" s="214">
        <v>300.8723998940024</v>
      </c>
      <c r="J372" s="214">
        <v>131719.47443419747</v>
      </c>
      <c r="K372" s="239">
        <v>204549.05259326665</v>
      </c>
      <c r="L372" s="240">
        <v>144953.17702294615</v>
      </c>
      <c r="M372" s="236"/>
      <c r="N372" s="178" t="s">
        <v>279</v>
      </c>
    </row>
    <row r="373" spans="1:14" s="212" customFormat="1" ht="40.5" customHeight="1">
      <c r="A373" s="152"/>
      <c r="B373" s="153"/>
      <c r="C373" s="174" t="s">
        <v>280</v>
      </c>
      <c r="D373" s="192"/>
      <c r="E373" s="213">
        <v>100287.92753674742</v>
      </c>
      <c r="F373" s="214">
        <v>48281.531109481271</v>
      </c>
      <c r="G373" s="214">
        <v>52006.39642726614</v>
      </c>
      <c r="H373" s="214">
        <v>5579.9580809859171</v>
      </c>
      <c r="I373" s="214">
        <v>577.54932972439087</v>
      </c>
      <c r="J373" s="214">
        <v>45848.889016555833</v>
      </c>
      <c r="K373" s="239">
        <v>96686.801723772238</v>
      </c>
      <c r="L373" s="240">
        <v>50727.776573929346</v>
      </c>
      <c r="M373" s="236"/>
      <c r="N373" s="178" t="s">
        <v>281</v>
      </c>
    </row>
    <row r="374" spans="1:14" s="218" customFormat="1" ht="40.5" customHeight="1">
      <c r="A374" s="148"/>
      <c r="B374" s="11"/>
      <c r="C374" s="174" t="s">
        <v>132</v>
      </c>
      <c r="D374" s="192"/>
      <c r="E374" s="213">
        <v>90082.373251775163</v>
      </c>
      <c r="F374" s="214">
        <v>46625.865213122597</v>
      </c>
      <c r="G374" s="214">
        <v>43456.508038652573</v>
      </c>
      <c r="H374" s="214">
        <v>7652.6751378901408</v>
      </c>
      <c r="I374" s="214">
        <v>951.6130186864234</v>
      </c>
      <c r="J374" s="214">
        <v>34852.21988207601</v>
      </c>
      <c r="K374" s="239">
        <v>86460.690852744621</v>
      </c>
      <c r="L374" s="240">
        <v>41599.243858266243</v>
      </c>
      <c r="M374" s="236"/>
      <c r="N374" s="155" t="s">
        <v>133</v>
      </c>
    </row>
    <row r="375" spans="1:14" s="218" customFormat="1" ht="40.5" customHeight="1">
      <c r="A375" s="189"/>
      <c r="B375" s="190"/>
      <c r="C375" s="241" t="s">
        <v>282</v>
      </c>
      <c r="D375" s="242"/>
      <c r="E375" s="243">
        <f t="shared" ref="E375:L375" si="13">SUM(E359:E374)</f>
        <v>4648156.0647206567</v>
      </c>
      <c r="F375" s="244">
        <f t="shared" si="13"/>
        <v>2831251.0610857075</v>
      </c>
      <c r="G375" s="244">
        <f t="shared" si="13"/>
        <v>1816905.003634949</v>
      </c>
      <c r="H375" s="244">
        <f t="shared" si="13"/>
        <v>412451.46659780364</v>
      </c>
      <c r="I375" s="244">
        <f t="shared" si="13"/>
        <v>18192.511468021905</v>
      </c>
      <c r="J375" s="244">
        <f t="shared" si="13"/>
        <v>1386261.0255691232</v>
      </c>
      <c r="K375" s="244">
        <f t="shared" si="13"/>
        <v>4406769.2882776707</v>
      </c>
      <c r="L375" s="245">
        <f t="shared" si="13"/>
        <v>1726433.476974997</v>
      </c>
      <c r="M375" s="246"/>
      <c r="N375" s="247" t="s">
        <v>283</v>
      </c>
    </row>
    <row r="376" spans="1:14" hidden="1"/>
    <row r="377" spans="1:14" hidden="1"/>
    <row r="378" spans="1:14" hidden="1"/>
    <row r="379" spans="1:14" hidden="1"/>
    <row r="380" spans="1:14" hidden="1"/>
    <row r="381" spans="1:14" s="203" customFormat="1" ht="22.5" customHeight="1">
      <c r="A381" s="446" t="s">
        <v>306</v>
      </c>
      <c r="B381" s="446"/>
      <c r="C381" s="446"/>
      <c r="D381" s="446"/>
      <c r="E381" s="446"/>
      <c r="F381" s="446"/>
      <c r="G381" s="446"/>
      <c r="H381" s="446"/>
      <c r="I381" s="446" t="s">
        <v>307</v>
      </c>
      <c r="J381" s="446"/>
      <c r="K381" s="446"/>
      <c r="L381" s="446"/>
      <c r="M381" s="446"/>
      <c r="N381" s="446"/>
    </row>
    <row r="383" spans="1:14">
      <c r="A383" s="447" t="s">
        <v>304</v>
      </c>
      <c r="B383" s="447"/>
      <c r="C383" s="447"/>
      <c r="D383" s="207"/>
      <c r="E383" s="206"/>
      <c r="F383" s="206"/>
      <c r="G383" s="206"/>
      <c r="H383" s="206"/>
      <c r="I383" s="206"/>
      <c r="J383" s="206"/>
      <c r="K383" s="206"/>
      <c r="L383" s="208"/>
      <c r="M383" s="206"/>
      <c r="N383" s="208" t="s">
        <v>285</v>
      </c>
    </row>
    <row r="384" spans="1:14" s="209" customFormat="1" ht="31.5" customHeight="1">
      <c r="A384" s="448"/>
      <c r="B384" s="449"/>
      <c r="C384" s="449"/>
      <c r="D384" s="449"/>
      <c r="E384" s="452" t="s">
        <v>243</v>
      </c>
      <c r="F384" s="452" t="s">
        <v>286</v>
      </c>
      <c r="G384" s="452" t="s">
        <v>287</v>
      </c>
      <c r="H384" s="452" t="s">
        <v>288</v>
      </c>
      <c r="I384" s="452" t="s">
        <v>289</v>
      </c>
      <c r="J384" s="452" t="s">
        <v>290</v>
      </c>
      <c r="K384" s="452" t="s">
        <v>249</v>
      </c>
      <c r="L384" s="456"/>
      <c r="M384" s="457"/>
      <c r="N384" s="458"/>
    </row>
    <row r="385" spans="1:14" s="212" customFormat="1" ht="43.5" customHeight="1">
      <c r="A385" s="450"/>
      <c r="B385" s="451"/>
      <c r="C385" s="451"/>
      <c r="D385" s="451"/>
      <c r="E385" s="453"/>
      <c r="F385" s="453"/>
      <c r="G385" s="453"/>
      <c r="H385" s="453"/>
      <c r="I385" s="453"/>
      <c r="J385" s="453"/>
      <c r="K385" s="210" t="s">
        <v>250</v>
      </c>
      <c r="L385" s="211" t="s">
        <v>291</v>
      </c>
      <c r="M385" s="459"/>
      <c r="N385" s="460"/>
    </row>
    <row r="386" spans="1:14" s="218" customFormat="1" ht="40.5" customHeight="1">
      <c r="A386" s="148"/>
      <c r="B386" s="11"/>
      <c r="C386" s="174" t="s">
        <v>252</v>
      </c>
      <c r="D386" s="192"/>
      <c r="E386" s="213">
        <v>306800.28188625141</v>
      </c>
      <c r="F386" s="214">
        <v>113534.83329809387</v>
      </c>
      <c r="G386" s="214">
        <v>193265.44858815754</v>
      </c>
      <c r="H386" s="214">
        <v>33423.510194662718</v>
      </c>
      <c r="I386" s="214">
        <v>4506.4299544536489</v>
      </c>
      <c r="J386" s="214">
        <v>155335.50843904121</v>
      </c>
      <c r="K386" s="20">
        <v>281683.22370315099</v>
      </c>
      <c r="L386" s="216">
        <v>174217.67860538937</v>
      </c>
      <c r="M386" s="217"/>
      <c r="N386" s="178" t="s">
        <v>253</v>
      </c>
    </row>
    <row r="387" spans="1:14" s="212" customFormat="1" ht="40.5" customHeight="1">
      <c r="A387" s="148"/>
      <c r="B387" s="11"/>
      <c r="C387" s="174" t="s">
        <v>254</v>
      </c>
      <c r="D387" s="192"/>
      <c r="E387" s="219">
        <v>307.95750429710858</v>
      </c>
      <c r="F387" s="220">
        <v>145.76885286116706</v>
      </c>
      <c r="G387" s="220">
        <v>162.18865143594149</v>
      </c>
      <c r="H387" s="220">
        <v>40.908867599769174</v>
      </c>
      <c r="I387" s="220">
        <v>0.92851879144244664</v>
      </c>
      <c r="J387" s="220">
        <v>120.35126504472987</v>
      </c>
      <c r="K387" s="150">
        <v>294.28641611240408</v>
      </c>
      <c r="L387" s="166">
        <v>157.42446573217083</v>
      </c>
      <c r="M387" s="221"/>
      <c r="N387" s="178" t="s">
        <v>255</v>
      </c>
    </row>
    <row r="388" spans="1:14" s="212" customFormat="1" ht="40.5" customHeight="1">
      <c r="A388" s="148"/>
      <c r="B388" s="11"/>
      <c r="C388" s="174" t="s">
        <v>256</v>
      </c>
      <c r="D388" s="192"/>
      <c r="E388" s="222">
        <v>55766.405430811894</v>
      </c>
      <c r="F388" s="223">
        <v>42199.17101342095</v>
      </c>
      <c r="G388" s="223">
        <v>13567.23441739093</v>
      </c>
      <c r="H388" s="223">
        <v>4203.983685188944</v>
      </c>
      <c r="I388" s="223">
        <v>37.276959095236144</v>
      </c>
      <c r="J388" s="223">
        <v>9325.9737731067507</v>
      </c>
      <c r="K388" s="150">
        <v>49501.394363864507</v>
      </c>
      <c r="L388" s="166">
        <v>12343.514454193206</v>
      </c>
      <c r="M388" s="224"/>
      <c r="N388" s="178" t="s">
        <v>257</v>
      </c>
    </row>
    <row r="389" spans="1:14" s="212" customFormat="1" ht="40.5" customHeight="1">
      <c r="A389" s="148"/>
      <c r="B389" s="11"/>
      <c r="C389" s="174" t="s">
        <v>258</v>
      </c>
      <c r="D389" s="192"/>
      <c r="E389" s="225">
        <v>2145896.1487607118</v>
      </c>
      <c r="F389" s="226">
        <v>1646596.2339940665</v>
      </c>
      <c r="G389" s="226">
        <v>499299.91476664535</v>
      </c>
      <c r="H389" s="226">
        <v>411998.01619889389</v>
      </c>
      <c r="I389" s="226">
        <v>1461.961925410613</v>
      </c>
      <c r="J389" s="226">
        <v>85839.936642340821</v>
      </c>
      <c r="K389" s="227">
        <v>2056615.6674108361</v>
      </c>
      <c r="L389" s="228">
        <v>631327.93724892673</v>
      </c>
      <c r="M389" s="229"/>
      <c r="N389" s="178" t="s">
        <v>259</v>
      </c>
    </row>
    <row r="390" spans="1:14" s="212" customFormat="1" ht="40.5" customHeight="1">
      <c r="A390" s="148"/>
      <c r="B390" s="11"/>
      <c r="C390" s="174" t="s">
        <v>260</v>
      </c>
      <c r="D390" s="192"/>
      <c r="E390" s="230">
        <v>227932.77842406757</v>
      </c>
      <c r="F390" s="231">
        <v>153048.6426560058</v>
      </c>
      <c r="G390" s="231">
        <v>74884.135768061795</v>
      </c>
      <c r="H390" s="231">
        <v>6384.0248415228416</v>
      </c>
      <c r="I390" s="231">
        <v>346.30095136620224</v>
      </c>
      <c r="J390" s="231">
        <v>68153.809975172757</v>
      </c>
      <c r="K390" s="232">
        <v>214560.5007058245</v>
      </c>
      <c r="L390" s="233">
        <v>71018.549876645149</v>
      </c>
      <c r="M390" s="234"/>
      <c r="N390" s="178" t="s">
        <v>261</v>
      </c>
    </row>
    <row r="391" spans="1:14" s="212" customFormat="1" ht="40.5" customHeight="1">
      <c r="A391" s="148"/>
      <c r="B391" s="11"/>
      <c r="C391" s="174" t="s">
        <v>262</v>
      </c>
      <c r="D391" s="192"/>
      <c r="E391" s="213">
        <v>109744.37497303568</v>
      </c>
      <c r="F391" s="214">
        <v>51536.931845820247</v>
      </c>
      <c r="G391" s="214">
        <v>58207.443127215432</v>
      </c>
      <c r="H391" s="214">
        <v>4238.6677792515056</v>
      </c>
      <c r="I391" s="214">
        <v>1626.4857803587392</v>
      </c>
      <c r="J391" s="214">
        <v>52342.289567605185</v>
      </c>
      <c r="K391" s="214">
        <v>106544.2114946814</v>
      </c>
      <c r="L391" s="235">
        <v>57036.633300564325</v>
      </c>
      <c r="M391" s="236"/>
      <c r="N391" s="178" t="s">
        <v>263</v>
      </c>
    </row>
    <row r="392" spans="1:14" s="212" customFormat="1" ht="40.5" customHeight="1">
      <c r="A392" s="148"/>
      <c r="B392" s="11"/>
      <c r="C392" s="174" t="s">
        <v>264</v>
      </c>
      <c r="D392" s="192"/>
      <c r="E392" s="213">
        <v>135288.35535871977</v>
      </c>
      <c r="F392" s="214">
        <v>90155.726791987239</v>
      </c>
      <c r="G392" s="214">
        <v>45132.628566732521</v>
      </c>
      <c r="H392" s="214">
        <v>13613.780050190962</v>
      </c>
      <c r="I392" s="214">
        <v>744.02807659045641</v>
      </c>
      <c r="J392" s="214">
        <v>30774.820439951109</v>
      </c>
      <c r="K392" s="237">
        <v>135063.22620204961</v>
      </c>
      <c r="L392" s="238">
        <v>48456.267597568491</v>
      </c>
      <c r="M392" s="236"/>
      <c r="N392" s="178" t="s">
        <v>265</v>
      </c>
    </row>
    <row r="393" spans="1:14" s="212" customFormat="1" ht="40.5" customHeight="1">
      <c r="A393" s="148"/>
      <c r="B393" s="11"/>
      <c r="C393" s="174" t="s">
        <v>266</v>
      </c>
      <c r="D393" s="192"/>
      <c r="E393" s="213">
        <v>133014.83039057488</v>
      </c>
      <c r="F393" s="214">
        <v>76675.608416149276</v>
      </c>
      <c r="G393" s="214">
        <v>56339.221974425585</v>
      </c>
      <c r="H393" s="214">
        <v>9831.0426498185298</v>
      </c>
      <c r="I393" s="214">
        <v>844.72641705676392</v>
      </c>
      <c r="J393" s="214">
        <v>45663.452907550294</v>
      </c>
      <c r="K393" s="214">
        <v>126616.21828863889</v>
      </c>
      <c r="L393" s="235">
        <v>53946.840807453773</v>
      </c>
      <c r="M393" s="236"/>
      <c r="N393" s="178" t="s">
        <v>267</v>
      </c>
    </row>
    <row r="394" spans="1:14" s="212" customFormat="1" ht="40.5" customHeight="1">
      <c r="A394" s="148"/>
      <c r="B394" s="11"/>
      <c r="C394" s="174" t="s">
        <v>268</v>
      </c>
      <c r="D394" s="192"/>
      <c r="E394" s="213">
        <v>36916.310524730383</v>
      </c>
      <c r="F394" s="214">
        <v>22916.232196359142</v>
      </c>
      <c r="G394" s="214">
        <v>14000.078328371246</v>
      </c>
      <c r="H394" s="214">
        <v>8291.9836466387442</v>
      </c>
      <c r="I394" s="214">
        <v>44.448229649354865</v>
      </c>
      <c r="J394" s="214">
        <v>5663.6464520831478</v>
      </c>
      <c r="K394" s="237">
        <v>37258.442055489206</v>
      </c>
      <c r="L394" s="238">
        <v>14855.214207366293</v>
      </c>
      <c r="M394" s="217"/>
      <c r="N394" s="178" t="s">
        <v>269</v>
      </c>
    </row>
    <row r="395" spans="1:14" s="212" customFormat="1" ht="40.5" customHeight="1">
      <c r="A395" s="152"/>
      <c r="B395" s="153"/>
      <c r="C395" s="174" t="s">
        <v>270</v>
      </c>
      <c r="D395" s="192"/>
      <c r="E395" s="213">
        <v>98145.303813022561</v>
      </c>
      <c r="F395" s="214">
        <v>40756.355973600432</v>
      </c>
      <c r="G395" s="214">
        <v>57388.947839422137</v>
      </c>
      <c r="H395" s="214">
        <v>4371.2760340922941</v>
      </c>
      <c r="I395" s="214">
        <v>135.44215233848718</v>
      </c>
      <c r="J395" s="214">
        <v>52882.229652991358</v>
      </c>
      <c r="K395" s="237">
        <v>93908.855670168516</v>
      </c>
      <c r="L395" s="238">
        <v>53649.808608500163</v>
      </c>
      <c r="M395" s="236"/>
      <c r="N395" s="178" t="s">
        <v>271</v>
      </c>
    </row>
    <row r="396" spans="1:14" s="212" customFormat="1" ht="40.5" customHeight="1">
      <c r="A396" s="152"/>
      <c r="B396" s="153"/>
      <c r="C396" s="174" t="s">
        <v>272</v>
      </c>
      <c r="D396" s="192"/>
      <c r="E396" s="213">
        <v>109262.42333857395</v>
      </c>
      <c r="F396" s="214">
        <v>23639.499102847305</v>
      </c>
      <c r="G396" s="214">
        <v>85622.924235726678</v>
      </c>
      <c r="H396" s="214">
        <v>23637.407028237703</v>
      </c>
      <c r="I396" s="214">
        <v>3055.2738316474292</v>
      </c>
      <c r="J396" s="214">
        <v>58930.243375841528</v>
      </c>
      <c r="K396" s="237">
        <v>106243.4790083548</v>
      </c>
      <c r="L396" s="238">
        <v>84195.946899584436</v>
      </c>
      <c r="M396" s="236"/>
      <c r="N396" s="178" t="s">
        <v>273</v>
      </c>
    </row>
    <row r="397" spans="1:14" s="212" customFormat="1" ht="40.5" customHeight="1">
      <c r="A397" s="152"/>
      <c r="B397" s="153"/>
      <c r="C397" s="174" t="s">
        <v>274</v>
      </c>
      <c r="D397" s="192"/>
      <c r="E397" s="213">
        <v>115642.0795581235</v>
      </c>
      <c r="F397" s="214">
        <v>45883.388413462839</v>
      </c>
      <c r="G397" s="214">
        <v>69758.691144660668</v>
      </c>
      <c r="H397" s="214">
        <v>11374.782587776366</v>
      </c>
      <c r="I397" s="214">
        <v>307.04646397548083</v>
      </c>
      <c r="J397" s="214">
        <v>58076.862092908821</v>
      </c>
      <c r="K397" s="239">
        <v>111655.4449742545</v>
      </c>
      <c r="L397" s="240">
        <v>67459.151678149487</v>
      </c>
      <c r="M397" s="236"/>
      <c r="N397" s="178" t="s">
        <v>275</v>
      </c>
    </row>
    <row r="398" spans="1:14" s="212" customFormat="1" ht="40.5" customHeight="1">
      <c r="A398" s="152"/>
      <c r="B398" s="153"/>
      <c r="C398" s="174" t="s">
        <v>276</v>
      </c>
      <c r="D398" s="192"/>
      <c r="E398" s="213">
        <v>244147.7489422315</v>
      </c>
      <c r="F398" s="214">
        <v>65255.426785980919</v>
      </c>
      <c r="G398" s="214">
        <v>178892.32215625062</v>
      </c>
      <c r="H398" s="214">
        <v>84563.985223235577</v>
      </c>
      <c r="I398" s="214">
        <v>17.901555867812366</v>
      </c>
      <c r="J398" s="214">
        <v>94310.435377147209</v>
      </c>
      <c r="K398" s="239">
        <v>235874.17382154992</v>
      </c>
      <c r="L398" s="240">
        <v>172819.32421065995</v>
      </c>
      <c r="M398" s="236"/>
      <c r="N398" s="178" t="s">
        <v>277</v>
      </c>
    </row>
    <row r="399" spans="1:14" s="212" customFormat="1" ht="40.5" customHeight="1">
      <c r="A399" s="152"/>
      <c r="B399" s="153"/>
      <c r="C399" s="174" t="s">
        <v>278</v>
      </c>
      <c r="D399" s="192"/>
      <c r="E399" s="213">
        <v>121708.58872133281</v>
      </c>
      <c r="F399" s="214">
        <v>35915.875851500998</v>
      </c>
      <c r="G399" s="214">
        <v>85792.712869831827</v>
      </c>
      <c r="H399" s="214">
        <v>10507.968738724678</v>
      </c>
      <c r="I399" s="214">
        <v>189.95583054263469</v>
      </c>
      <c r="J399" s="214">
        <v>75094.788300564498</v>
      </c>
      <c r="K399" s="239">
        <v>116865.25698511761</v>
      </c>
      <c r="L399" s="240">
        <v>82466.116748980305</v>
      </c>
      <c r="M399" s="236"/>
      <c r="N399" s="178" t="s">
        <v>279</v>
      </c>
    </row>
    <row r="400" spans="1:14" s="212" customFormat="1" ht="40.5" customHeight="1">
      <c r="A400" s="152"/>
      <c r="B400" s="153"/>
      <c r="C400" s="174" t="s">
        <v>280</v>
      </c>
      <c r="D400" s="192"/>
      <c r="E400" s="213">
        <v>74507.365013817092</v>
      </c>
      <c r="F400" s="214">
        <v>35906.555324032815</v>
      </c>
      <c r="G400" s="214">
        <v>38600.809689784277</v>
      </c>
      <c r="H400" s="214">
        <v>4149.8992957746486</v>
      </c>
      <c r="I400" s="214">
        <v>431.39097766981649</v>
      </c>
      <c r="J400" s="214">
        <v>34019.519416339819</v>
      </c>
      <c r="K400" s="239">
        <v>71827.231163086137</v>
      </c>
      <c r="L400" s="240">
        <v>37651.122167498666</v>
      </c>
      <c r="M400" s="236"/>
      <c r="N400" s="178" t="s">
        <v>281</v>
      </c>
    </row>
    <row r="401" spans="1:14" s="218" customFormat="1" ht="40.5" customHeight="1">
      <c r="A401" s="148"/>
      <c r="B401" s="11"/>
      <c r="C401" s="174" t="s">
        <v>132</v>
      </c>
      <c r="D401" s="192"/>
      <c r="E401" s="213">
        <v>66171.55070786849</v>
      </c>
      <c r="F401" s="214">
        <v>32929.455370583913</v>
      </c>
      <c r="G401" s="214">
        <v>33242.095337284583</v>
      </c>
      <c r="H401" s="214">
        <v>5972.6872950382749</v>
      </c>
      <c r="I401" s="214">
        <v>662.42459799976268</v>
      </c>
      <c r="J401" s="214">
        <v>26606.983444246544</v>
      </c>
      <c r="K401" s="239">
        <v>63542.27968459102</v>
      </c>
      <c r="L401" s="240">
        <v>31829.747796981661</v>
      </c>
      <c r="M401" s="236"/>
      <c r="N401" s="155" t="s">
        <v>133</v>
      </c>
    </row>
    <row r="402" spans="1:14" s="218" customFormat="1" ht="40.5" customHeight="1">
      <c r="A402" s="189"/>
      <c r="B402" s="190"/>
      <c r="C402" s="241" t="s">
        <v>282</v>
      </c>
      <c r="D402" s="242"/>
      <c r="E402" s="243">
        <f t="shared" ref="E402:L402" si="14">SUM(E386:E401)</f>
        <v>3981252.5033481698</v>
      </c>
      <c r="F402" s="244">
        <f t="shared" si="14"/>
        <v>2477095.7058867733</v>
      </c>
      <c r="G402" s="244">
        <f t="shared" si="14"/>
        <v>1504156.797461397</v>
      </c>
      <c r="H402" s="244">
        <f t="shared" si="14"/>
        <v>636603.92411664745</v>
      </c>
      <c r="I402" s="244">
        <f t="shared" si="14"/>
        <v>14412.022222813879</v>
      </c>
      <c r="J402" s="244">
        <f t="shared" si="14"/>
        <v>853140.85112193576</v>
      </c>
      <c r="K402" s="244">
        <f t="shared" si="14"/>
        <v>3808053.8919477705</v>
      </c>
      <c r="L402" s="245">
        <f t="shared" si="14"/>
        <v>1593431.2786741939</v>
      </c>
      <c r="M402" s="246"/>
      <c r="N402" s="247" t="s">
        <v>283</v>
      </c>
    </row>
    <row r="403" spans="1:14" hidden="1"/>
    <row r="404" spans="1:14" hidden="1"/>
    <row r="405" spans="1:14" hidden="1"/>
    <row r="406" spans="1:14" hidden="1"/>
    <row r="407" spans="1:14" hidden="1"/>
    <row r="408" spans="1:14" s="203" customFormat="1" ht="22.5" customHeight="1">
      <c r="A408" s="446" t="s">
        <v>306</v>
      </c>
      <c r="B408" s="446"/>
      <c r="C408" s="446"/>
      <c r="D408" s="446"/>
      <c r="E408" s="446"/>
      <c r="F408" s="446"/>
      <c r="G408" s="446"/>
      <c r="H408" s="446"/>
      <c r="I408" s="446" t="s">
        <v>307</v>
      </c>
      <c r="J408" s="446"/>
      <c r="K408" s="446"/>
      <c r="L408" s="446"/>
      <c r="M408" s="446"/>
      <c r="N408" s="446"/>
    </row>
    <row r="410" spans="1:14">
      <c r="A410" s="447" t="s">
        <v>305</v>
      </c>
      <c r="B410" s="447"/>
      <c r="C410" s="447"/>
      <c r="D410" s="207"/>
      <c r="E410" s="206"/>
      <c r="F410" s="206"/>
      <c r="G410" s="206"/>
      <c r="H410" s="206"/>
      <c r="I410" s="206"/>
      <c r="J410" s="206"/>
      <c r="K410" s="206"/>
      <c r="L410" s="208"/>
      <c r="M410" s="206"/>
      <c r="N410" s="208" t="s">
        <v>285</v>
      </c>
    </row>
    <row r="411" spans="1:14" s="209" customFormat="1" ht="31.5" customHeight="1">
      <c r="A411" s="448"/>
      <c r="B411" s="449"/>
      <c r="C411" s="449"/>
      <c r="D411" s="449"/>
      <c r="E411" s="452" t="s">
        <v>243</v>
      </c>
      <c r="F411" s="452" t="s">
        <v>286</v>
      </c>
      <c r="G411" s="452" t="s">
        <v>287</v>
      </c>
      <c r="H411" s="452" t="s">
        <v>288</v>
      </c>
      <c r="I411" s="452" t="s">
        <v>289</v>
      </c>
      <c r="J411" s="452" t="s">
        <v>290</v>
      </c>
      <c r="K411" s="452" t="s">
        <v>249</v>
      </c>
      <c r="L411" s="456"/>
      <c r="M411" s="457"/>
      <c r="N411" s="458"/>
    </row>
    <row r="412" spans="1:14" s="212" customFormat="1" ht="43.5" customHeight="1">
      <c r="A412" s="450"/>
      <c r="B412" s="451"/>
      <c r="C412" s="451"/>
      <c r="D412" s="451"/>
      <c r="E412" s="453"/>
      <c r="F412" s="453"/>
      <c r="G412" s="453"/>
      <c r="H412" s="453"/>
      <c r="I412" s="453"/>
      <c r="J412" s="453"/>
      <c r="K412" s="210" t="s">
        <v>250</v>
      </c>
      <c r="L412" s="211" t="s">
        <v>291</v>
      </c>
      <c r="M412" s="459"/>
      <c r="N412" s="460"/>
    </row>
    <row r="413" spans="1:14" s="218" customFormat="1" ht="40.5" customHeight="1">
      <c r="A413" s="148"/>
      <c r="B413" s="11"/>
      <c r="C413" s="174" t="s">
        <v>252</v>
      </c>
      <c r="D413" s="192"/>
      <c r="E413" s="213">
        <v>239007.72100761364</v>
      </c>
      <c r="F413" s="214">
        <v>109024.84046077209</v>
      </c>
      <c r="G413" s="214">
        <v>129982.88054684157</v>
      </c>
      <c r="H413" s="214">
        <v>26090.802548540414</v>
      </c>
      <c r="I413" s="214">
        <v>3510.694372907958</v>
      </c>
      <c r="J413" s="214">
        <v>100381.38362539318</v>
      </c>
      <c r="K413" s="20">
        <v>224264.11082438417</v>
      </c>
      <c r="L413" s="216">
        <v>118592.08968728645</v>
      </c>
      <c r="M413" s="217"/>
      <c r="N413" s="178" t="s">
        <v>253</v>
      </c>
    </row>
    <row r="414" spans="1:14" s="212" customFormat="1" ht="40.5" customHeight="1">
      <c r="A414" s="148"/>
      <c r="B414" s="11"/>
      <c r="C414" s="174" t="s">
        <v>254</v>
      </c>
      <c r="D414" s="192"/>
      <c r="E414" s="219">
        <v>2.5088799999747026E-6</v>
      </c>
      <c r="F414" s="220">
        <v>1.1877699999879936E-6</v>
      </c>
      <c r="G414" s="220">
        <v>1.3211099999867092E-6</v>
      </c>
      <c r="H414" s="220">
        <v>3.3315999999665724E-7</v>
      </c>
      <c r="I414" s="220">
        <v>7.5599999999244018E-9</v>
      </c>
      <c r="J414" s="220">
        <v>9.8038999999012773E-7</v>
      </c>
      <c r="K414" s="150">
        <v>2.3974499999758335E-6</v>
      </c>
      <c r="L414" s="166">
        <v>1.282259999987106E-6</v>
      </c>
      <c r="M414" s="221"/>
      <c r="N414" s="178" t="s">
        <v>255</v>
      </c>
    </row>
    <row r="415" spans="1:14" s="212" customFormat="1" ht="40.5" customHeight="1">
      <c r="A415" s="148"/>
      <c r="B415" s="11"/>
      <c r="C415" s="174" t="s">
        <v>256</v>
      </c>
      <c r="D415" s="192"/>
      <c r="E415" s="222">
        <v>4232645.3160946164</v>
      </c>
      <c r="F415" s="223">
        <v>3161788.3701536488</v>
      </c>
      <c r="G415" s="223">
        <v>1070856.945940967</v>
      </c>
      <c r="H415" s="223">
        <v>287359.74579572945</v>
      </c>
      <c r="I415" s="223">
        <v>2828.8375744248451</v>
      </c>
      <c r="J415" s="223">
        <v>780668.36257081269</v>
      </c>
      <c r="K415" s="150">
        <v>3914913.444421133</v>
      </c>
      <c r="L415" s="166">
        <v>989185.64298709983</v>
      </c>
      <c r="M415" s="224"/>
      <c r="N415" s="178" t="s">
        <v>257</v>
      </c>
    </row>
    <row r="416" spans="1:14" s="212" customFormat="1" ht="40.5" customHeight="1">
      <c r="A416" s="148"/>
      <c r="B416" s="11"/>
      <c r="C416" s="174" t="s">
        <v>258</v>
      </c>
      <c r="D416" s="192"/>
      <c r="E416" s="225">
        <v>133668.05257422183</v>
      </c>
      <c r="F416" s="226">
        <v>96213.30375515949</v>
      </c>
      <c r="G416" s="226">
        <v>37454.748819062341</v>
      </c>
      <c r="H416" s="226">
        <v>25436.274028673994</v>
      </c>
      <c r="I416" s="226">
        <v>86.352787948133852</v>
      </c>
      <c r="J416" s="226">
        <v>11932.12200244021</v>
      </c>
      <c r="K416" s="227">
        <v>127174.89842343403</v>
      </c>
      <c r="L416" s="228">
        <v>43203.04538578866</v>
      </c>
      <c r="M416" s="229"/>
      <c r="N416" s="178" t="s">
        <v>259</v>
      </c>
    </row>
    <row r="417" spans="1:14" s="212" customFormat="1" ht="40.5" customHeight="1">
      <c r="A417" s="148"/>
      <c r="B417" s="11"/>
      <c r="C417" s="174" t="s">
        <v>260</v>
      </c>
      <c r="D417" s="192"/>
      <c r="E417" s="230">
        <v>2063134.123254942</v>
      </c>
      <c r="F417" s="231">
        <v>1395039.6096559777</v>
      </c>
      <c r="G417" s="231">
        <v>668094.51359896397</v>
      </c>
      <c r="H417" s="231">
        <v>60247.202667814243</v>
      </c>
      <c r="I417" s="231">
        <v>3133.1528317906914</v>
      </c>
      <c r="J417" s="231">
        <v>604714.15809935913</v>
      </c>
      <c r="K417" s="232">
        <v>1947436.6037830135</v>
      </c>
      <c r="L417" s="233">
        <v>633843.47383279481</v>
      </c>
      <c r="M417" s="234"/>
      <c r="N417" s="178" t="s">
        <v>261</v>
      </c>
    </row>
    <row r="418" spans="1:14" s="212" customFormat="1" ht="40.5" customHeight="1">
      <c r="A418" s="148"/>
      <c r="B418" s="11"/>
      <c r="C418" s="174" t="s">
        <v>262</v>
      </c>
      <c r="D418" s="192"/>
      <c r="E418" s="213">
        <v>178111.92219075473</v>
      </c>
      <c r="F418" s="214">
        <v>84992.523737967393</v>
      </c>
      <c r="G418" s="214">
        <v>93119.398452787369</v>
      </c>
      <c r="H418" s="214">
        <v>6603.9989068038703</v>
      </c>
      <c r="I418" s="214">
        <v>2639.7428089928344</v>
      </c>
      <c r="J418" s="214">
        <v>83875.656736990655</v>
      </c>
      <c r="K418" s="214">
        <v>172918.14570451548</v>
      </c>
      <c r="L418" s="235">
        <v>91272.342582283076</v>
      </c>
      <c r="M418" s="236"/>
      <c r="N418" s="178" t="s">
        <v>263</v>
      </c>
    </row>
    <row r="419" spans="1:14" s="212" customFormat="1" ht="40.5" customHeight="1">
      <c r="A419" s="148"/>
      <c r="B419" s="11"/>
      <c r="C419" s="174" t="s">
        <v>264</v>
      </c>
      <c r="D419" s="192"/>
      <c r="E419" s="213">
        <v>120883.43674046162</v>
      </c>
      <c r="F419" s="214">
        <v>66927.82410439488</v>
      </c>
      <c r="G419" s="214">
        <v>53955.612636066755</v>
      </c>
      <c r="H419" s="214">
        <v>13937.955112891153</v>
      </c>
      <c r="I419" s="214">
        <v>664.83020940835013</v>
      </c>
      <c r="J419" s="214">
        <v>39352.827313767251</v>
      </c>
      <c r="K419" s="237">
        <v>117744.09758127062</v>
      </c>
      <c r="L419" s="238">
        <v>55490.372049042431</v>
      </c>
      <c r="M419" s="236"/>
      <c r="N419" s="178" t="s">
        <v>265</v>
      </c>
    </row>
    <row r="420" spans="1:14" s="212" customFormat="1" ht="40.5" customHeight="1">
      <c r="A420" s="148"/>
      <c r="B420" s="11"/>
      <c r="C420" s="174" t="s">
        <v>266</v>
      </c>
      <c r="D420" s="192"/>
      <c r="E420" s="213">
        <v>111847.32438888738</v>
      </c>
      <c r="F420" s="214">
        <v>72332.245479029036</v>
      </c>
      <c r="G420" s="214">
        <v>39515.078909858363</v>
      </c>
      <c r="H420" s="214">
        <v>1554.6437280649839</v>
      </c>
      <c r="I420" s="214">
        <v>710.30187114940873</v>
      </c>
      <c r="J420" s="214">
        <v>37250.133310643978</v>
      </c>
      <c r="K420" s="214">
        <v>106732.80968098488</v>
      </c>
      <c r="L420" s="235">
        <v>38314.882174235849</v>
      </c>
      <c r="M420" s="236"/>
      <c r="N420" s="178" t="s">
        <v>267</v>
      </c>
    </row>
    <row r="421" spans="1:14" s="212" customFormat="1" ht="40.5" customHeight="1">
      <c r="A421" s="148"/>
      <c r="B421" s="11"/>
      <c r="C421" s="174" t="s">
        <v>268</v>
      </c>
      <c r="D421" s="192"/>
      <c r="E421" s="213">
        <v>49530.175010363047</v>
      </c>
      <c r="F421" s="214">
        <v>30817.448338692218</v>
      </c>
      <c r="G421" s="214">
        <v>18712.726671670833</v>
      </c>
      <c r="H421" s="214">
        <v>11016.530916928697</v>
      </c>
      <c r="I421" s="214">
        <v>59.637943208799847</v>
      </c>
      <c r="J421" s="214">
        <v>7636.5578115333337</v>
      </c>
      <c r="K421" s="237">
        <v>49986.266689564633</v>
      </c>
      <c r="L421" s="238">
        <v>19870.671350911336</v>
      </c>
      <c r="M421" s="217"/>
      <c r="N421" s="178" t="s">
        <v>269</v>
      </c>
    </row>
    <row r="422" spans="1:14" s="212" customFormat="1" ht="40.5" customHeight="1">
      <c r="A422" s="152"/>
      <c r="B422" s="153"/>
      <c r="C422" s="174" t="s">
        <v>270</v>
      </c>
      <c r="D422" s="192"/>
      <c r="E422" s="213">
        <v>137849.52522772309</v>
      </c>
      <c r="F422" s="214">
        <v>54967.631951317853</v>
      </c>
      <c r="G422" s="214">
        <v>82881.893276405244</v>
      </c>
      <c r="H422" s="214">
        <v>6438.5065256087564</v>
      </c>
      <c r="I422" s="214">
        <v>190.27430364112257</v>
      </c>
      <c r="J422" s="214">
        <v>76253.112447155363</v>
      </c>
      <c r="K422" s="237">
        <v>131729.24536299246</v>
      </c>
      <c r="L422" s="238">
        <v>77484.999614028813</v>
      </c>
      <c r="M422" s="236"/>
      <c r="N422" s="178" t="s">
        <v>271</v>
      </c>
    </row>
    <row r="423" spans="1:14" s="212" customFormat="1" ht="40.5" customHeight="1">
      <c r="A423" s="152"/>
      <c r="B423" s="153"/>
      <c r="C423" s="174" t="s">
        <v>272</v>
      </c>
      <c r="D423" s="192"/>
      <c r="E423" s="213">
        <v>179788.54450138428</v>
      </c>
      <c r="F423" s="214">
        <v>49844.471284437081</v>
      </c>
      <c r="G423" s="214">
        <v>129944.0732169472</v>
      </c>
      <c r="H423" s="214">
        <v>28520.664742402114</v>
      </c>
      <c r="I423" s="214">
        <v>5036.5627905930287</v>
      </c>
      <c r="J423" s="214">
        <v>96386.845683952051</v>
      </c>
      <c r="K423" s="237">
        <v>175036.33020220618</v>
      </c>
      <c r="L423" s="238">
        <v>128369.96643023448</v>
      </c>
      <c r="M423" s="236"/>
      <c r="N423" s="178" t="s">
        <v>273</v>
      </c>
    </row>
    <row r="424" spans="1:14" s="212" customFormat="1" ht="40.5" customHeight="1">
      <c r="A424" s="152"/>
      <c r="B424" s="153"/>
      <c r="C424" s="174" t="s">
        <v>274</v>
      </c>
      <c r="D424" s="192"/>
      <c r="E424" s="213">
        <v>56868.623914006355</v>
      </c>
      <c r="F424" s="214">
        <v>21574.207852584932</v>
      </c>
      <c r="G424" s="214">
        <v>35294.416061421412</v>
      </c>
      <c r="H424" s="214">
        <v>4276.4390870993993</v>
      </c>
      <c r="I424" s="214">
        <v>181.26111967226291</v>
      </c>
      <c r="J424" s="214">
        <v>30836.715854649756</v>
      </c>
      <c r="K424" s="239">
        <v>54977.244807220566</v>
      </c>
      <c r="L424" s="240">
        <v>34191.507981037808</v>
      </c>
      <c r="M424" s="236"/>
      <c r="N424" s="178" t="s">
        <v>275</v>
      </c>
    </row>
    <row r="425" spans="1:14" s="212" customFormat="1" ht="40.5" customHeight="1">
      <c r="A425" s="152"/>
      <c r="B425" s="153"/>
      <c r="C425" s="174" t="s">
        <v>276</v>
      </c>
      <c r="D425" s="192"/>
      <c r="E425" s="213">
        <v>304253.15528070944</v>
      </c>
      <c r="F425" s="214">
        <v>80965.626439989734</v>
      </c>
      <c r="G425" s="214">
        <v>223287.52884071972</v>
      </c>
      <c r="H425" s="214">
        <v>91575.918157270949</v>
      </c>
      <c r="I425" s="214">
        <v>22.119686207919681</v>
      </c>
      <c r="J425" s="214">
        <v>131689.49099724082</v>
      </c>
      <c r="K425" s="239">
        <v>293696.58508336166</v>
      </c>
      <c r="L425" s="240">
        <v>215446.50369861309</v>
      </c>
      <c r="M425" s="236"/>
      <c r="N425" s="178" t="s">
        <v>277</v>
      </c>
    </row>
    <row r="426" spans="1:14" s="212" customFormat="1" ht="40.5" customHeight="1">
      <c r="A426" s="152"/>
      <c r="B426" s="153"/>
      <c r="C426" s="174" t="s">
        <v>278</v>
      </c>
      <c r="D426" s="192"/>
      <c r="E426" s="213">
        <v>160059.11191235145</v>
      </c>
      <c r="F426" s="214">
        <v>49079.475256121616</v>
      </c>
      <c r="G426" s="214">
        <v>110979.63665622982</v>
      </c>
      <c r="H426" s="214">
        <v>13293.510391992317</v>
      </c>
      <c r="I426" s="214">
        <v>416.08819061343308</v>
      </c>
      <c r="J426" s="214">
        <v>97270.038073624077</v>
      </c>
      <c r="K426" s="239">
        <v>153219.07644212031</v>
      </c>
      <c r="L426" s="240">
        <v>106247.43151179</v>
      </c>
      <c r="M426" s="236"/>
      <c r="N426" s="178" t="s">
        <v>279</v>
      </c>
    </row>
    <row r="427" spans="1:14" s="212" customFormat="1" ht="40.5" customHeight="1">
      <c r="A427" s="152"/>
      <c r="B427" s="153"/>
      <c r="C427" s="174" t="s">
        <v>280</v>
      </c>
      <c r="D427" s="192"/>
      <c r="E427" s="213">
        <v>97425.689261598076</v>
      </c>
      <c r="F427" s="214">
        <v>46215.145229366717</v>
      </c>
      <c r="G427" s="214">
        <v>51210.544032231373</v>
      </c>
      <c r="H427" s="214">
        <v>5338.638556338029</v>
      </c>
      <c r="I427" s="214">
        <v>517.55003609473306</v>
      </c>
      <c r="J427" s="214">
        <v>45354.355439798615</v>
      </c>
      <c r="K427" s="239">
        <v>94016.517108784057</v>
      </c>
      <c r="L427" s="240">
        <v>49963.831729538637</v>
      </c>
      <c r="M427" s="236"/>
      <c r="N427" s="178" t="s">
        <v>281</v>
      </c>
    </row>
    <row r="428" spans="1:14" s="218" customFormat="1" ht="40.5" customHeight="1">
      <c r="A428" s="148"/>
      <c r="B428" s="11"/>
      <c r="C428" s="174" t="s">
        <v>132</v>
      </c>
      <c r="D428" s="192"/>
      <c r="E428" s="213">
        <v>149909.98368708347</v>
      </c>
      <c r="F428" s="214">
        <v>84286.852235437647</v>
      </c>
      <c r="G428" s="214">
        <v>65623.131451645808</v>
      </c>
      <c r="H428" s="214">
        <v>15078.066508360524</v>
      </c>
      <c r="I428" s="214">
        <v>1983.3110457322919</v>
      </c>
      <c r="J428" s="214">
        <v>48561.75389755299</v>
      </c>
      <c r="K428" s="239">
        <v>142886.47047318623</v>
      </c>
      <c r="L428" s="240">
        <v>60878.122508962959</v>
      </c>
      <c r="M428" s="236"/>
      <c r="N428" s="155" t="s">
        <v>133</v>
      </c>
    </row>
    <row r="429" spans="1:14" s="218" customFormat="1" ht="40.5" customHeight="1">
      <c r="A429" s="189"/>
      <c r="B429" s="190"/>
      <c r="C429" s="241" t="s">
        <v>282</v>
      </c>
      <c r="D429" s="242"/>
      <c r="E429" s="243">
        <f t="shared" ref="E429:L429" si="15">SUM(E413:E428)</f>
        <v>8214982.7050492251</v>
      </c>
      <c r="F429" s="244">
        <f t="shared" si="15"/>
        <v>5404069.5759360837</v>
      </c>
      <c r="G429" s="244">
        <f t="shared" si="15"/>
        <v>2810913.1291131396</v>
      </c>
      <c r="H429" s="244">
        <f t="shared" si="15"/>
        <v>596768.89767485205</v>
      </c>
      <c r="I429" s="244">
        <f t="shared" si="15"/>
        <v>21980.717572393376</v>
      </c>
      <c r="J429" s="244">
        <f t="shared" si="15"/>
        <v>2192163.5138658942</v>
      </c>
      <c r="K429" s="244">
        <f t="shared" si="15"/>
        <v>7706731.8465905692</v>
      </c>
      <c r="L429" s="245">
        <f t="shared" si="15"/>
        <v>2662354.8835249301</v>
      </c>
      <c r="M429" s="246"/>
      <c r="N429" s="247" t="s">
        <v>283</v>
      </c>
    </row>
  </sheetData>
  <mergeCells count="192">
    <mergeCell ref="I411:I412"/>
    <mergeCell ref="J411:J412"/>
    <mergeCell ref="K411:L411"/>
    <mergeCell ref="M411:N412"/>
    <mergeCell ref="A410:C410"/>
    <mergeCell ref="A411:D412"/>
    <mergeCell ref="E411:E412"/>
    <mergeCell ref="F411:F412"/>
    <mergeCell ref="G411:G412"/>
    <mergeCell ref="H411:H412"/>
    <mergeCell ref="I384:I385"/>
    <mergeCell ref="J384:J385"/>
    <mergeCell ref="K384:L384"/>
    <mergeCell ref="M384:N385"/>
    <mergeCell ref="A408:H408"/>
    <mergeCell ref="I408:N408"/>
    <mergeCell ref="A383:C383"/>
    <mergeCell ref="A384:D385"/>
    <mergeCell ref="E384:E385"/>
    <mergeCell ref="F384:F385"/>
    <mergeCell ref="G384:G385"/>
    <mergeCell ref="H384:H385"/>
    <mergeCell ref="I357:I358"/>
    <mergeCell ref="J357:J358"/>
    <mergeCell ref="K357:L357"/>
    <mergeCell ref="M357:N358"/>
    <mergeCell ref="A381:H381"/>
    <mergeCell ref="I381:N381"/>
    <mergeCell ref="A356:C356"/>
    <mergeCell ref="A357:D358"/>
    <mergeCell ref="E357:E358"/>
    <mergeCell ref="F357:F358"/>
    <mergeCell ref="G357:G358"/>
    <mergeCell ref="H357:H358"/>
    <mergeCell ref="I330:I331"/>
    <mergeCell ref="J330:J331"/>
    <mergeCell ref="K330:L330"/>
    <mergeCell ref="M330:N331"/>
    <mergeCell ref="A354:H354"/>
    <mergeCell ref="I354:N354"/>
    <mergeCell ref="A329:C329"/>
    <mergeCell ref="A330:D331"/>
    <mergeCell ref="E330:E331"/>
    <mergeCell ref="F330:F331"/>
    <mergeCell ref="G330:G331"/>
    <mergeCell ref="H330:H331"/>
    <mergeCell ref="I303:I304"/>
    <mergeCell ref="J303:J304"/>
    <mergeCell ref="K303:L303"/>
    <mergeCell ref="M303:N304"/>
    <mergeCell ref="A327:H327"/>
    <mergeCell ref="I327:N327"/>
    <mergeCell ref="A302:C302"/>
    <mergeCell ref="A303:D304"/>
    <mergeCell ref="E303:E304"/>
    <mergeCell ref="F303:F304"/>
    <mergeCell ref="G303:G304"/>
    <mergeCell ref="H303:H304"/>
    <mergeCell ref="I276:I277"/>
    <mergeCell ref="J276:J277"/>
    <mergeCell ref="K276:L276"/>
    <mergeCell ref="M276:N277"/>
    <mergeCell ref="A300:H300"/>
    <mergeCell ref="I300:N300"/>
    <mergeCell ref="A275:C275"/>
    <mergeCell ref="A276:D277"/>
    <mergeCell ref="E276:E277"/>
    <mergeCell ref="F276:F277"/>
    <mergeCell ref="G276:G277"/>
    <mergeCell ref="H276:H277"/>
    <mergeCell ref="I249:I250"/>
    <mergeCell ref="J249:J250"/>
    <mergeCell ref="K249:L249"/>
    <mergeCell ref="M249:N250"/>
    <mergeCell ref="A273:H273"/>
    <mergeCell ref="I273:N273"/>
    <mergeCell ref="A248:C248"/>
    <mergeCell ref="A249:D250"/>
    <mergeCell ref="E249:E250"/>
    <mergeCell ref="F249:F250"/>
    <mergeCell ref="G249:G250"/>
    <mergeCell ref="H249:H250"/>
    <mergeCell ref="I217:I218"/>
    <mergeCell ref="J217:J218"/>
    <mergeCell ref="K217:L217"/>
    <mergeCell ref="M217:N218"/>
    <mergeCell ref="A246:H246"/>
    <mergeCell ref="I246:N246"/>
    <mergeCell ref="A216:C216"/>
    <mergeCell ref="A217:D218"/>
    <mergeCell ref="E217:E218"/>
    <mergeCell ref="F217:F218"/>
    <mergeCell ref="G217:G218"/>
    <mergeCell ref="H217:H218"/>
    <mergeCell ref="I191:I192"/>
    <mergeCell ref="J191:J192"/>
    <mergeCell ref="K191:L191"/>
    <mergeCell ref="M191:N192"/>
    <mergeCell ref="A214:H214"/>
    <mergeCell ref="I214:N214"/>
    <mergeCell ref="A190:C190"/>
    <mergeCell ref="A191:D192"/>
    <mergeCell ref="E191:E192"/>
    <mergeCell ref="F191:F192"/>
    <mergeCell ref="G191:G192"/>
    <mergeCell ref="H191:H192"/>
    <mergeCell ref="I165:I166"/>
    <mergeCell ref="J165:J166"/>
    <mergeCell ref="K165:L165"/>
    <mergeCell ref="M165:N166"/>
    <mergeCell ref="A188:H188"/>
    <mergeCell ref="I188:N188"/>
    <mergeCell ref="A164:C164"/>
    <mergeCell ref="A165:D166"/>
    <mergeCell ref="E165:E166"/>
    <mergeCell ref="F165:F166"/>
    <mergeCell ref="G165:G166"/>
    <mergeCell ref="H165:H166"/>
    <mergeCell ref="I139:I140"/>
    <mergeCell ref="J139:J140"/>
    <mergeCell ref="K139:L139"/>
    <mergeCell ref="M139:N140"/>
    <mergeCell ref="A162:H162"/>
    <mergeCell ref="I162:N162"/>
    <mergeCell ref="A138:C138"/>
    <mergeCell ref="A139:D140"/>
    <mergeCell ref="E139:E140"/>
    <mergeCell ref="F139:F140"/>
    <mergeCell ref="G139:G140"/>
    <mergeCell ref="H139:H140"/>
    <mergeCell ref="I112:I113"/>
    <mergeCell ref="J112:J113"/>
    <mergeCell ref="K112:L112"/>
    <mergeCell ref="M112:N113"/>
    <mergeCell ref="A136:H136"/>
    <mergeCell ref="I136:N136"/>
    <mergeCell ref="A111:C111"/>
    <mergeCell ref="A112:D113"/>
    <mergeCell ref="E112:E113"/>
    <mergeCell ref="F112:F113"/>
    <mergeCell ref="G112:G113"/>
    <mergeCell ref="H112:H113"/>
    <mergeCell ref="I85:I86"/>
    <mergeCell ref="J85:J86"/>
    <mergeCell ref="K85:L85"/>
    <mergeCell ref="M85:N86"/>
    <mergeCell ref="A109:H109"/>
    <mergeCell ref="I109:N109"/>
    <mergeCell ref="A84:C84"/>
    <mergeCell ref="A85:D86"/>
    <mergeCell ref="E85:E86"/>
    <mergeCell ref="F85:F86"/>
    <mergeCell ref="G85:G86"/>
    <mergeCell ref="H85:H86"/>
    <mergeCell ref="I58:I59"/>
    <mergeCell ref="J58:J59"/>
    <mergeCell ref="K58:L58"/>
    <mergeCell ref="M58:N59"/>
    <mergeCell ref="A82:H82"/>
    <mergeCell ref="I82:N82"/>
    <mergeCell ref="A57:C57"/>
    <mergeCell ref="A58:D59"/>
    <mergeCell ref="E58:E59"/>
    <mergeCell ref="F58:F59"/>
    <mergeCell ref="G58:G59"/>
    <mergeCell ref="H58:H59"/>
    <mergeCell ref="I31:I32"/>
    <mergeCell ref="J31:J32"/>
    <mergeCell ref="K31:L31"/>
    <mergeCell ref="M31:N32"/>
    <mergeCell ref="A55:H55"/>
    <mergeCell ref="I55:N55"/>
    <mergeCell ref="K4:L4"/>
    <mergeCell ref="M4:N5"/>
    <mergeCell ref="A28:H28"/>
    <mergeCell ref="I28:N28"/>
    <mergeCell ref="A30:C30"/>
    <mergeCell ref="A31:D32"/>
    <mergeCell ref="E31:E32"/>
    <mergeCell ref="F31:F32"/>
    <mergeCell ref="G31:G32"/>
    <mergeCell ref="H31:H32"/>
    <mergeCell ref="A1:H1"/>
    <mergeCell ref="I1:N1"/>
    <mergeCell ref="A3:C3"/>
    <mergeCell ref="A4:D5"/>
    <mergeCell ref="E4:E5"/>
    <mergeCell ref="F4:F5"/>
    <mergeCell ref="G4:G5"/>
    <mergeCell ref="H4:H5"/>
    <mergeCell ref="I4:I5"/>
    <mergeCell ref="J4:J5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87" pageOrder="overThenDown" orientation="portrait" r:id="rId1"/>
  <headerFooter>
    <oddFooter>&amp;C&amp;P</oddFooter>
  </headerFooter>
  <rowBreaks count="1" manualBreakCount="1">
    <brk id="402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7"/>
  <sheetViews>
    <sheetView view="pageBreakPreview" zoomScale="70" zoomScaleNormal="77" zoomScaleSheetLayoutView="70" workbookViewId="0">
      <selection activeCell="G29" sqref="G29"/>
    </sheetView>
  </sheetViews>
  <sheetFormatPr defaultRowHeight="16.5"/>
  <cols>
    <col min="1" max="2" width="0.88671875" style="2" customWidth="1"/>
    <col min="3" max="3" width="21.88671875" style="2" customWidth="1"/>
    <col min="4" max="4" width="0.88671875" style="2" customWidth="1"/>
    <col min="5" max="12" width="15.5546875" style="204" customWidth="1"/>
    <col min="13" max="13" width="0.88671875" style="204" customWidth="1"/>
    <col min="14" max="14" width="23.44140625" style="206" customWidth="1"/>
    <col min="15" max="256" width="8.88671875" style="204"/>
    <col min="257" max="258" width="0.88671875" style="204" customWidth="1"/>
    <col min="259" max="259" width="21.88671875" style="204" customWidth="1"/>
    <col min="260" max="260" width="0.88671875" style="204" customWidth="1"/>
    <col min="261" max="268" width="15.5546875" style="204" customWidth="1"/>
    <col min="269" max="269" width="0.88671875" style="204" customWidth="1"/>
    <col min="270" max="270" width="23.44140625" style="204" customWidth="1"/>
    <col min="271" max="512" width="8.88671875" style="204"/>
    <col min="513" max="514" width="0.88671875" style="204" customWidth="1"/>
    <col min="515" max="515" width="21.88671875" style="204" customWidth="1"/>
    <col min="516" max="516" width="0.88671875" style="204" customWidth="1"/>
    <col min="517" max="524" width="15.5546875" style="204" customWidth="1"/>
    <col min="525" max="525" width="0.88671875" style="204" customWidth="1"/>
    <col min="526" max="526" width="23.44140625" style="204" customWidth="1"/>
    <col min="527" max="768" width="8.88671875" style="204"/>
    <col min="769" max="770" width="0.88671875" style="204" customWidth="1"/>
    <col min="771" max="771" width="21.88671875" style="204" customWidth="1"/>
    <col min="772" max="772" width="0.88671875" style="204" customWidth="1"/>
    <col min="773" max="780" width="15.5546875" style="204" customWidth="1"/>
    <col min="781" max="781" width="0.88671875" style="204" customWidth="1"/>
    <col min="782" max="782" width="23.44140625" style="204" customWidth="1"/>
    <col min="783" max="1024" width="8.88671875" style="204"/>
    <col min="1025" max="1026" width="0.88671875" style="204" customWidth="1"/>
    <col min="1027" max="1027" width="21.88671875" style="204" customWidth="1"/>
    <col min="1028" max="1028" width="0.88671875" style="204" customWidth="1"/>
    <col min="1029" max="1036" width="15.5546875" style="204" customWidth="1"/>
    <col min="1037" max="1037" width="0.88671875" style="204" customWidth="1"/>
    <col min="1038" max="1038" width="23.44140625" style="204" customWidth="1"/>
    <col min="1039" max="1280" width="8.88671875" style="204"/>
    <col min="1281" max="1282" width="0.88671875" style="204" customWidth="1"/>
    <col min="1283" max="1283" width="21.88671875" style="204" customWidth="1"/>
    <col min="1284" max="1284" width="0.88671875" style="204" customWidth="1"/>
    <col min="1285" max="1292" width="15.5546875" style="204" customWidth="1"/>
    <col min="1293" max="1293" width="0.88671875" style="204" customWidth="1"/>
    <col min="1294" max="1294" width="23.44140625" style="204" customWidth="1"/>
    <col min="1295" max="1536" width="8.88671875" style="204"/>
    <col min="1537" max="1538" width="0.88671875" style="204" customWidth="1"/>
    <col min="1539" max="1539" width="21.88671875" style="204" customWidth="1"/>
    <col min="1540" max="1540" width="0.88671875" style="204" customWidth="1"/>
    <col min="1541" max="1548" width="15.5546875" style="204" customWidth="1"/>
    <col min="1549" max="1549" width="0.88671875" style="204" customWidth="1"/>
    <col min="1550" max="1550" width="23.44140625" style="204" customWidth="1"/>
    <col min="1551" max="1792" width="8.88671875" style="204"/>
    <col min="1793" max="1794" width="0.88671875" style="204" customWidth="1"/>
    <col min="1795" max="1795" width="21.88671875" style="204" customWidth="1"/>
    <col min="1796" max="1796" width="0.88671875" style="204" customWidth="1"/>
    <col min="1797" max="1804" width="15.5546875" style="204" customWidth="1"/>
    <col min="1805" max="1805" width="0.88671875" style="204" customWidth="1"/>
    <col min="1806" max="1806" width="23.44140625" style="204" customWidth="1"/>
    <col min="1807" max="2048" width="8.88671875" style="204"/>
    <col min="2049" max="2050" width="0.88671875" style="204" customWidth="1"/>
    <col min="2051" max="2051" width="21.88671875" style="204" customWidth="1"/>
    <col min="2052" max="2052" width="0.88671875" style="204" customWidth="1"/>
    <col min="2053" max="2060" width="15.5546875" style="204" customWidth="1"/>
    <col min="2061" max="2061" width="0.88671875" style="204" customWidth="1"/>
    <col min="2062" max="2062" width="23.44140625" style="204" customWidth="1"/>
    <col min="2063" max="2304" width="8.88671875" style="204"/>
    <col min="2305" max="2306" width="0.88671875" style="204" customWidth="1"/>
    <col min="2307" max="2307" width="21.88671875" style="204" customWidth="1"/>
    <col min="2308" max="2308" width="0.88671875" style="204" customWidth="1"/>
    <col min="2309" max="2316" width="15.5546875" style="204" customWidth="1"/>
    <col min="2317" max="2317" width="0.88671875" style="204" customWidth="1"/>
    <col min="2318" max="2318" width="23.44140625" style="204" customWidth="1"/>
    <col min="2319" max="2560" width="8.88671875" style="204"/>
    <col min="2561" max="2562" width="0.88671875" style="204" customWidth="1"/>
    <col min="2563" max="2563" width="21.88671875" style="204" customWidth="1"/>
    <col min="2564" max="2564" width="0.88671875" style="204" customWidth="1"/>
    <col min="2565" max="2572" width="15.5546875" style="204" customWidth="1"/>
    <col min="2573" max="2573" width="0.88671875" style="204" customWidth="1"/>
    <col min="2574" max="2574" width="23.44140625" style="204" customWidth="1"/>
    <col min="2575" max="2816" width="8.88671875" style="204"/>
    <col min="2817" max="2818" width="0.88671875" style="204" customWidth="1"/>
    <col min="2819" max="2819" width="21.88671875" style="204" customWidth="1"/>
    <col min="2820" max="2820" width="0.88671875" style="204" customWidth="1"/>
    <col min="2821" max="2828" width="15.5546875" style="204" customWidth="1"/>
    <col min="2829" max="2829" width="0.88671875" style="204" customWidth="1"/>
    <col min="2830" max="2830" width="23.44140625" style="204" customWidth="1"/>
    <col min="2831" max="3072" width="8.88671875" style="204"/>
    <col min="3073" max="3074" width="0.88671875" style="204" customWidth="1"/>
    <col min="3075" max="3075" width="21.88671875" style="204" customWidth="1"/>
    <col min="3076" max="3076" width="0.88671875" style="204" customWidth="1"/>
    <col min="3077" max="3084" width="15.5546875" style="204" customWidth="1"/>
    <col min="3085" max="3085" width="0.88671875" style="204" customWidth="1"/>
    <col min="3086" max="3086" width="23.44140625" style="204" customWidth="1"/>
    <col min="3087" max="3328" width="8.88671875" style="204"/>
    <col min="3329" max="3330" width="0.88671875" style="204" customWidth="1"/>
    <col min="3331" max="3331" width="21.88671875" style="204" customWidth="1"/>
    <col min="3332" max="3332" width="0.88671875" style="204" customWidth="1"/>
    <col min="3333" max="3340" width="15.5546875" style="204" customWidth="1"/>
    <col min="3341" max="3341" width="0.88671875" style="204" customWidth="1"/>
    <col min="3342" max="3342" width="23.44140625" style="204" customWidth="1"/>
    <col min="3343" max="3584" width="8.88671875" style="204"/>
    <col min="3585" max="3586" width="0.88671875" style="204" customWidth="1"/>
    <col min="3587" max="3587" width="21.88671875" style="204" customWidth="1"/>
    <col min="3588" max="3588" width="0.88671875" style="204" customWidth="1"/>
    <col min="3589" max="3596" width="15.5546875" style="204" customWidth="1"/>
    <col min="3597" max="3597" width="0.88671875" style="204" customWidth="1"/>
    <col min="3598" max="3598" width="23.44140625" style="204" customWidth="1"/>
    <col min="3599" max="3840" width="8.88671875" style="204"/>
    <col min="3841" max="3842" width="0.88671875" style="204" customWidth="1"/>
    <col min="3843" max="3843" width="21.88671875" style="204" customWidth="1"/>
    <col min="3844" max="3844" width="0.88671875" style="204" customWidth="1"/>
    <col min="3845" max="3852" width="15.5546875" style="204" customWidth="1"/>
    <col min="3853" max="3853" width="0.88671875" style="204" customWidth="1"/>
    <col min="3854" max="3854" width="23.44140625" style="204" customWidth="1"/>
    <col min="3855" max="4096" width="8.88671875" style="204"/>
    <col min="4097" max="4098" width="0.88671875" style="204" customWidth="1"/>
    <col min="4099" max="4099" width="21.88671875" style="204" customWidth="1"/>
    <col min="4100" max="4100" width="0.88671875" style="204" customWidth="1"/>
    <col min="4101" max="4108" width="15.5546875" style="204" customWidth="1"/>
    <col min="4109" max="4109" width="0.88671875" style="204" customWidth="1"/>
    <col min="4110" max="4110" width="23.44140625" style="204" customWidth="1"/>
    <col min="4111" max="4352" width="8.88671875" style="204"/>
    <col min="4353" max="4354" width="0.88671875" style="204" customWidth="1"/>
    <col min="4355" max="4355" width="21.88671875" style="204" customWidth="1"/>
    <col min="4356" max="4356" width="0.88671875" style="204" customWidth="1"/>
    <col min="4357" max="4364" width="15.5546875" style="204" customWidth="1"/>
    <col min="4365" max="4365" width="0.88671875" style="204" customWidth="1"/>
    <col min="4366" max="4366" width="23.44140625" style="204" customWidth="1"/>
    <col min="4367" max="4608" width="8.88671875" style="204"/>
    <col min="4609" max="4610" width="0.88671875" style="204" customWidth="1"/>
    <col min="4611" max="4611" width="21.88671875" style="204" customWidth="1"/>
    <col min="4612" max="4612" width="0.88671875" style="204" customWidth="1"/>
    <col min="4613" max="4620" width="15.5546875" style="204" customWidth="1"/>
    <col min="4621" max="4621" width="0.88671875" style="204" customWidth="1"/>
    <col min="4622" max="4622" width="23.44140625" style="204" customWidth="1"/>
    <col min="4623" max="4864" width="8.88671875" style="204"/>
    <col min="4865" max="4866" width="0.88671875" style="204" customWidth="1"/>
    <col min="4867" max="4867" width="21.88671875" style="204" customWidth="1"/>
    <col min="4868" max="4868" width="0.88671875" style="204" customWidth="1"/>
    <col min="4869" max="4876" width="15.5546875" style="204" customWidth="1"/>
    <col min="4877" max="4877" width="0.88671875" style="204" customWidth="1"/>
    <col min="4878" max="4878" width="23.44140625" style="204" customWidth="1"/>
    <col min="4879" max="5120" width="8.88671875" style="204"/>
    <col min="5121" max="5122" width="0.88671875" style="204" customWidth="1"/>
    <col min="5123" max="5123" width="21.88671875" style="204" customWidth="1"/>
    <col min="5124" max="5124" width="0.88671875" style="204" customWidth="1"/>
    <col min="5125" max="5132" width="15.5546875" style="204" customWidth="1"/>
    <col min="5133" max="5133" width="0.88671875" style="204" customWidth="1"/>
    <col min="5134" max="5134" width="23.44140625" style="204" customWidth="1"/>
    <col min="5135" max="5376" width="8.88671875" style="204"/>
    <col min="5377" max="5378" width="0.88671875" style="204" customWidth="1"/>
    <col min="5379" max="5379" width="21.88671875" style="204" customWidth="1"/>
    <col min="5380" max="5380" width="0.88671875" style="204" customWidth="1"/>
    <col min="5381" max="5388" width="15.5546875" style="204" customWidth="1"/>
    <col min="5389" max="5389" width="0.88671875" style="204" customWidth="1"/>
    <col min="5390" max="5390" width="23.44140625" style="204" customWidth="1"/>
    <col min="5391" max="5632" width="8.88671875" style="204"/>
    <col min="5633" max="5634" width="0.88671875" style="204" customWidth="1"/>
    <col min="5635" max="5635" width="21.88671875" style="204" customWidth="1"/>
    <col min="5636" max="5636" width="0.88671875" style="204" customWidth="1"/>
    <col min="5637" max="5644" width="15.5546875" style="204" customWidth="1"/>
    <col min="5645" max="5645" width="0.88671875" style="204" customWidth="1"/>
    <col min="5646" max="5646" width="23.44140625" style="204" customWidth="1"/>
    <col min="5647" max="5888" width="8.88671875" style="204"/>
    <col min="5889" max="5890" width="0.88671875" style="204" customWidth="1"/>
    <col min="5891" max="5891" width="21.88671875" style="204" customWidth="1"/>
    <col min="5892" max="5892" width="0.88671875" style="204" customWidth="1"/>
    <col min="5893" max="5900" width="15.5546875" style="204" customWidth="1"/>
    <col min="5901" max="5901" width="0.88671875" style="204" customWidth="1"/>
    <col min="5902" max="5902" width="23.44140625" style="204" customWidth="1"/>
    <col min="5903" max="6144" width="8.88671875" style="204"/>
    <col min="6145" max="6146" width="0.88671875" style="204" customWidth="1"/>
    <col min="6147" max="6147" width="21.88671875" style="204" customWidth="1"/>
    <col min="6148" max="6148" width="0.88671875" style="204" customWidth="1"/>
    <col min="6149" max="6156" width="15.5546875" style="204" customWidth="1"/>
    <col min="6157" max="6157" width="0.88671875" style="204" customWidth="1"/>
    <col min="6158" max="6158" width="23.44140625" style="204" customWidth="1"/>
    <col min="6159" max="6400" width="8.88671875" style="204"/>
    <col min="6401" max="6402" width="0.88671875" style="204" customWidth="1"/>
    <col min="6403" max="6403" width="21.88671875" style="204" customWidth="1"/>
    <col min="6404" max="6404" width="0.88671875" style="204" customWidth="1"/>
    <col min="6405" max="6412" width="15.5546875" style="204" customWidth="1"/>
    <col min="6413" max="6413" width="0.88671875" style="204" customWidth="1"/>
    <col min="6414" max="6414" width="23.44140625" style="204" customWidth="1"/>
    <col min="6415" max="6656" width="8.88671875" style="204"/>
    <col min="6657" max="6658" width="0.88671875" style="204" customWidth="1"/>
    <col min="6659" max="6659" width="21.88671875" style="204" customWidth="1"/>
    <col min="6660" max="6660" width="0.88671875" style="204" customWidth="1"/>
    <col min="6661" max="6668" width="15.5546875" style="204" customWidth="1"/>
    <col min="6669" max="6669" width="0.88671875" style="204" customWidth="1"/>
    <col min="6670" max="6670" width="23.44140625" style="204" customWidth="1"/>
    <col min="6671" max="6912" width="8.88671875" style="204"/>
    <col min="6913" max="6914" width="0.88671875" style="204" customWidth="1"/>
    <col min="6915" max="6915" width="21.88671875" style="204" customWidth="1"/>
    <col min="6916" max="6916" width="0.88671875" style="204" customWidth="1"/>
    <col min="6917" max="6924" width="15.5546875" style="204" customWidth="1"/>
    <col min="6925" max="6925" width="0.88671875" style="204" customWidth="1"/>
    <col min="6926" max="6926" width="23.44140625" style="204" customWidth="1"/>
    <col min="6927" max="7168" width="8.88671875" style="204"/>
    <col min="7169" max="7170" width="0.88671875" style="204" customWidth="1"/>
    <col min="7171" max="7171" width="21.88671875" style="204" customWidth="1"/>
    <col min="7172" max="7172" width="0.88671875" style="204" customWidth="1"/>
    <col min="7173" max="7180" width="15.5546875" style="204" customWidth="1"/>
    <col min="7181" max="7181" width="0.88671875" style="204" customWidth="1"/>
    <col min="7182" max="7182" width="23.44140625" style="204" customWidth="1"/>
    <col min="7183" max="7424" width="8.88671875" style="204"/>
    <col min="7425" max="7426" width="0.88671875" style="204" customWidth="1"/>
    <col min="7427" max="7427" width="21.88671875" style="204" customWidth="1"/>
    <col min="7428" max="7428" width="0.88671875" style="204" customWidth="1"/>
    <col min="7429" max="7436" width="15.5546875" style="204" customWidth="1"/>
    <col min="7437" max="7437" width="0.88671875" style="204" customWidth="1"/>
    <col min="7438" max="7438" width="23.44140625" style="204" customWidth="1"/>
    <col min="7439" max="7680" width="8.88671875" style="204"/>
    <col min="7681" max="7682" width="0.88671875" style="204" customWidth="1"/>
    <col min="7683" max="7683" width="21.88671875" style="204" customWidth="1"/>
    <col min="7684" max="7684" width="0.88671875" style="204" customWidth="1"/>
    <col min="7685" max="7692" width="15.5546875" style="204" customWidth="1"/>
    <col min="7693" max="7693" width="0.88671875" style="204" customWidth="1"/>
    <col min="7694" max="7694" width="23.44140625" style="204" customWidth="1"/>
    <col min="7695" max="7936" width="8.88671875" style="204"/>
    <col min="7937" max="7938" width="0.88671875" style="204" customWidth="1"/>
    <col min="7939" max="7939" width="21.88671875" style="204" customWidth="1"/>
    <col min="7940" max="7940" width="0.88671875" style="204" customWidth="1"/>
    <col min="7941" max="7948" width="15.5546875" style="204" customWidth="1"/>
    <col min="7949" max="7949" width="0.88671875" style="204" customWidth="1"/>
    <col min="7950" max="7950" width="23.44140625" style="204" customWidth="1"/>
    <col min="7951" max="8192" width="8.88671875" style="204"/>
    <col min="8193" max="8194" width="0.88671875" style="204" customWidth="1"/>
    <col min="8195" max="8195" width="21.88671875" style="204" customWidth="1"/>
    <col min="8196" max="8196" width="0.88671875" style="204" customWidth="1"/>
    <col min="8197" max="8204" width="15.5546875" style="204" customWidth="1"/>
    <col min="8205" max="8205" width="0.88671875" style="204" customWidth="1"/>
    <col min="8206" max="8206" width="23.44140625" style="204" customWidth="1"/>
    <col min="8207" max="8448" width="8.88671875" style="204"/>
    <col min="8449" max="8450" width="0.88671875" style="204" customWidth="1"/>
    <col min="8451" max="8451" width="21.88671875" style="204" customWidth="1"/>
    <col min="8452" max="8452" width="0.88671875" style="204" customWidth="1"/>
    <col min="8453" max="8460" width="15.5546875" style="204" customWidth="1"/>
    <col min="8461" max="8461" width="0.88671875" style="204" customWidth="1"/>
    <col min="8462" max="8462" width="23.44140625" style="204" customWidth="1"/>
    <col min="8463" max="8704" width="8.88671875" style="204"/>
    <col min="8705" max="8706" width="0.88671875" style="204" customWidth="1"/>
    <col min="8707" max="8707" width="21.88671875" style="204" customWidth="1"/>
    <col min="8708" max="8708" width="0.88671875" style="204" customWidth="1"/>
    <col min="8709" max="8716" width="15.5546875" style="204" customWidth="1"/>
    <col min="8717" max="8717" width="0.88671875" style="204" customWidth="1"/>
    <col min="8718" max="8718" width="23.44140625" style="204" customWidth="1"/>
    <col min="8719" max="8960" width="8.88671875" style="204"/>
    <col min="8961" max="8962" width="0.88671875" style="204" customWidth="1"/>
    <col min="8963" max="8963" width="21.88671875" style="204" customWidth="1"/>
    <col min="8964" max="8964" width="0.88671875" style="204" customWidth="1"/>
    <col min="8965" max="8972" width="15.5546875" style="204" customWidth="1"/>
    <col min="8973" max="8973" width="0.88671875" style="204" customWidth="1"/>
    <col min="8974" max="8974" width="23.44140625" style="204" customWidth="1"/>
    <col min="8975" max="9216" width="8.88671875" style="204"/>
    <col min="9217" max="9218" width="0.88671875" style="204" customWidth="1"/>
    <col min="9219" max="9219" width="21.88671875" style="204" customWidth="1"/>
    <col min="9220" max="9220" width="0.88671875" style="204" customWidth="1"/>
    <col min="9221" max="9228" width="15.5546875" style="204" customWidth="1"/>
    <col min="9229" max="9229" width="0.88671875" style="204" customWidth="1"/>
    <col min="9230" max="9230" width="23.44140625" style="204" customWidth="1"/>
    <col min="9231" max="9472" width="8.88671875" style="204"/>
    <col min="9473" max="9474" width="0.88671875" style="204" customWidth="1"/>
    <col min="9475" max="9475" width="21.88671875" style="204" customWidth="1"/>
    <col min="9476" max="9476" width="0.88671875" style="204" customWidth="1"/>
    <col min="9477" max="9484" width="15.5546875" style="204" customWidth="1"/>
    <col min="9485" max="9485" width="0.88671875" style="204" customWidth="1"/>
    <col min="9486" max="9486" width="23.44140625" style="204" customWidth="1"/>
    <col min="9487" max="9728" width="8.88671875" style="204"/>
    <col min="9729" max="9730" width="0.88671875" style="204" customWidth="1"/>
    <col min="9731" max="9731" width="21.88671875" style="204" customWidth="1"/>
    <col min="9732" max="9732" width="0.88671875" style="204" customWidth="1"/>
    <col min="9733" max="9740" width="15.5546875" style="204" customWidth="1"/>
    <col min="9741" max="9741" width="0.88671875" style="204" customWidth="1"/>
    <col min="9742" max="9742" width="23.44140625" style="204" customWidth="1"/>
    <col min="9743" max="9984" width="8.88671875" style="204"/>
    <col min="9985" max="9986" width="0.88671875" style="204" customWidth="1"/>
    <col min="9987" max="9987" width="21.88671875" style="204" customWidth="1"/>
    <col min="9988" max="9988" width="0.88671875" style="204" customWidth="1"/>
    <col min="9989" max="9996" width="15.5546875" style="204" customWidth="1"/>
    <col min="9997" max="9997" width="0.88671875" style="204" customWidth="1"/>
    <col min="9998" max="9998" width="23.44140625" style="204" customWidth="1"/>
    <col min="9999" max="10240" width="8.88671875" style="204"/>
    <col min="10241" max="10242" width="0.88671875" style="204" customWidth="1"/>
    <col min="10243" max="10243" width="21.88671875" style="204" customWidth="1"/>
    <col min="10244" max="10244" width="0.88671875" style="204" customWidth="1"/>
    <col min="10245" max="10252" width="15.5546875" style="204" customWidth="1"/>
    <col min="10253" max="10253" width="0.88671875" style="204" customWidth="1"/>
    <col min="10254" max="10254" width="23.44140625" style="204" customWidth="1"/>
    <col min="10255" max="10496" width="8.88671875" style="204"/>
    <col min="10497" max="10498" width="0.88671875" style="204" customWidth="1"/>
    <col min="10499" max="10499" width="21.88671875" style="204" customWidth="1"/>
    <col min="10500" max="10500" width="0.88671875" style="204" customWidth="1"/>
    <col min="10501" max="10508" width="15.5546875" style="204" customWidth="1"/>
    <col min="10509" max="10509" width="0.88671875" style="204" customWidth="1"/>
    <col min="10510" max="10510" width="23.44140625" style="204" customWidth="1"/>
    <col min="10511" max="10752" width="8.88671875" style="204"/>
    <col min="10753" max="10754" width="0.88671875" style="204" customWidth="1"/>
    <col min="10755" max="10755" width="21.88671875" style="204" customWidth="1"/>
    <col min="10756" max="10756" width="0.88671875" style="204" customWidth="1"/>
    <col min="10757" max="10764" width="15.5546875" style="204" customWidth="1"/>
    <col min="10765" max="10765" width="0.88671875" style="204" customWidth="1"/>
    <col min="10766" max="10766" width="23.44140625" style="204" customWidth="1"/>
    <col min="10767" max="11008" width="8.88671875" style="204"/>
    <col min="11009" max="11010" width="0.88671875" style="204" customWidth="1"/>
    <col min="11011" max="11011" width="21.88671875" style="204" customWidth="1"/>
    <col min="11012" max="11012" width="0.88671875" style="204" customWidth="1"/>
    <col min="11013" max="11020" width="15.5546875" style="204" customWidth="1"/>
    <col min="11021" max="11021" width="0.88671875" style="204" customWidth="1"/>
    <col min="11022" max="11022" width="23.44140625" style="204" customWidth="1"/>
    <col min="11023" max="11264" width="8.88671875" style="204"/>
    <col min="11265" max="11266" width="0.88671875" style="204" customWidth="1"/>
    <col min="11267" max="11267" width="21.88671875" style="204" customWidth="1"/>
    <col min="11268" max="11268" width="0.88671875" style="204" customWidth="1"/>
    <col min="11269" max="11276" width="15.5546875" style="204" customWidth="1"/>
    <col min="11277" max="11277" width="0.88671875" style="204" customWidth="1"/>
    <col min="11278" max="11278" width="23.44140625" style="204" customWidth="1"/>
    <col min="11279" max="11520" width="8.88671875" style="204"/>
    <col min="11521" max="11522" width="0.88671875" style="204" customWidth="1"/>
    <col min="11523" max="11523" width="21.88671875" style="204" customWidth="1"/>
    <col min="11524" max="11524" width="0.88671875" style="204" customWidth="1"/>
    <col min="11525" max="11532" width="15.5546875" style="204" customWidth="1"/>
    <col min="11533" max="11533" width="0.88671875" style="204" customWidth="1"/>
    <col min="11534" max="11534" width="23.44140625" style="204" customWidth="1"/>
    <col min="11535" max="11776" width="8.88671875" style="204"/>
    <col min="11777" max="11778" width="0.88671875" style="204" customWidth="1"/>
    <col min="11779" max="11779" width="21.88671875" style="204" customWidth="1"/>
    <col min="11780" max="11780" width="0.88671875" style="204" customWidth="1"/>
    <col min="11781" max="11788" width="15.5546875" style="204" customWidth="1"/>
    <col min="11789" max="11789" width="0.88671875" style="204" customWidth="1"/>
    <col min="11790" max="11790" width="23.44140625" style="204" customWidth="1"/>
    <col min="11791" max="12032" width="8.88671875" style="204"/>
    <col min="12033" max="12034" width="0.88671875" style="204" customWidth="1"/>
    <col min="12035" max="12035" width="21.88671875" style="204" customWidth="1"/>
    <col min="12036" max="12036" width="0.88671875" style="204" customWidth="1"/>
    <col min="12037" max="12044" width="15.5546875" style="204" customWidth="1"/>
    <col min="12045" max="12045" width="0.88671875" style="204" customWidth="1"/>
    <col min="12046" max="12046" width="23.44140625" style="204" customWidth="1"/>
    <col min="12047" max="12288" width="8.88671875" style="204"/>
    <col min="12289" max="12290" width="0.88671875" style="204" customWidth="1"/>
    <col min="12291" max="12291" width="21.88671875" style="204" customWidth="1"/>
    <col min="12292" max="12292" width="0.88671875" style="204" customWidth="1"/>
    <col min="12293" max="12300" width="15.5546875" style="204" customWidth="1"/>
    <col min="12301" max="12301" width="0.88671875" style="204" customWidth="1"/>
    <col min="12302" max="12302" width="23.44140625" style="204" customWidth="1"/>
    <col min="12303" max="12544" width="8.88671875" style="204"/>
    <col min="12545" max="12546" width="0.88671875" style="204" customWidth="1"/>
    <col min="12547" max="12547" width="21.88671875" style="204" customWidth="1"/>
    <col min="12548" max="12548" width="0.88671875" style="204" customWidth="1"/>
    <col min="12549" max="12556" width="15.5546875" style="204" customWidth="1"/>
    <col min="12557" max="12557" width="0.88671875" style="204" customWidth="1"/>
    <col min="12558" max="12558" width="23.44140625" style="204" customWidth="1"/>
    <col min="12559" max="12800" width="8.88671875" style="204"/>
    <col min="12801" max="12802" width="0.88671875" style="204" customWidth="1"/>
    <col min="12803" max="12803" width="21.88671875" style="204" customWidth="1"/>
    <col min="12804" max="12804" width="0.88671875" style="204" customWidth="1"/>
    <col min="12805" max="12812" width="15.5546875" style="204" customWidth="1"/>
    <col min="12813" max="12813" width="0.88671875" style="204" customWidth="1"/>
    <col min="12814" max="12814" width="23.44140625" style="204" customWidth="1"/>
    <col min="12815" max="13056" width="8.88671875" style="204"/>
    <col min="13057" max="13058" width="0.88671875" style="204" customWidth="1"/>
    <col min="13059" max="13059" width="21.88671875" style="204" customWidth="1"/>
    <col min="13060" max="13060" width="0.88671875" style="204" customWidth="1"/>
    <col min="13061" max="13068" width="15.5546875" style="204" customWidth="1"/>
    <col min="13069" max="13069" width="0.88671875" style="204" customWidth="1"/>
    <col min="13070" max="13070" width="23.44140625" style="204" customWidth="1"/>
    <col min="13071" max="13312" width="8.88671875" style="204"/>
    <col min="13313" max="13314" width="0.88671875" style="204" customWidth="1"/>
    <col min="13315" max="13315" width="21.88671875" style="204" customWidth="1"/>
    <col min="13316" max="13316" width="0.88671875" style="204" customWidth="1"/>
    <col min="13317" max="13324" width="15.5546875" style="204" customWidth="1"/>
    <col min="13325" max="13325" width="0.88671875" style="204" customWidth="1"/>
    <col min="13326" max="13326" width="23.44140625" style="204" customWidth="1"/>
    <col min="13327" max="13568" width="8.88671875" style="204"/>
    <col min="13569" max="13570" width="0.88671875" style="204" customWidth="1"/>
    <col min="13571" max="13571" width="21.88671875" style="204" customWidth="1"/>
    <col min="13572" max="13572" width="0.88671875" style="204" customWidth="1"/>
    <col min="13573" max="13580" width="15.5546875" style="204" customWidth="1"/>
    <col min="13581" max="13581" width="0.88671875" style="204" customWidth="1"/>
    <col min="13582" max="13582" width="23.44140625" style="204" customWidth="1"/>
    <col min="13583" max="13824" width="8.88671875" style="204"/>
    <col min="13825" max="13826" width="0.88671875" style="204" customWidth="1"/>
    <col min="13827" max="13827" width="21.88671875" style="204" customWidth="1"/>
    <col min="13828" max="13828" width="0.88671875" style="204" customWidth="1"/>
    <col min="13829" max="13836" width="15.5546875" style="204" customWidth="1"/>
    <col min="13837" max="13837" width="0.88671875" style="204" customWidth="1"/>
    <col min="13838" max="13838" width="23.44140625" style="204" customWidth="1"/>
    <col min="13839" max="14080" width="8.88671875" style="204"/>
    <col min="14081" max="14082" width="0.88671875" style="204" customWidth="1"/>
    <col min="14083" max="14083" width="21.88671875" style="204" customWidth="1"/>
    <col min="14084" max="14084" width="0.88671875" style="204" customWidth="1"/>
    <col min="14085" max="14092" width="15.5546875" style="204" customWidth="1"/>
    <col min="14093" max="14093" width="0.88671875" style="204" customWidth="1"/>
    <col min="14094" max="14094" width="23.44140625" style="204" customWidth="1"/>
    <col min="14095" max="14336" width="8.88671875" style="204"/>
    <col min="14337" max="14338" width="0.88671875" style="204" customWidth="1"/>
    <col min="14339" max="14339" width="21.88671875" style="204" customWidth="1"/>
    <col min="14340" max="14340" width="0.88671875" style="204" customWidth="1"/>
    <col min="14341" max="14348" width="15.5546875" style="204" customWidth="1"/>
    <col min="14349" max="14349" width="0.88671875" style="204" customWidth="1"/>
    <col min="14350" max="14350" width="23.44140625" style="204" customWidth="1"/>
    <col min="14351" max="14592" width="8.88671875" style="204"/>
    <col min="14593" max="14594" width="0.88671875" style="204" customWidth="1"/>
    <col min="14595" max="14595" width="21.88671875" style="204" customWidth="1"/>
    <col min="14596" max="14596" width="0.88671875" style="204" customWidth="1"/>
    <col min="14597" max="14604" width="15.5546875" style="204" customWidth="1"/>
    <col min="14605" max="14605" width="0.88671875" style="204" customWidth="1"/>
    <col min="14606" max="14606" width="23.44140625" style="204" customWidth="1"/>
    <col min="14607" max="14848" width="8.88671875" style="204"/>
    <col min="14849" max="14850" width="0.88671875" style="204" customWidth="1"/>
    <col min="14851" max="14851" width="21.88671875" style="204" customWidth="1"/>
    <col min="14852" max="14852" width="0.88671875" style="204" customWidth="1"/>
    <col min="14853" max="14860" width="15.5546875" style="204" customWidth="1"/>
    <col min="14861" max="14861" width="0.88671875" style="204" customWidth="1"/>
    <col min="14862" max="14862" width="23.44140625" style="204" customWidth="1"/>
    <col min="14863" max="15104" width="8.88671875" style="204"/>
    <col min="15105" max="15106" width="0.88671875" style="204" customWidth="1"/>
    <col min="15107" max="15107" width="21.88671875" style="204" customWidth="1"/>
    <col min="15108" max="15108" width="0.88671875" style="204" customWidth="1"/>
    <col min="15109" max="15116" width="15.5546875" style="204" customWidth="1"/>
    <col min="15117" max="15117" width="0.88671875" style="204" customWidth="1"/>
    <col min="15118" max="15118" width="23.44140625" style="204" customWidth="1"/>
    <col min="15119" max="15360" width="8.88671875" style="204"/>
    <col min="15361" max="15362" width="0.88671875" style="204" customWidth="1"/>
    <col min="15363" max="15363" width="21.88671875" style="204" customWidth="1"/>
    <col min="15364" max="15364" width="0.88671875" style="204" customWidth="1"/>
    <col min="15365" max="15372" width="15.5546875" style="204" customWidth="1"/>
    <col min="15373" max="15373" width="0.88671875" style="204" customWidth="1"/>
    <col min="15374" max="15374" width="23.44140625" style="204" customWidth="1"/>
    <col min="15375" max="15616" width="8.88671875" style="204"/>
    <col min="15617" max="15618" width="0.88671875" style="204" customWidth="1"/>
    <col min="15619" max="15619" width="21.88671875" style="204" customWidth="1"/>
    <col min="15620" max="15620" width="0.88671875" style="204" customWidth="1"/>
    <col min="15621" max="15628" width="15.5546875" style="204" customWidth="1"/>
    <col min="15629" max="15629" width="0.88671875" style="204" customWidth="1"/>
    <col min="15630" max="15630" width="23.44140625" style="204" customWidth="1"/>
    <col min="15631" max="15872" width="8.88671875" style="204"/>
    <col min="15873" max="15874" width="0.88671875" style="204" customWidth="1"/>
    <col min="15875" max="15875" width="21.88671875" style="204" customWidth="1"/>
    <col min="15876" max="15876" width="0.88671875" style="204" customWidth="1"/>
    <col min="15877" max="15884" width="15.5546875" style="204" customWidth="1"/>
    <col min="15885" max="15885" width="0.88671875" style="204" customWidth="1"/>
    <col min="15886" max="15886" width="23.44140625" style="204" customWidth="1"/>
    <col min="15887" max="16128" width="8.88671875" style="204"/>
    <col min="16129" max="16130" width="0.88671875" style="204" customWidth="1"/>
    <col min="16131" max="16131" width="21.88671875" style="204" customWidth="1"/>
    <col min="16132" max="16132" width="0.88671875" style="204" customWidth="1"/>
    <col min="16133" max="16140" width="15.5546875" style="204" customWidth="1"/>
    <col min="16141" max="16141" width="0.88671875" style="204" customWidth="1"/>
    <col min="16142" max="16142" width="23.44140625" style="204" customWidth="1"/>
    <col min="16143" max="16384" width="8.88671875" style="204"/>
  </cols>
  <sheetData>
    <row r="1" spans="1:14" s="203" customFormat="1" ht="22.5" customHeight="1">
      <c r="A1" s="446" t="s">
        <v>309</v>
      </c>
      <c r="B1" s="446"/>
      <c r="C1" s="446"/>
      <c r="D1" s="446"/>
      <c r="E1" s="446"/>
      <c r="F1" s="446"/>
      <c r="G1" s="446"/>
      <c r="H1" s="446"/>
      <c r="I1" s="446" t="s">
        <v>310</v>
      </c>
      <c r="J1" s="446"/>
      <c r="K1" s="446"/>
      <c r="L1" s="446"/>
      <c r="M1" s="446"/>
      <c r="N1" s="446"/>
    </row>
    <row r="2" spans="1:14" ht="20.25">
      <c r="H2" s="205"/>
      <c r="I2" s="205"/>
      <c r="J2" s="205"/>
      <c r="K2" s="205"/>
      <c r="L2" s="205"/>
    </row>
    <row r="3" spans="1:14">
      <c r="A3" s="447" t="s">
        <v>241</v>
      </c>
      <c r="B3" s="447"/>
      <c r="C3" s="447"/>
      <c r="D3" s="207"/>
      <c r="E3" s="206"/>
      <c r="F3" s="206"/>
      <c r="G3" s="206"/>
      <c r="H3" s="206"/>
      <c r="I3" s="206"/>
      <c r="J3" s="206"/>
      <c r="K3" s="206"/>
      <c r="L3" s="208"/>
      <c r="M3" s="206"/>
      <c r="N3" s="208" t="s">
        <v>242</v>
      </c>
    </row>
    <row r="4" spans="1:14" s="209" customFormat="1" ht="31.5" customHeight="1">
      <c r="A4" s="448"/>
      <c r="B4" s="449"/>
      <c r="C4" s="449"/>
      <c r="D4" s="449"/>
      <c r="E4" s="452" t="s">
        <v>243</v>
      </c>
      <c r="F4" s="452" t="s">
        <v>244</v>
      </c>
      <c r="G4" s="452" t="s">
        <v>245</v>
      </c>
      <c r="H4" s="454" t="s">
        <v>246</v>
      </c>
      <c r="I4" s="452" t="s">
        <v>247</v>
      </c>
      <c r="J4" s="452" t="s">
        <v>248</v>
      </c>
      <c r="K4" s="452" t="s">
        <v>249</v>
      </c>
      <c r="L4" s="456"/>
      <c r="M4" s="457"/>
      <c r="N4" s="458"/>
    </row>
    <row r="5" spans="1:14" s="212" customFormat="1" ht="43.5" customHeight="1">
      <c r="A5" s="450"/>
      <c r="B5" s="451"/>
      <c r="C5" s="451"/>
      <c r="D5" s="451"/>
      <c r="E5" s="453"/>
      <c r="F5" s="453"/>
      <c r="G5" s="453"/>
      <c r="H5" s="455"/>
      <c r="I5" s="453"/>
      <c r="J5" s="453"/>
      <c r="K5" s="210" t="s">
        <v>250</v>
      </c>
      <c r="L5" s="211" t="s">
        <v>251</v>
      </c>
      <c r="M5" s="459"/>
      <c r="N5" s="460"/>
    </row>
    <row r="6" spans="1:14" s="218" customFormat="1" ht="40.5" customHeight="1">
      <c r="A6" s="148"/>
      <c r="B6" s="11"/>
      <c r="C6" s="174" t="s">
        <v>252</v>
      </c>
      <c r="D6" s="174"/>
      <c r="E6" s="213">
        <v>714911.60410419188</v>
      </c>
      <c r="F6" s="214">
        <v>394525.80691649945</v>
      </c>
      <c r="G6" s="215">
        <v>320385.79718769254</v>
      </c>
      <c r="H6" s="215">
        <v>68175.825064998513</v>
      </c>
      <c r="I6" s="214">
        <v>10483.643024885501</v>
      </c>
      <c r="J6" s="214">
        <v>241726.32909780846</v>
      </c>
      <c r="K6" s="20">
        <v>729903.84285749367</v>
      </c>
      <c r="L6" s="216">
        <v>300066.26109868649</v>
      </c>
      <c r="M6" s="217"/>
      <c r="N6" s="178" t="s">
        <v>253</v>
      </c>
    </row>
    <row r="7" spans="1:14" s="212" customFormat="1" ht="40.5" customHeight="1">
      <c r="A7" s="148"/>
      <c r="B7" s="11"/>
      <c r="C7" s="174" t="s">
        <v>254</v>
      </c>
      <c r="D7" s="174"/>
      <c r="E7" s="219">
        <v>3785.8946224362162</v>
      </c>
      <c r="F7" s="220">
        <v>1704.6276413508774</v>
      </c>
      <c r="G7" s="220">
        <v>2081.2669810853386</v>
      </c>
      <c r="H7" s="220">
        <v>478.92468508310935</v>
      </c>
      <c r="I7" s="220">
        <v>12.817000469679799</v>
      </c>
      <c r="J7" s="220">
        <v>1589.5252955325495</v>
      </c>
      <c r="K7" s="150">
        <v>3586.487495183072</v>
      </c>
      <c r="L7" s="166">
        <v>2001.5074722978065</v>
      </c>
      <c r="M7" s="221"/>
      <c r="N7" s="178" t="s">
        <v>255</v>
      </c>
    </row>
    <row r="8" spans="1:14" s="212" customFormat="1" ht="40.5" customHeight="1">
      <c r="A8" s="148"/>
      <c r="B8" s="11"/>
      <c r="C8" s="174" t="s">
        <v>256</v>
      </c>
      <c r="D8" s="174"/>
      <c r="E8" s="222">
        <v>52474039.137997955</v>
      </c>
      <c r="F8" s="223">
        <v>39689134.359715194</v>
      </c>
      <c r="G8" s="223">
        <v>12784904.778282765</v>
      </c>
      <c r="H8" s="223">
        <v>4529478.8750317348</v>
      </c>
      <c r="I8" s="223">
        <v>35732.878200148509</v>
      </c>
      <c r="J8" s="223">
        <v>8219693.0250508804</v>
      </c>
      <c r="K8" s="150">
        <v>52831358.816445194</v>
      </c>
      <c r="L8" s="166">
        <v>12050525.165649489</v>
      </c>
      <c r="M8" s="224"/>
      <c r="N8" s="178" t="s">
        <v>257</v>
      </c>
    </row>
    <row r="9" spans="1:14" s="212" customFormat="1" ht="40.5" customHeight="1">
      <c r="A9" s="148"/>
      <c r="B9" s="11"/>
      <c r="C9" s="174" t="s">
        <v>258</v>
      </c>
      <c r="D9" s="174"/>
      <c r="E9" s="225">
        <v>641258.21971594787</v>
      </c>
      <c r="F9" s="226">
        <v>482777.36508371716</v>
      </c>
      <c r="G9" s="226">
        <v>158480.85463223082</v>
      </c>
      <c r="H9" s="226">
        <v>114927.98425248907</v>
      </c>
      <c r="I9" s="226">
        <v>427.50556173785202</v>
      </c>
      <c r="J9" s="226">
        <v>43125.364818003909</v>
      </c>
      <c r="K9" s="227">
        <v>555763.9170185359</v>
      </c>
      <c r="L9" s="228">
        <v>180161.01801130152</v>
      </c>
      <c r="M9" s="229"/>
      <c r="N9" s="178" t="s">
        <v>259</v>
      </c>
    </row>
    <row r="10" spans="1:14" s="212" customFormat="1" ht="40.5" customHeight="1">
      <c r="A10" s="148"/>
      <c r="B10" s="11"/>
      <c r="C10" s="174" t="s">
        <v>260</v>
      </c>
      <c r="D10" s="174"/>
      <c r="E10" s="230">
        <v>2091024.2218585853</v>
      </c>
      <c r="F10" s="231">
        <v>1432907.9782137102</v>
      </c>
      <c r="G10" s="231">
        <v>658116.24364487524</v>
      </c>
      <c r="H10" s="231">
        <v>64433.553656839096</v>
      </c>
      <c r="I10" s="231">
        <v>3122.758597248926</v>
      </c>
      <c r="J10" s="231">
        <v>590559.93139078713</v>
      </c>
      <c r="K10" s="232">
        <v>1940869.2285511836</v>
      </c>
      <c r="L10" s="233">
        <v>599961.56040616811</v>
      </c>
      <c r="M10" s="234"/>
      <c r="N10" s="178" t="s">
        <v>261</v>
      </c>
    </row>
    <row r="11" spans="1:14" s="212" customFormat="1" ht="40.5" customHeight="1">
      <c r="A11" s="148"/>
      <c r="B11" s="11"/>
      <c r="C11" s="174" t="s">
        <v>262</v>
      </c>
      <c r="D11" s="174"/>
      <c r="E11" s="213">
        <v>1864551.1038318845</v>
      </c>
      <c r="F11" s="214">
        <v>904241.40139059559</v>
      </c>
      <c r="G11" s="214">
        <v>960309.70244128909</v>
      </c>
      <c r="H11" s="214">
        <v>67665.765431256877</v>
      </c>
      <c r="I11" s="214">
        <v>27331.546215591596</v>
      </c>
      <c r="J11" s="214">
        <v>865312.39079444052</v>
      </c>
      <c r="K11" s="214">
        <v>1793268.9480699431</v>
      </c>
      <c r="L11" s="235">
        <v>940239.27245931106</v>
      </c>
      <c r="M11" s="236"/>
      <c r="N11" s="178" t="s">
        <v>263</v>
      </c>
    </row>
    <row r="12" spans="1:14" s="212" customFormat="1" ht="40.5" customHeight="1">
      <c r="A12" s="148"/>
      <c r="B12" s="11"/>
      <c r="C12" s="174" t="s">
        <v>264</v>
      </c>
      <c r="D12" s="174"/>
      <c r="E12" s="213">
        <v>1254088.7342139026</v>
      </c>
      <c r="F12" s="214">
        <v>674956.56152898609</v>
      </c>
      <c r="G12" s="214">
        <v>579132.17268491653</v>
      </c>
      <c r="H12" s="214">
        <v>164388.17825751647</v>
      </c>
      <c r="I12" s="214">
        <v>7127.6666567426655</v>
      </c>
      <c r="J12" s="214">
        <v>407616.32777065737</v>
      </c>
      <c r="K12" s="237">
        <v>1189686.9600808509</v>
      </c>
      <c r="L12" s="238">
        <v>578975.35318189568</v>
      </c>
      <c r="M12" s="236"/>
      <c r="N12" s="178" t="s">
        <v>265</v>
      </c>
    </row>
    <row r="13" spans="1:14" s="212" customFormat="1" ht="40.5" customHeight="1">
      <c r="A13" s="148"/>
      <c r="B13" s="11"/>
      <c r="C13" s="174" t="s">
        <v>266</v>
      </c>
      <c r="D13" s="174"/>
      <c r="E13" s="213">
        <v>1141183.0384077523</v>
      </c>
      <c r="F13" s="214">
        <v>728556.599684441</v>
      </c>
      <c r="G13" s="214">
        <v>412626.43872331129</v>
      </c>
      <c r="H13" s="214">
        <v>26688.747073336996</v>
      </c>
      <c r="I13" s="214">
        <v>6988.4161948130713</v>
      </c>
      <c r="J13" s="214">
        <v>378949.27545516123</v>
      </c>
      <c r="K13" s="214">
        <v>1066530.4478460012</v>
      </c>
      <c r="L13" s="235">
        <v>389787.6375637895</v>
      </c>
      <c r="M13" s="236"/>
      <c r="N13" s="178" t="s">
        <v>267</v>
      </c>
    </row>
    <row r="14" spans="1:14" s="212" customFormat="1" ht="40.5" customHeight="1">
      <c r="A14" s="148"/>
      <c r="B14" s="11"/>
      <c r="C14" s="174" t="s">
        <v>268</v>
      </c>
      <c r="D14" s="174"/>
      <c r="E14" s="213">
        <v>329429.39341127133</v>
      </c>
      <c r="F14" s="214">
        <v>202831.94386497443</v>
      </c>
      <c r="G14" s="214">
        <v>126597.44954629694</v>
      </c>
      <c r="H14" s="214">
        <v>68676.958541806467</v>
      </c>
      <c r="I14" s="214">
        <v>422.78080483769673</v>
      </c>
      <c r="J14" s="214">
        <v>57497.710199652764</v>
      </c>
      <c r="K14" s="237">
        <v>333462.99758525484</v>
      </c>
      <c r="L14" s="238">
        <v>133516.93748980478</v>
      </c>
      <c r="M14" s="217"/>
      <c r="N14" s="178" t="s">
        <v>269</v>
      </c>
    </row>
    <row r="15" spans="1:14" s="212" customFormat="1" ht="40.5" customHeight="1">
      <c r="A15" s="152"/>
      <c r="B15" s="153"/>
      <c r="C15" s="174" t="s">
        <v>270</v>
      </c>
      <c r="D15" s="174"/>
      <c r="E15" s="213">
        <v>1166679.5735403395</v>
      </c>
      <c r="F15" s="214">
        <v>580160.99829356186</v>
      </c>
      <c r="G15" s="214">
        <v>586518.57524677773</v>
      </c>
      <c r="H15" s="214">
        <v>49440.875407641208</v>
      </c>
      <c r="I15" s="214">
        <v>1690.126948935776</v>
      </c>
      <c r="J15" s="214">
        <v>535387.57289020065</v>
      </c>
      <c r="K15" s="237">
        <v>1166141.322835956</v>
      </c>
      <c r="L15" s="238">
        <v>582028.72563658748</v>
      </c>
      <c r="M15" s="236"/>
      <c r="N15" s="178" t="s">
        <v>271</v>
      </c>
    </row>
    <row r="16" spans="1:14" s="212" customFormat="1" ht="40.5" customHeight="1">
      <c r="A16" s="152"/>
      <c r="B16" s="153"/>
      <c r="C16" s="174" t="s">
        <v>272</v>
      </c>
      <c r="D16" s="174"/>
      <c r="E16" s="213">
        <v>1162443.4086488811</v>
      </c>
      <c r="F16" s="214">
        <v>254013.63329116366</v>
      </c>
      <c r="G16" s="214">
        <v>908429.77535771753</v>
      </c>
      <c r="H16" s="214">
        <v>249011.28423265863</v>
      </c>
      <c r="I16" s="214">
        <v>33695.315168995527</v>
      </c>
      <c r="J16" s="214">
        <v>625723.17595606367</v>
      </c>
      <c r="K16" s="237">
        <v>1103139.7946447143</v>
      </c>
      <c r="L16" s="238">
        <v>858001.88008306338</v>
      </c>
      <c r="M16" s="236"/>
      <c r="N16" s="178" t="s">
        <v>273</v>
      </c>
    </row>
    <row r="17" spans="1:14" s="212" customFormat="1" ht="40.5" customHeight="1">
      <c r="A17" s="152"/>
      <c r="B17" s="153"/>
      <c r="C17" s="174" t="s">
        <v>274</v>
      </c>
      <c r="D17" s="174"/>
      <c r="E17" s="213">
        <v>1841283.1251204615</v>
      </c>
      <c r="F17" s="214">
        <v>725466.53463079454</v>
      </c>
      <c r="G17" s="214">
        <v>1115816.5904896667</v>
      </c>
      <c r="H17" s="214">
        <v>167464.8325835148</v>
      </c>
      <c r="I17" s="214">
        <v>4132.9977856627538</v>
      </c>
      <c r="J17" s="214">
        <v>944218.76012048894</v>
      </c>
      <c r="K17" s="237">
        <v>1740229.9857038027</v>
      </c>
      <c r="L17" s="238">
        <v>1032572.3856732182</v>
      </c>
      <c r="M17" s="236"/>
      <c r="N17" s="178" t="s">
        <v>275</v>
      </c>
    </row>
    <row r="18" spans="1:14" s="212" customFormat="1" ht="40.5" customHeight="1">
      <c r="A18" s="152"/>
      <c r="B18" s="153"/>
      <c r="C18" s="174" t="s">
        <v>276</v>
      </c>
      <c r="D18" s="174"/>
      <c r="E18" s="213">
        <v>790985.87487342185</v>
      </c>
      <c r="F18" s="214">
        <v>209917.02091401682</v>
      </c>
      <c r="G18" s="214">
        <v>581068.8539594051</v>
      </c>
      <c r="H18" s="214">
        <v>229222.2309212315</v>
      </c>
      <c r="I18" s="214">
        <v>55.236468187958543</v>
      </c>
      <c r="J18" s="214">
        <v>351791.38656998565</v>
      </c>
      <c r="K18" s="239">
        <v>745994.04178200522</v>
      </c>
      <c r="L18" s="240">
        <v>544585.01426987199</v>
      </c>
      <c r="M18" s="236"/>
      <c r="N18" s="178" t="s">
        <v>277</v>
      </c>
    </row>
    <row r="19" spans="1:14" s="212" customFormat="1" ht="40.5" customHeight="1">
      <c r="A19" s="152"/>
      <c r="B19" s="153"/>
      <c r="C19" s="174" t="s">
        <v>278</v>
      </c>
      <c r="D19" s="174"/>
      <c r="E19" s="213">
        <v>1420563.8701878977</v>
      </c>
      <c r="F19" s="214">
        <v>436899.71772661869</v>
      </c>
      <c r="G19" s="214">
        <v>983664.15246127895</v>
      </c>
      <c r="H19" s="214">
        <v>119041.07896657495</v>
      </c>
      <c r="I19" s="214">
        <v>3218.3418255600059</v>
      </c>
      <c r="J19" s="214">
        <v>861404.73166914389</v>
      </c>
      <c r="K19" s="239">
        <v>1339655.0303144231</v>
      </c>
      <c r="L19" s="240">
        <v>926588.60450704372</v>
      </c>
      <c r="M19" s="236"/>
      <c r="N19" s="178" t="s">
        <v>279</v>
      </c>
    </row>
    <row r="20" spans="1:14" s="212" customFormat="1" ht="40.5" customHeight="1">
      <c r="A20" s="152"/>
      <c r="B20" s="153"/>
      <c r="C20" s="174" t="s">
        <v>280</v>
      </c>
      <c r="D20" s="174"/>
      <c r="E20" s="213">
        <v>1168709.4969590511</v>
      </c>
      <c r="F20" s="214">
        <v>565093.74195401405</v>
      </c>
      <c r="G20" s="214">
        <v>603615.75500503695</v>
      </c>
      <c r="H20" s="214">
        <v>66123.309063030043</v>
      </c>
      <c r="I20" s="214">
        <v>7070.7207435741748</v>
      </c>
      <c r="J20" s="214">
        <v>530421.7251984328</v>
      </c>
      <c r="K20" s="239">
        <v>1133082.9180008355</v>
      </c>
      <c r="L20" s="240">
        <v>589582.55350413499</v>
      </c>
      <c r="M20" s="236"/>
      <c r="N20" s="178" t="s">
        <v>281</v>
      </c>
    </row>
    <row r="21" spans="1:14" s="218" customFormat="1" ht="40.5" customHeight="1">
      <c r="A21" s="148"/>
      <c r="B21" s="11"/>
      <c r="C21" s="174" t="s">
        <v>132</v>
      </c>
      <c r="D21" s="174"/>
      <c r="E21" s="213">
        <v>947461.15810033027</v>
      </c>
      <c r="F21" s="214">
        <v>492248.23094290757</v>
      </c>
      <c r="G21" s="214">
        <v>455212.92715742276</v>
      </c>
      <c r="H21" s="214">
        <v>81582.986050364561</v>
      </c>
      <c r="I21" s="214">
        <v>12674.269026698796</v>
      </c>
      <c r="J21" s="214">
        <v>360955.67208035942</v>
      </c>
      <c r="K21" s="239">
        <v>893207.68306908128</v>
      </c>
      <c r="L21" s="240">
        <v>424078.58018174116</v>
      </c>
      <c r="M21" s="236"/>
      <c r="N21" s="155" t="s">
        <v>133</v>
      </c>
    </row>
    <row r="22" spans="1:14" s="218" customFormat="1" ht="40.5" customHeight="1">
      <c r="A22" s="189"/>
      <c r="B22" s="190"/>
      <c r="C22" s="241" t="s">
        <v>282</v>
      </c>
      <c r="D22" s="242"/>
      <c r="E22" s="243">
        <f t="shared" ref="E22:L22" si="0">SUM(E6:E21)</f>
        <v>69012397.855594307</v>
      </c>
      <c r="F22" s="244">
        <f t="shared" si="0"/>
        <v>47775436.521792546</v>
      </c>
      <c r="G22" s="244">
        <f t="shared" si="0"/>
        <v>21236961.333801765</v>
      </c>
      <c r="H22" s="244">
        <f t="shared" si="0"/>
        <v>6066801.4092200771</v>
      </c>
      <c r="I22" s="244">
        <f t="shared" si="0"/>
        <v>154187.02022409049</v>
      </c>
      <c r="J22" s="244">
        <f t="shared" si="0"/>
        <v>15015972.904357601</v>
      </c>
      <c r="K22" s="244">
        <f t="shared" si="0"/>
        <v>68565882.422300458</v>
      </c>
      <c r="L22" s="245">
        <f t="shared" si="0"/>
        <v>20132672.457188405</v>
      </c>
      <c r="M22" s="246"/>
      <c r="N22" s="247" t="s">
        <v>283</v>
      </c>
    </row>
    <row r="23" spans="1:14" s="249" customFormat="1" hidden="1">
      <c r="A23" s="248"/>
      <c r="B23" s="248"/>
      <c r="C23" s="248"/>
      <c r="D23" s="248"/>
      <c r="N23" s="250"/>
    </row>
    <row r="24" spans="1:14" s="249" customFormat="1" hidden="1">
      <c r="A24" s="248"/>
      <c r="B24" s="248"/>
      <c r="C24" s="248"/>
      <c r="D24" s="248"/>
      <c r="N24" s="250"/>
    </row>
    <row r="25" spans="1:14" s="249" customFormat="1" hidden="1">
      <c r="A25" s="248"/>
      <c r="B25" s="248"/>
      <c r="C25" s="248"/>
      <c r="D25" s="248"/>
      <c r="N25" s="250"/>
    </row>
    <row r="26" spans="1:14" s="249" customFormat="1" hidden="1">
      <c r="A26" s="248"/>
      <c r="B26" s="248"/>
      <c r="C26" s="248"/>
      <c r="D26" s="248"/>
      <c r="N26" s="250"/>
    </row>
    <row r="27" spans="1:14" s="249" customFormat="1" hidden="1">
      <c r="A27" s="248"/>
      <c r="B27" s="248"/>
      <c r="C27" s="248"/>
      <c r="D27" s="248"/>
      <c r="N27" s="250"/>
    </row>
    <row r="28" spans="1:14" s="203" customFormat="1" ht="22.5" customHeight="1">
      <c r="A28" s="446" t="s">
        <v>309</v>
      </c>
      <c r="B28" s="446"/>
      <c r="C28" s="446"/>
      <c r="D28" s="446"/>
      <c r="E28" s="446"/>
      <c r="F28" s="446"/>
      <c r="G28" s="446"/>
      <c r="H28" s="446"/>
      <c r="I28" s="446" t="s">
        <v>310</v>
      </c>
      <c r="J28" s="446"/>
      <c r="K28" s="446"/>
      <c r="L28" s="446"/>
      <c r="M28" s="446"/>
      <c r="N28" s="446"/>
    </row>
    <row r="30" spans="1:14">
      <c r="A30" s="447" t="s">
        <v>311</v>
      </c>
      <c r="B30" s="447"/>
      <c r="C30" s="447"/>
      <c r="D30" s="207"/>
      <c r="E30" s="206"/>
      <c r="F30" s="206"/>
      <c r="G30" s="206"/>
      <c r="H30" s="206"/>
      <c r="I30" s="206"/>
      <c r="J30" s="206"/>
      <c r="K30" s="206"/>
      <c r="L30" s="208"/>
      <c r="M30" s="206"/>
      <c r="N30" s="208" t="s">
        <v>242</v>
      </c>
    </row>
    <row r="31" spans="1:14" s="209" customFormat="1" ht="31.5" customHeight="1">
      <c r="A31" s="448"/>
      <c r="B31" s="449"/>
      <c r="C31" s="449"/>
      <c r="D31" s="449"/>
      <c r="E31" s="452" t="s">
        <v>243</v>
      </c>
      <c r="F31" s="452" t="s">
        <v>244</v>
      </c>
      <c r="G31" s="452" t="s">
        <v>245</v>
      </c>
      <c r="H31" s="452" t="s">
        <v>246</v>
      </c>
      <c r="I31" s="452" t="s">
        <v>247</v>
      </c>
      <c r="J31" s="452" t="s">
        <v>248</v>
      </c>
      <c r="K31" s="452" t="s">
        <v>249</v>
      </c>
      <c r="L31" s="456"/>
      <c r="M31" s="457"/>
      <c r="N31" s="458"/>
    </row>
    <row r="32" spans="1:14" s="212" customFormat="1" ht="43.5" customHeight="1">
      <c r="A32" s="450"/>
      <c r="B32" s="451"/>
      <c r="C32" s="451"/>
      <c r="D32" s="451"/>
      <c r="E32" s="453"/>
      <c r="F32" s="453"/>
      <c r="G32" s="453"/>
      <c r="H32" s="453"/>
      <c r="I32" s="453"/>
      <c r="J32" s="453"/>
      <c r="K32" s="210" t="s">
        <v>250</v>
      </c>
      <c r="L32" s="211" t="s">
        <v>251</v>
      </c>
      <c r="M32" s="459"/>
      <c r="N32" s="460"/>
    </row>
    <row r="33" spans="1:14" s="218" customFormat="1" ht="41.25" customHeight="1">
      <c r="A33" s="148"/>
      <c r="B33" s="11"/>
      <c r="C33" s="174" t="s">
        <v>252</v>
      </c>
      <c r="D33" s="174"/>
      <c r="E33" s="213">
        <v>564902.30126093503</v>
      </c>
      <c r="F33" s="214">
        <v>280365.60762064409</v>
      </c>
      <c r="G33" s="214">
        <v>284536.69364029088</v>
      </c>
      <c r="H33" s="214">
        <v>54621.101581464325</v>
      </c>
      <c r="I33" s="214">
        <v>8283.8246607875008</v>
      </c>
      <c r="J33" s="214">
        <v>221631.76739803905</v>
      </c>
      <c r="K33" s="20">
        <v>552899.80476895429</v>
      </c>
      <c r="L33" s="216">
        <v>259056.1221781249</v>
      </c>
      <c r="M33" s="217"/>
      <c r="N33" s="178" t="s">
        <v>253</v>
      </c>
    </row>
    <row r="34" spans="1:14" s="212" customFormat="1" ht="41.25" customHeight="1">
      <c r="A34" s="148"/>
      <c r="B34" s="11"/>
      <c r="C34" s="174" t="s">
        <v>254</v>
      </c>
      <c r="D34" s="174"/>
      <c r="E34" s="219">
        <v>3.1735635139496605E-8</v>
      </c>
      <c r="F34" s="220">
        <v>2.0622065593778591E-8</v>
      </c>
      <c r="G34" s="220">
        <v>1.1113569545718014E-8</v>
      </c>
      <c r="H34" s="220">
        <v>1.154628120937185E-9</v>
      </c>
      <c r="I34" s="220">
        <v>1.1039147831183139E-10</v>
      </c>
      <c r="J34" s="220">
        <v>9.8485499464689983E-9</v>
      </c>
      <c r="K34" s="150">
        <v>3.2009544512476797E-8</v>
      </c>
      <c r="L34" s="166">
        <v>1.2701133396768788E-8</v>
      </c>
      <c r="M34" s="221"/>
      <c r="N34" s="178" t="s">
        <v>255</v>
      </c>
    </row>
    <row r="35" spans="1:14" s="212" customFormat="1" ht="41.25" customHeight="1">
      <c r="A35" s="148"/>
      <c r="B35" s="11"/>
      <c r="C35" s="174" t="s">
        <v>256</v>
      </c>
      <c r="D35" s="174"/>
      <c r="E35" s="222">
        <v>2160772.4137336141</v>
      </c>
      <c r="F35" s="223">
        <v>1650963.9325752405</v>
      </c>
      <c r="G35" s="223">
        <v>509808.481158373</v>
      </c>
      <c r="H35" s="223">
        <v>133716.14632759371</v>
      </c>
      <c r="I35" s="223">
        <v>1471.341622966153</v>
      </c>
      <c r="J35" s="223">
        <v>374620.99320781312</v>
      </c>
      <c r="K35" s="150">
        <v>2058085.1053165074</v>
      </c>
      <c r="L35" s="166">
        <v>484402.93627201009</v>
      </c>
      <c r="M35" s="224"/>
      <c r="N35" s="178" t="s">
        <v>257</v>
      </c>
    </row>
    <row r="36" spans="1:14" s="212" customFormat="1" ht="41.25" customHeight="1">
      <c r="A36" s="148"/>
      <c r="B36" s="11"/>
      <c r="C36" s="174" t="s">
        <v>258</v>
      </c>
      <c r="D36" s="174"/>
      <c r="E36" s="225">
        <v>101366.24014370618</v>
      </c>
      <c r="F36" s="226">
        <v>69020.76963697061</v>
      </c>
      <c r="G36" s="226">
        <v>32345.470506735561</v>
      </c>
      <c r="H36" s="226">
        <v>21259.335946459185</v>
      </c>
      <c r="I36" s="226">
        <v>63.118098005000611</v>
      </c>
      <c r="J36" s="226">
        <v>11023.016462271371</v>
      </c>
      <c r="K36" s="227">
        <v>90109.596795235702</v>
      </c>
      <c r="L36" s="228">
        <v>35363.005891728753</v>
      </c>
      <c r="M36" s="229"/>
      <c r="N36" s="178" t="s">
        <v>259</v>
      </c>
    </row>
    <row r="37" spans="1:14" s="212" customFormat="1" ht="41.25" customHeight="1">
      <c r="A37" s="148"/>
      <c r="B37" s="11"/>
      <c r="C37" s="174" t="s">
        <v>260</v>
      </c>
      <c r="D37" s="174"/>
      <c r="E37" s="230">
        <v>611820.34215655609</v>
      </c>
      <c r="F37" s="231">
        <v>405603.58531341603</v>
      </c>
      <c r="G37" s="231">
        <v>206216.75684313994</v>
      </c>
      <c r="H37" s="231">
        <v>19745.902659285599</v>
      </c>
      <c r="I37" s="231">
        <v>913.70742708010846</v>
      </c>
      <c r="J37" s="231">
        <v>185557.14675677425</v>
      </c>
      <c r="K37" s="232">
        <v>564756.0160208426</v>
      </c>
      <c r="L37" s="233">
        <v>188016.26302668758</v>
      </c>
      <c r="M37" s="234"/>
      <c r="N37" s="178" t="s">
        <v>261</v>
      </c>
    </row>
    <row r="38" spans="1:14" s="212" customFormat="1" ht="41.25" customHeight="1">
      <c r="A38" s="148"/>
      <c r="B38" s="11"/>
      <c r="C38" s="174" t="s">
        <v>262</v>
      </c>
      <c r="D38" s="174"/>
      <c r="E38" s="213">
        <v>242206.21457915771</v>
      </c>
      <c r="F38" s="214">
        <v>116249.01838428184</v>
      </c>
      <c r="G38" s="214">
        <v>125957.19619487587</v>
      </c>
      <c r="H38" s="214">
        <v>9046.0890526527728</v>
      </c>
      <c r="I38" s="214">
        <v>3550.3794348168503</v>
      </c>
      <c r="J38" s="214">
        <v>113360.72770740624</v>
      </c>
      <c r="K38" s="214">
        <v>232946.62974086383</v>
      </c>
      <c r="L38" s="235">
        <v>123274.61519785033</v>
      </c>
      <c r="M38" s="236"/>
      <c r="N38" s="178" t="s">
        <v>263</v>
      </c>
    </row>
    <row r="39" spans="1:14" s="212" customFormat="1" ht="41.25" customHeight="1">
      <c r="A39" s="148"/>
      <c r="B39" s="11"/>
      <c r="C39" s="174" t="s">
        <v>264</v>
      </c>
      <c r="D39" s="174"/>
      <c r="E39" s="213">
        <v>221968.72157839022</v>
      </c>
      <c r="F39" s="214">
        <v>117813.23471884808</v>
      </c>
      <c r="G39" s="214">
        <v>104155.48685954214</v>
      </c>
      <c r="H39" s="214">
        <v>29913.235508612546</v>
      </c>
      <c r="I39" s="214">
        <v>1261.5831899315049</v>
      </c>
      <c r="J39" s="214">
        <v>72980.668160998088</v>
      </c>
      <c r="K39" s="237">
        <v>210849.84441829473</v>
      </c>
      <c r="L39" s="238">
        <v>103635.56441589062</v>
      </c>
      <c r="M39" s="236"/>
      <c r="N39" s="178" t="s">
        <v>265</v>
      </c>
    </row>
    <row r="40" spans="1:14" s="212" customFormat="1" ht="41.25" customHeight="1">
      <c r="A40" s="148"/>
      <c r="B40" s="11"/>
      <c r="C40" s="174" t="s">
        <v>266</v>
      </c>
      <c r="D40" s="174"/>
      <c r="E40" s="213">
        <v>207657.14444668955</v>
      </c>
      <c r="F40" s="214">
        <v>133583.0724712341</v>
      </c>
      <c r="G40" s="214">
        <v>74074.071975455474</v>
      </c>
      <c r="H40" s="214">
        <v>4154.2201637115841</v>
      </c>
      <c r="I40" s="214">
        <v>1271.6611016695779</v>
      </c>
      <c r="J40" s="214">
        <v>68648.190710074297</v>
      </c>
      <c r="K40" s="214">
        <v>194281.86923281598</v>
      </c>
      <c r="L40" s="235">
        <v>70214.092220338207</v>
      </c>
      <c r="M40" s="236"/>
      <c r="N40" s="178" t="s">
        <v>267</v>
      </c>
    </row>
    <row r="41" spans="1:14" s="212" customFormat="1" ht="41.25" customHeight="1">
      <c r="A41" s="148"/>
      <c r="B41" s="11"/>
      <c r="C41" s="174" t="s">
        <v>268</v>
      </c>
      <c r="D41" s="174"/>
      <c r="E41" s="213">
        <v>91838.722894387451</v>
      </c>
      <c r="F41" s="214">
        <v>57556.890577770733</v>
      </c>
      <c r="G41" s="214">
        <v>34281.83231661671</v>
      </c>
      <c r="H41" s="214">
        <v>19177.771393050345</v>
      </c>
      <c r="I41" s="214">
        <v>117.39504402903532</v>
      </c>
      <c r="J41" s="214">
        <v>14986.665879537335</v>
      </c>
      <c r="K41" s="237">
        <v>92618.7316233936</v>
      </c>
      <c r="L41" s="238">
        <v>35958.059059388186</v>
      </c>
      <c r="M41" s="217"/>
      <c r="N41" s="178" t="s">
        <v>269</v>
      </c>
    </row>
    <row r="42" spans="1:14" s="212" customFormat="1" ht="41.25" customHeight="1">
      <c r="A42" s="152"/>
      <c r="B42" s="153"/>
      <c r="C42" s="174" t="s">
        <v>270</v>
      </c>
      <c r="D42" s="174"/>
      <c r="E42" s="213">
        <v>249709.14166026883</v>
      </c>
      <c r="F42" s="214">
        <v>126051.45901064416</v>
      </c>
      <c r="G42" s="214">
        <v>123657.68264962466</v>
      </c>
      <c r="H42" s="214">
        <v>10315.082761103911</v>
      </c>
      <c r="I42" s="214">
        <v>361.43306365549728</v>
      </c>
      <c r="J42" s="214">
        <v>112981.16682486527</v>
      </c>
      <c r="K42" s="237">
        <v>249375.19842004668</v>
      </c>
      <c r="L42" s="238">
        <v>122470.30438779673</v>
      </c>
      <c r="M42" s="236"/>
      <c r="N42" s="178" t="s">
        <v>271</v>
      </c>
    </row>
    <row r="43" spans="1:14" s="212" customFormat="1" ht="41.25" customHeight="1">
      <c r="A43" s="152"/>
      <c r="B43" s="153"/>
      <c r="C43" s="174" t="s">
        <v>272</v>
      </c>
      <c r="D43" s="174"/>
      <c r="E43" s="213">
        <v>232003.26974815194</v>
      </c>
      <c r="F43" s="214">
        <v>55444.46780572916</v>
      </c>
      <c r="G43" s="214">
        <v>176558.80194242278</v>
      </c>
      <c r="H43" s="214">
        <v>46738.570249401513</v>
      </c>
      <c r="I43" s="214">
        <v>6736.0494403214598</v>
      </c>
      <c r="J43" s="214">
        <v>123084.18225269984</v>
      </c>
      <c r="K43" s="237">
        <v>219229.07491669455</v>
      </c>
      <c r="L43" s="238">
        <v>165626.21597764295</v>
      </c>
      <c r="M43" s="236"/>
      <c r="N43" s="178" t="s">
        <v>273</v>
      </c>
    </row>
    <row r="44" spans="1:14" s="212" customFormat="1" ht="41.25" customHeight="1">
      <c r="A44" s="152"/>
      <c r="B44" s="153"/>
      <c r="C44" s="174" t="s">
        <v>274</v>
      </c>
      <c r="D44" s="174"/>
      <c r="E44" s="213">
        <v>501124.89231567748</v>
      </c>
      <c r="F44" s="214">
        <v>208878.79533361449</v>
      </c>
      <c r="G44" s="214">
        <v>292246.09698206309</v>
      </c>
      <c r="H44" s="214">
        <v>53595.746464100004</v>
      </c>
      <c r="I44" s="214">
        <v>832.58398057123543</v>
      </c>
      <c r="J44" s="214">
        <v>237817.76653739181</v>
      </c>
      <c r="K44" s="237">
        <v>473169.9976157159</v>
      </c>
      <c r="L44" s="238">
        <v>269808.95064242877</v>
      </c>
      <c r="M44" s="236"/>
      <c r="N44" s="178" t="s">
        <v>275</v>
      </c>
    </row>
    <row r="45" spans="1:14" s="212" customFormat="1" ht="41.25" customHeight="1">
      <c r="A45" s="152"/>
      <c r="B45" s="153"/>
      <c r="C45" s="174" t="s">
        <v>276</v>
      </c>
      <c r="D45" s="174"/>
      <c r="E45" s="213">
        <v>394452.52512454434</v>
      </c>
      <c r="F45" s="214">
        <v>105093.49781525703</v>
      </c>
      <c r="G45" s="214">
        <v>289359.02730928728</v>
      </c>
      <c r="H45" s="214">
        <v>118855.37786312656</v>
      </c>
      <c r="I45" s="214">
        <v>27.589741448888148</v>
      </c>
      <c r="J45" s="214">
        <v>170476.05970471181</v>
      </c>
      <c r="K45" s="239">
        <v>372170.67522125738</v>
      </c>
      <c r="L45" s="240">
        <v>271369.28199535224</v>
      </c>
      <c r="M45" s="236"/>
      <c r="N45" s="178" t="s">
        <v>277</v>
      </c>
    </row>
    <row r="46" spans="1:14" s="212" customFormat="1" ht="41.25" customHeight="1">
      <c r="A46" s="152"/>
      <c r="B46" s="153"/>
      <c r="C46" s="174" t="s">
        <v>278</v>
      </c>
      <c r="D46" s="174"/>
      <c r="E46" s="213">
        <v>320261.61560586712</v>
      </c>
      <c r="F46" s="214">
        <v>98026.549709207175</v>
      </c>
      <c r="G46" s="214">
        <v>222235.06589665997</v>
      </c>
      <c r="H46" s="214">
        <v>26949.749624231117</v>
      </c>
      <c r="I46" s="214">
        <v>686.4784973523557</v>
      </c>
      <c r="J46" s="214">
        <v>194598.83777507651</v>
      </c>
      <c r="K46" s="239">
        <v>301998.03970757884</v>
      </c>
      <c r="L46" s="240">
        <v>209332.44812876408</v>
      </c>
      <c r="M46" s="236"/>
      <c r="N46" s="178" t="s">
        <v>279</v>
      </c>
    </row>
    <row r="47" spans="1:14" s="212" customFormat="1" ht="41.25" customHeight="1">
      <c r="A47" s="152"/>
      <c r="B47" s="153"/>
      <c r="C47" s="174" t="s">
        <v>280</v>
      </c>
      <c r="D47" s="174"/>
      <c r="E47" s="213">
        <v>222499.65481811209</v>
      </c>
      <c r="F47" s="214">
        <v>106193.63405171322</v>
      </c>
      <c r="G47" s="214">
        <v>116306.02076639885</v>
      </c>
      <c r="H47" s="214">
        <v>12434.082512559802</v>
      </c>
      <c r="I47" s="214">
        <v>1263.076895103181</v>
      </c>
      <c r="J47" s="214">
        <v>102608.86135873589</v>
      </c>
      <c r="K47" s="239">
        <v>215758.30778651542</v>
      </c>
      <c r="L47" s="240">
        <v>113392.99692263815</v>
      </c>
      <c r="M47" s="236"/>
      <c r="N47" s="178" t="s">
        <v>281</v>
      </c>
    </row>
    <row r="48" spans="1:14" s="218" customFormat="1" ht="41.25" customHeight="1">
      <c r="A48" s="148"/>
      <c r="B48" s="11"/>
      <c r="C48" s="174" t="s">
        <v>132</v>
      </c>
      <c r="D48" s="174"/>
      <c r="E48" s="213">
        <v>167790.21448279975</v>
      </c>
      <c r="F48" s="214">
        <v>84538.43511594375</v>
      </c>
      <c r="G48" s="214">
        <v>83251.779366856004</v>
      </c>
      <c r="H48" s="214">
        <v>15122.911977391934</v>
      </c>
      <c r="I48" s="214">
        <v>1774.3228596570111</v>
      </c>
      <c r="J48" s="214">
        <v>66354.544529807055</v>
      </c>
      <c r="K48" s="239">
        <v>157664.23577697648</v>
      </c>
      <c r="L48" s="240">
        <v>77811.226290220482</v>
      </c>
      <c r="M48" s="236"/>
      <c r="N48" s="155" t="s">
        <v>133</v>
      </c>
    </row>
    <row r="49" spans="1:14" s="218" customFormat="1" ht="41.25" customHeight="1">
      <c r="A49" s="189"/>
      <c r="B49" s="190"/>
      <c r="C49" s="241" t="s">
        <v>282</v>
      </c>
      <c r="D49" s="242"/>
      <c r="E49" s="243">
        <f t="shared" ref="E49:L49" si="1">SUM(E33:E48)</f>
        <v>6290373.4145488897</v>
      </c>
      <c r="F49" s="244">
        <f t="shared" si="1"/>
        <v>3615382.9501405358</v>
      </c>
      <c r="G49" s="244">
        <f t="shared" si="1"/>
        <v>2674990.4644083534</v>
      </c>
      <c r="H49" s="244">
        <f t="shared" si="1"/>
        <v>575645.32408474607</v>
      </c>
      <c r="I49" s="244">
        <f t="shared" si="1"/>
        <v>28614.545057395473</v>
      </c>
      <c r="J49" s="244">
        <f t="shared" si="1"/>
        <v>2070730.5952662118</v>
      </c>
      <c r="K49" s="244">
        <f t="shared" si="1"/>
        <v>5985913.1273617251</v>
      </c>
      <c r="L49" s="245">
        <f t="shared" si="1"/>
        <v>2529732.0826068749</v>
      </c>
      <c r="M49" s="246"/>
      <c r="N49" s="247" t="s">
        <v>283</v>
      </c>
    </row>
    <row r="50" spans="1:14" hidden="1"/>
    <row r="51" spans="1:14" hidden="1"/>
    <row r="52" spans="1:14" hidden="1"/>
    <row r="53" spans="1:14" hidden="1"/>
    <row r="54" spans="1:14" hidden="1"/>
    <row r="55" spans="1:14" s="203" customFormat="1" ht="22.5" customHeight="1">
      <c r="A55" s="446" t="s">
        <v>309</v>
      </c>
      <c r="B55" s="446"/>
      <c r="C55" s="446"/>
      <c r="D55" s="446"/>
      <c r="E55" s="446"/>
      <c r="F55" s="446"/>
      <c r="G55" s="446"/>
      <c r="H55" s="446"/>
      <c r="I55" s="446" t="s">
        <v>310</v>
      </c>
      <c r="J55" s="446"/>
      <c r="K55" s="446"/>
      <c r="L55" s="446"/>
      <c r="M55" s="446"/>
      <c r="N55" s="446"/>
    </row>
    <row r="57" spans="1:14">
      <c r="A57" s="447" t="s">
        <v>312</v>
      </c>
      <c r="B57" s="447"/>
      <c r="C57" s="447"/>
      <c r="D57" s="207"/>
      <c r="E57" s="206"/>
      <c r="F57" s="206"/>
      <c r="G57" s="206"/>
      <c r="H57" s="206"/>
      <c r="I57" s="206"/>
      <c r="J57" s="206"/>
      <c r="K57" s="206"/>
      <c r="L57" s="208"/>
      <c r="M57" s="206"/>
      <c r="N57" s="208" t="s">
        <v>242</v>
      </c>
    </row>
    <row r="58" spans="1:14" s="209" customFormat="1" ht="31.5" customHeight="1">
      <c r="A58" s="448"/>
      <c r="B58" s="449"/>
      <c r="C58" s="449"/>
      <c r="D58" s="449"/>
      <c r="E58" s="452" t="s">
        <v>243</v>
      </c>
      <c r="F58" s="452" t="s">
        <v>244</v>
      </c>
      <c r="G58" s="452" t="s">
        <v>245</v>
      </c>
      <c r="H58" s="452" t="s">
        <v>246</v>
      </c>
      <c r="I58" s="452" t="s">
        <v>247</v>
      </c>
      <c r="J58" s="452" t="s">
        <v>248</v>
      </c>
      <c r="K58" s="452" t="s">
        <v>249</v>
      </c>
      <c r="L58" s="456"/>
      <c r="M58" s="457"/>
      <c r="N58" s="458"/>
    </row>
    <row r="59" spans="1:14" s="212" customFormat="1" ht="43.5" customHeight="1">
      <c r="A59" s="450"/>
      <c r="B59" s="451"/>
      <c r="C59" s="451"/>
      <c r="D59" s="451"/>
      <c r="E59" s="453"/>
      <c r="F59" s="453"/>
      <c r="G59" s="453"/>
      <c r="H59" s="453"/>
      <c r="I59" s="453"/>
      <c r="J59" s="453"/>
      <c r="K59" s="210" t="s">
        <v>250</v>
      </c>
      <c r="L59" s="211" t="s">
        <v>251</v>
      </c>
      <c r="M59" s="459"/>
      <c r="N59" s="460"/>
    </row>
    <row r="60" spans="1:14" s="218" customFormat="1" ht="40.5" customHeight="1">
      <c r="A60" s="148"/>
      <c r="B60" s="11"/>
      <c r="C60" s="174" t="s">
        <v>252</v>
      </c>
      <c r="D60" s="192"/>
      <c r="E60" s="213">
        <v>383689.7800069917</v>
      </c>
      <c r="F60" s="214">
        <v>179472.38695755813</v>
      </c>
      <c r="G60" s="214">
        <v>204217.39304943357</v>
      </c>
      <c r="H60" s="214">
        <v>35744.50157639222</v>
      </c>
      <c r="I60" s="214">
        <v>5626.5867796748453</v>
      </c>
      <c r="J60" s="214">
        <v>162846.30469336649</v>
      </c>
      <c r="K60" s="20">
        <v>356880.63971583609</v>
      </c>
      <c r="L60" s="216">
        <v>184111.67132094939</v>
      </c>
      <c r="M60" s="217"/>
      <c r="N60" s="178" t="s">
        <v>253</v>
      </c>
    </row>
    <row r="61" spans="1:14" s="212" customFormat="1" ht="40.5" customHeight="1">
      <c r="A61" s="148"/>
      <c r="B61" s="11"/>
      <c r="C61" s="174" t="s">
        <v>254</v>
      </c>
      <c r="D61" s="192"/>
      <c r="E61" s="219">
        <v>15821.200434894077</v>
      </c>
      <c r="F61" s="220">
        <v>7123.6149629653673</v>
      </c>
      <c r="G61" s="220">
        <v>8697.5854719287108</v>
      </c>
      <c r="H61" s="220">
        <v>2001.4195300229803</v>
      </c>
      <c r="I61" s="220">
        <v>53.562064882411164</v>
      </c>
      <c r="J61" s="220">
        <v>6642.603877023319</v>
      </c>
      <c r="K61" s="150">
        <v>14987.880851790707</v>
      </c>
      <c r="L61" s="166">
        <v>8364.271605328966</v>
      </c>
      <c r="M61" s="221"/>
      <c r="N61" s="178" t="s">
        <v>255</v>
      </c>
    </row>
    <row r="62" spans="1:14" s="212" customFormat="1" ht="40.5" customHeight="1">
      <c r="A62" s="148"/>
      <c r="B62" s="11"/>
      <c r="C62" s="174" t="s">
        <v>256</v>
      </c>
      <c r="D62" s="192"/>
      <c r="E62" s="222">
        <v>1436929.9961716612</v>
      </c>
      <c r="F62" s="223">
        <v>1103684.1472292636</v>
      </c>
      <c r="G62" s="223">
        <v>333245.84894239786</v>
      </c>
      <c r="H62" s="223">
        <v>68899.226031897138</v>
      </c>
      <c r="I62" s="223">
        <v>978.31622330128789</v>
      </c>
      <c r="J62" s="223">
        <v>263368.30668719945</v>
      </c>
      <c r="K62" s="150">
        <v>1201905.4629681837</v>
      </c>
      <c r="L62" s="166">
        <v>270434.46416139923</v>
      </c>
      <c r="M62" s="224"/>
      <c r="N62" s="178" t="s">
        <v>257</v>
      </c>
    </row>
    <row r="63" spans="1:14" s="212" customFormat="1" ht="40.5" customHeight="1">
      <c r="A63" s="148"/>
      <c r="B63" s="11"/>
      <c r="C63" s="174" t="s">
        <v>258</v>
      </c>
      <c r="D63" s="192"/>
      <c r="E63" s="225">
        <v>2127292.7857652279</v>
      </c>
      <c r="F63" s="226">
        <v>1661806.5076823418</v>
      </c>
      <c r="G63" s="226">
        <v>465486.27808288636</v>
      </c>
      <c r="H63" s="226">
        <v>379356.62435981561</v>
      </c>
      <c r="I63" s="226">
        <v>1466.8164684566912</v>
      </c>
      <c r="J63" s="226">
        <v>84662.837254614074</v>
      </c>
      <c r="K63" s="227">
        <v>1837860.873420184</v>
      </c>
      <c r="L63" s="228">
        <v>562755.05417129269</v>
      </c>
      <c r="M63" s="229"/>
      <c r="N63" s="178" t="s">
        <v>259</v>
      </c>
    </row>
    <row r="64" spans="1:14" s="212" customFormat="1" ht="40.5" customHeight="1">
      <c r="A64" s="148"/>
      <c r="B64" s="11"/>
      <c r="C64" s="174" t="s">
        <v>260</v>
      </c>
      <c r="D64" s="192"/>
      <c r="E64" s="230">
        <v>360186.87916309829</v>
      </c>
      <c r="F64" s="231">
        <v>241616.21818427509</v>
      </c>
      <c r="G64" s="231">
        <v>118570.66097882323</v>
      </c>
      <c r="H64" s="231">
        <v>11038.167387314821</v>
      </c>
      <c r="I64" s="231">
        <v>537.9102956084372</v>
      </c>
      <c r="J64" s="231">
        <v>106994.58329589995</v>
      </c>
      <c r="K64" s="232">
        <v>333457.30572301277</v>
      </c>
      <c r="L64" s="233">
        <v>108062.44892090272</v>
      </c>
      <c r="M64" s="234"/>
      <c r="N64" s="178" t="s">
        <v>261</v>
      </c>
    </row>
    <row r="65" spans="1:14" s="212" customFormat="1" ht="40.5" customHeight="1">
      <c r="A65" s="148"/>
      <c r="B65" s="11"/>
      <c r="C65" s="174" t="s">
        <v>262</v>
      </c>
      <c r="D65" s="192"/>
      <c r="E65" s="213">
        <v>204744.13647294007</v>
      </c>
      <c r="F65" s="214">
        <v>98286.473329687098</v>
      </c>
      <c r="G65" s="214">
        <v>106457.66314325295</v>
      </c>
      <c r="H65" s="214">
        <v>7643.1831833462238</v>
      </c>
      <c r="I65" s="214">
        <v>3001.2422472577618</v>
      </c>
      <c r="J65" s="214">
        <v>95813.237712648988</v>
      </c>
      <c r="K65" s="214">
        <v>196916.72769037649</v>
      </c>
      <c r="L65" s="235">
        <v>104191.08459778219</v>
      </c>
      <c r="M65" s="236"/>
      <c r="N65" s="178" t="s">
        <v>263</v>
      </c>
    </row>
    <row r="66" spans="1:14" s="212" customFormat="1" ht="40.5" customHeight="1">
      <c r="A66" s="148"/>
      <c r="B66" s="11"/>
      <c r="C66" s="174" t="s">
        <v>264</v>
      </c>
      <c r="D66" s="192"/>
      <c r="E66" s="213">
        <v>306064.69899195712</v>
      </c>
      <c r="F66" s="214">
        <v>207326.28136622248</v>
      </c>
      <c r="G66" s="214">
        <v>98738.417625734641</v>
      </c>
      <c r="H66" s="214">
        <v>34100.252439555392</v>
      </c>
      <c r="I66" s="214">
        <v>1739.5895595529437</v>
      </c>
      <c r="J66" s="214">
        <v>62898.575626626305</v>
      </c>
      <c r="K66" s="237">
        <v>300762.62537989084</v>
      </c>
      <c r="L66" s="238">
        <v>103271.42055001549</v>
      </c>
      <c r="M66" s="236"/>
      <c r="N66" s="178" t="s">
        <v>265</v>
      </c>
    </row>
    <row r="67" spans="1:14" s="212" customFormat="1" ht="40.5" customHeight="1">
      <c r="A67" s="148"/>
      <c r="B67" s="11"/>
      <c r="C67" s="174" t="s">
        <v>266</v>
      </c>
      <c r="D67" s="192"/>
      <c r="E67" s="213">
        <v>200517.75065248634</v>
      </c>
      <c r="F67" s="214">
        <v>118709.61761082987</v>
      </c>
      <c r="G67" s="214">
        <v>81808.133041656489</v>
      </c>
      <c r="H67" s="214">
        <v>11158.495889723506</v>
      </c>
      <c r="I67" s="214">
        <v>1227.909058772741</v>
      </c>
      <c r="J67" s="214">
        <v>69421.728093160244</v>
      </c>
      <c r="K67" s="214">
        <v>185475.21673927936</v>
      </c>
      <c r="L67" s="235">
        <v>75069.128795345547</v>
      </c>
      <c r="M67" s="236"/>
      <c r="N67" s="178" t="s">
        <v>267</v>
      </c>
    </row>
    <row r="68" spans="1:14" s="212" customFormat="1" ht="40.5" customHeight="1">
      <c r="A68" s="148"/>
      <c r="B68" s="11"/>
      <c r="C68" s="174" t="s">
        <v>268</v>
      </c>
      <c r="D68" s="192"/>
      <c r="E68" s="213">
        <v>83337.545082835364</v>
      </c>
      <c r="F68" s="214">
        <v>48174.294294130006</v>
      </c>
      <c r="G68" s="214">
        <v>35163.250788705365</v>
      </c>
      <c r="H68" s="214">
        <v>16129.784831758847</v>
      </c>
      <c r="I68" s="214">
        <v>87.620559477081912</v>
      </c>
      <c r="J68" s="214">
        <v>18945.845397469431</v>
      </c>
      <c r="K68" s="237">
        <v>83302.353657732281</v>
      </c>
      <c r="L68" s="238">
        <v>35995.458493144739</v>
      </c>
      <c r="M68" s="217"/>
      <c r="N68" s="178" t="s">
        <v>269</v>
      </c>
    </row>
    <row r="69" spans="1:14" s="212" customFormat="1" ht="40.5" customHeight="1">
      <c r="A69" s="152"/>
      <c r="B69" s="153"/>
      <c r="C69" s="174" t="s">
        <v>270</v>
      </c>
      <c r="D69" s="192"/>
      <c r="E69" s="213">
        <v>177138.95608717194</v>
      </c>
      <c r="F69" s="214">
        <v>88192.396980947189</v>
      </c>
      <c r="G69" s="214">
        <v>88946.559106224755</v>
      </c>
      <c r="H69" s="214">
        <v>7501.3349917215364</v>
      </c>
      <c r="I69" s="214">
        <v>256.57073774382189</v>
      </c>
      <c r="J69" s="214">
        <v>81188.653376759423</v>
      </c>
      <c r="K69" s="237">
        <v>177104.14896897899</v>
      </c>
      <c r="L69" s="238">
        <v>88336.587201705392</v>
      </c>
      <c r="M69" s="236"/>
      <c r="N69" s="178" t="s">
        <v>271</v>
      </c>
    </row>
    <row r="70" spans="1:14" s="212" customFormat="1" ht="40.5" customHeight="1">
      <c r="A70" s="152"/>
      <c r="B70" s="153"/>
      <c r="C70" s="174" t="s">
        <v>272</v>
      </c>
      <c r="D70" s="192"/>
      <c r="E70" s="213">
        <v>176092.84737472149</v>
      </c>
      <c r="F70" s="214">
        <v>36513.254797473186</v>
      </c>
      <c r="G70" s="214">
        <v>139579.59257724835</v>
      </c>
      <c r="H70" s="214">
        <v>39272.258531226151</v>
      </c>
      <c r="I70" s="214">
        <v>5112.4422973085084</v>
      </c>
      <c r="J70" s="214">
        <v>95194.89174871365</v>
      </c>
      <c r="K70" s="237">
        <v>165765.53106449809</v>
      </c>
      <c r="L70" s="238">
        <v>130252.86702546159</v>
      </c>
      <c r="M70" s="236"/>
      <c r="N70" s="178" t="s">
        <v>273</v>
      </c>
    </row>
    <row r="71" spans="1:14" s="212" customFormat="1" ht="40.5" customHeight="1">
      <c r="A71" s="152"/>
      <c r="B71" s="153"/>
      <c r="C71" s="174" t="s">
        <v>274</v>
      </c>
      <c r="D71" s="192"/>
      <c r="E71" s="213">
        <v>63783.673180996702</v>
      </c>
      <c r="F71" s="214">
        <v>23841.275938381063</v>
      </c>
      <c r="G71" s="214">
        <v>39942.397242615647</v>
      </c>
      <c r="H71" s="214">
        <v>3941.3720267397757</v>
      </c>
      <c r="I71" s="214">
        <v>222.64525669921485</v>
      </c>
      <c r="J71" s="214">
        <v>35778.379959176651</v>
      </c>
      <c r="K71" s="237">
        <v>60387.875722950412</v>
      </c>
      <c r="L71" s="238">
        <v>38271.897111021943</v>
      </c>
      <c r="M71" s="236"/>
      <c r="N71" s="178" t="s">
        <v>275</v>
      </c>
    </row>
    <row r="72" spans="1:14" s="212" customFormat="1" ht="40.5" customHeight="1">
      <c r="A72" s="152"/>
      <c r="B72" s="153"/>
      <c r="C72" s="174" t="s">
        <v>276</v>
      </c>
      <c r="D72" s="192"/>
      <c r="E72" s="213">
        <v>348380.08017021941</v>
      </c>
      <c r="F72" s="214">
        <v>92418.690353091282</v>
      </c>
      <c r="G72" s="214">
        <v>255961.3898171281</v>
      </c>
      <c r="H72" s="214">
        <v>100552.31111125383</v>
      </c>
      <c r="I72" s="214">
        <v>24.32428607823114</v>
      </c>
      <c r="J72" s="214">
        <v>155384.75441979605</v>
      </c>
      <c r="K72" s="239">
        <v>328550.14849535329</v>
      </c>
      <c r="L72" s="240">
        <v>239874.29889687069</v>
      </c>
      <c r="M72" s="236"/>
      <c r="N72" s="178" t="s">
        <v>277</v>
      </c>
    </row>
    <row r="73" spans="1:14" s="212" customFormat="1" ht="40.5" customHeight="1">
      <c r="A73" s="152"/>
      <c r="B73" s="153"/>
      <c r="C73" s="174" t="s">
        <v>278</v>
      </c>
      <c r="D73" s="192"/>
      <c r="E73" s="213">
        <v>206217.81384072721</v>
      </c>
      <c r="F73" s="214">
        <v>63124.617245301299</v>
      </c>
      <c r="G73" s="214">
        <v>143093.19659542589</v>
      </c>
      <c r="H73" s="214">
        <v>17845.650375165296</v>
      </c>
      <c r="I73" s="214">
        <v>359.23393864348481</v>
      </c>
      <c r="J73" s="214">
        <v>124888.31228161711</v>
      </c>
      <c r="K73" s="239">
        <v>192798.38686015116</v>
      </c>
      <c r="L73" s="240">
        <v>133629.67182268406</v>
      </c>
      <c r="M73" s="236"/>
      <c r="N73" s="178" t="s">
        <v>279</v>
      </c>
    </row>
    <row r="74" spans="1:14" s="212" customFormat="1" ht="40.5" customHeight="1">
      <c r="A74" s="152"/>
      <c r="B74" s="153"/>
      <c r="C74" s="174" t="s">
        <v>280</v>
      </c>
      <c r="D74" s="192"/>
      <c r="E74" s="213">
        <v>148337.66452902847</v>
      </c>
      <c r="F74" s="214">
        <v>70216.318418833966</v>
      </c>
      <c r="G74" s="214">
        <v>78121.346110194499</v>
      </c>
      <c r="H74" s="214">
        <v>8224.9559454749688</v>
      </c>
      <c r="I74" s="214">
        <v>807.30790088462572</v>
      </c>
      <c r="J74" s="214">
        <v>69089.082263834905</v>
      </c>
      <c r="K74" s="239">
        <v>143860.56989683793</v>
      </c>
      <c r="L74" s="240">
        <v>76078.219871699461</v>
      </c>
      <c r="M74" s="236"/>
      <c r="N74" s="178" t="s">
        <v>281</v>
      </c>
    </row>
    <row r="75" spans="1:14" s="218" customFormat="1" ht="40.5" customHeight="1">
      <c r="A75" s="148"/>
      <c r="B75" s="11"/>
      <c r="C75" s="174" t="s">
        <v>132</v>
      </c>
      <c r="D75" s="192"/>
      <c r="E75" s="213">
        <v>146065.80131436305</v>
      </c>
      <c r="F75" s="214">
        <v>76948.622583468532</v>
      </c>
      <c r="G75" s="214">
        <v>69117.17873089455</v>
      </c>
      <c r="H75" s="214">
        <v>14071.990210650591</v>
      </c>
      <c r="I75" s="214">
        <v>1899.7581059876397</v>
      </c>
      <c r="J75" s="214">
        <v>53145.43041425632</v>
      </c>
      <c r="K75" s="239">
        <v>139425.22530156217</v>
      </c>
      <c r="L75" s="240">
        <v>64437.421419406128</v>
      </c>
      <c r="M75" s="236"/>
      <c r="N75" s="155" t="s">
        <v>133</v>
      </c>
    </row>
    <row r="76" spans="1:14" s="218" customFormat="1" ht="40.5" customHeight="1">
      <c r="A76" s="189"/>
      <c r="B76" s="190"/>
      <c r="C76" s="241" t="s">
        <v>282</v>
      </c>
      <c r="D76" s="242"/>
      <c r="E76" s="243">
        <f t="shared" ref="E76:L76" si="2">SUM(E60:E75)</f>
        <v>6384601.6092393212</v>
      </c>
      <c r="F76" s="244">
        <f t="shared" si="2"/>
        <v>4117454.7179347696</v>
      </c>
      <c r="G76" s="244">
        <f t="shared" si="2"/>
        <v>2267146.8913045507</v>
      </c>
      <c r="H76" s="244">
        <f t="shared" si="2"/>
        <v>757481.52842205891</v>
      </c>
      <c r="I76" s="244">
        <f t="shared" si="2"/>
        <v>23401.835780329726</v>
      </c>
      <c r="J76" s="244">
        <f t="shared" si="2"/>
        <v>1486263.5271021624</v>
      </c>
      <c r="K76" s="244">
        <f t="shared" si="2"/>
        <v>5719440.9724566173</v>
      </c>
      <c r="L76" s="245">
        <f t="shared" si="2"/>
        <v>2223135.9659650107</v>
      </c>
      <c r="M76" s="246"/>
      <c r="N76" s="247" t="s">
        <v>283</v>
      </c>
    </row>
    <row r="77" spans="1:14" hidden="1"/>
    <row r="78" spans="1:14" hidden="1"/>
    <row r="79" spans="1:14" hidden="1"/>
    <row r="80" spans="1:14" hidden="1"/>
    <row r="81" spans="1:14" hidden="1"/>
    <row r="82" spans="1:14" s="203" customFormat="1" ht="22.5" customHeight="1">
      <c r="A82" s="446" t="s">
        <v>309</v>
      </c>
      <c r="B82" s="446"/>
      <c r="C82" s="446"/>
      <c r="D82" s="446"/>
      <c r="E82" s="446"/>
      <c r="F82" s="446"/>
      <c r="G82" s="446"/>
      <c r="H82" s="446"/>
      <c r="I82" s="446" t="s">
        <v>310</v>
      </c>
      <c r="J82" s="446"/>
      <c r="K82" s="446"/>
      <c r="L82" s="446"/>
      <c r="M82" s="446"/>
      <c r="N82" s="446"/>
    </row>
    <row r="84" spans="1:14">
      <c r="A84" s="447" t="s">
        <v>313</v>
      </c>
      <c r="B84" s="447"/>
      <c r="C84" s="447"/>
      <c r="D84" s="207"/>
      <c r="E84" s="206"/>
      <c r="F84" s="206"/>
      <c r="G84" s="206"/>
      <c r="H84" s="206"/>
      <c r="I84" s="206"/>
      <c r="J84" s="206"/>
      <c r="K84" s="206"/>
      <c r="L84" s="208"/>
      <c r="M84" s="206"/>
      <c r="N84" s="208" t="s">
        <v>242</v>
      </c>
    </row>
    <row r="85" spans="1:14" s="209" customFormat="1" ht="31.5" customHeight="1">
      <c r="A85" s="448"/>
      <c r="B85" s="449"/>
      <c r="C85" s="449"/>
      <c r="D85" s="449"/>
      <c r="E85" s="452" t="s">
        <v>243</v>
      </c>
      <c r="F85" s="452" t="s">
        <v>244</v>
      </c>
      <c r="G85" s="452" t="s">
        <v>245</v>
      </c>
      <c r="H85" s="452" t="s">
        <v>246</v>
      </c>
      <c r="I85" s="452" t="s">
        <v>247</v>
      </c>
      <c r="J85" s="452" t="s">
        <v>248</v>
      </c>
      <c r="K85" s="452" t="s">
        <v>249</v>
      </c>
      <c r="L85" s="456"/>
      <c r="M85" s="457"/>
      <c r="N85" s="458"/>
    </row>
    <row r="86" spans="1:14" s="212" customFormat="1" ht="43.5" customHeight="1">
      <c r="A86" s="450"/>
      <c r="B86" s="451"/>
      <c r="C86" s="451"/>
      <c r="D86" s="451"/>
      <c r="E86" s="453"/>
      <c r="F86" s="453"/>
      <c r="G86" s="453"/>
      <c r="H86" s="453"/>
      <c r="I86" s="453"/>
      <c r="J86" s="453"/>
      <c r="K86" s="210" t="s">
        <v>250</v>
      </c>
      <c r="L86" s="211" t="s">
        <v>251</v>
      </c>
      <c r="M86" s="459"/>
      <c r="N86" s="460"/>
    </row>
    <row r="87" spans="1:14" s="218" customFormat="1" ht="40.5" customHeight="1">
      <c r="A87" s="148"/>
      <c r="B87" s="11"/>
      <c r="C87" s="174" t="s">
        <v>252</v>
      </c>
      <c r="D87" s="192"/>
      <c r="E87" s="213">
        <v>383012.92134012183</v>
      </c>
      <c r="F87" s="214">
        <v>175013.53162016373</v>
      </c>
      <c r="G87" s="214">
        <v>207999.3897199581</v>
      </c>
      <c r="H87" s="214">
        <v>38752.490093174521</v>
      </c>
      <c r="I87" s="214">
        <v>5616.5750603913148</v>
      </c>
      <c r="J87" s="214">
        <v>163630.32456639229</v>
      </c>
      <c r="K87" s="20">
        <v>362659.69311913382</v>
      </c>
      <c r="L87" s="216">
        <v>185051.75968039691</v>
      </c>
      <c r="M87" s="217"/>
      <c r="N87" s="178" t="s">
        <v>253</v>
      </c>
    </row>
    <row r="88" spans="1:14" s="212" customFormat="1" ht="40.5" customHeight="1">
      <c r="A88" s="148"/>
      <c r="B88" s="11"/>
      <c r="C88" s="174" t="s">
        <v>254</v>
      </c>
      <c r="D88" s="192"/>
      <c r="E88" s="219">
        <v>24278.75488457863</v>
      </c>
      <c r="F88" s="220">
        <v>10931.692717604912</v>
      </c>
      <c r="G88" s="220">
        <v>13347.062166973716</v>
      </c>
      <c r="H88" s="220">
        <v>3071.3203078756142</v>
      </c>
      <c r="I88" s="220">
        <v>82.194789816569241</v>
      </c>
      <c r="J88" s="220">
        <v>10193.547069281534</v>
      </c>
      <c r="K88" s="150">
        <v>22999.966844318405</v>
      </c>
      <c r="L88" s="166">
        <v>12835.568383671576</v>
      </c>
      <c r="M88" s="221"/>
      <c r="N88" s="178" t="s">
        <v>255</v>
      </c>
    </row>
    <row r="89" spans="1:14" s="212" customFormat="1" ht="40.5" customHeight="1">
      <c r="A89" s="148"/>
      <c r="B89" s="11"/>
      <c r="C89" s="174" t="s">
        <v>256</v>
      </c>
      <c r="D89" s="192"/>
      <c r="E89" s="222">
        <v>74343371.292601287</v>
      </c>
      <c r="F89" s="223">
        <v>56106273.054403976</v>
      </c>
      <c r="G89" s="223">
        <v>18237098.238197327</v>
      </c>
      <c r="H89" s="223">
        <v>8057666.795701826</v>
      </c>
      <c r="I89" s="223">
        <v>50627.465941067225</v>
      </c>
      <c r="J89" s="223">
        <v>10128803.976554433</v>
      </c>
      <c r="K89" s="150">
        <v>82127690.490595579</v>
      </c>
      <c r="L89" s="166">
        <v>19180015.736865819</v>
      </c>
      <c r="M89" s="224"/>
      <c r="N89" s="178" t="s">
        <v>257</v>
      </c>
    </row>
    <row r="90" spans="1:14" s="212" customFormat="1" ht="40.5" customHeight="1">
      <c r="A90" s="148"/>
      <c r="B90" s="11"/>
      <c r="C90" s="174" t="s">
        <v>258</v>
      </c>
      <c r="D90" s="192"/>
      <c r="E90" s="225">
        <v>826098.71766211046</v>
      </c>
      <c r="F90" s="226">
        <v>632591.19012313453</v>
      </c>
      <c r="G90" s="226">
        <v>193507.52753897599</v>
      </c>
      <c r="H90" s="226">
        <v>146969.71576784912</v>
      </c>
      <c r="I90" s="226">
        <v>558.95691817162128</v>
      </c>
      <c r="J90" s="226">
        <v>45978.854852955214</v>
      </c>
      <c r="K90" s="227">
        <v>714525.70927125425</v>
      </c>
      <c r="L90" s="228">
        <v>225222.95161355491</v>
      </c>
      <c r="M90" s="229"/>
      <c r="N90" s="178" t="s">
        <v>259</v>
      </c>
    </row>
    <row r="91" spans="1:14" s="212" customFormat="1" ht="40.5" customHeight="1">
      <c r="A91" s="148"/>
      <c r="B91" s="11"/>
      <c r="C91" s="174" t="s">
        <v>260</v>
      </c>
      <c r="D91" s="192"/>
      <c r="E91" s="230">
        <v>3600251.7719576475</v>
      </c>
      <c r="F91" s="231">
        <v>2401375.755429694</v>
      </c>
      <c r="G91" s="231">
        <v>1198876.0165279531</v>
      </c>
      <c r="H91" s="231">
        <v>115044.97523932996</v>
      </c>
      <c r="I91" s="231">
        <v>5376.1401381039923</v>
      </c>
      <c r="J91" s="231">
        <v>1078454.9011505195</v>
      </c>
      <c r="K91" s="232">
        <v>3334641.771018228</v>
      </c>
      <c r="L91" s="233">
        <v>1092916.0258209612</v>
      </c>
      <c r="M91" s="234"/>
      <c r="N91" s="178" t="s">
        <v>261</v>
      </c>
    </row>
    <row r="92" spans="1:14" s="212" customFormat="1" ht="40.5" customHeight="1">
      <c r="A92" s="148"/>
      <c r="B92" s="11"/>
      <c r="C92" s="174" t="s">
        <v>262</v>
      </c>
      <c r="D92" s="192"/>
      <c r="E92" s="213">
        <v>563237.63790490164</v>
      </c>
      <c r="F92" s="214">
        <v>272357.83241958258</v>
      </c>
      <c r="G92" s="214">
        <v>290879.80548531906</v>
      </c>
      <c r="H92" s="214">
        <v>20607.75994241302</v>
      </c>
      <c r="I92" s="214">
        <v>8256.2267401177123</v>
      </c>
      <c r="J92" s="214">
        <v>262015.81880278833</v>
      </c>
      <c r="K92" s="214">
        <v>541704.92903333646</v>
      </c>
      <c r="L92" s="235">
        <v>284767.62188699655</v>
      </c>
      <c r="M92" s="236"/>
      <c r="N92" s="178" t="s">
        <v>263</v>
      </c>
    </row>
    <row r="93" spans="1:14" s="212" customFormat="1" ht="40.5" customHeight="1">
      <c r="A93" s="148"/>
      <c r="B93" s="11"/>
      <c r="C93" s="174" t="s">
        <v>264</v>
      </c>
      <c r="D93" s="192"/>
      <c r="E93" s="213">
        <v>415790.44499512739</v>
      </c>
      <c r="F93" s="214">
        <v>231205.56103082595</v>
      </c>
      <c r="G93" s="214">
        <v>184584.88396430138</v>
      </c>
      <c r="H93" s="214">
        <v>52285.824001496549</v>
      </c>
      <c r="I93" s="214">
        <v>2363.1392349388389</v>
      </c>
      <c r="J93" s="214">
        <v>129935.92072786603</v>
      </c>
      <c r="K93" s="237">
        <v>394886.20419805136</v>
      </c>
      <c r="L93" s="238">
        <v>185959.51697173051</v>
      </c>
      <c r="M93" s="236"/>
      <c r="N93" s="178" t="s">
        <v>265</v>
      </c>
    </row>
    <row r="94" spans="1:14" s="212" customFormat="1" ht="40.5" customHeight="1">
      <c r="A94" s="148"/>
      <c r="B94" s="11"/>
      <c r="C94" s="174" t="s">
        <v>266</v>
      </c>
      <c r="D94" s="192"/>
      <c r="E94" s="213">
        <v>438405.20861503616</v>
      </c>
      <c r="F94" s="214">
        <v>276837.86125426076</v>
      </c>
      <c r="G94" s="214">
        <v>161567.34736077537</v>
      </c>
      <c r="H94" s="214">
        <v>12373.109793062882</v>
      </c>
      <c r="I94" s="214">
        <v>2684.7116573429685</v>
      </c>
      <c r="J94" s="214">
        <v>146509.52591036953</v>
      </c>
      <c r="K94" s="214">
        <v>409095.12364209315</v>
      </c>
      <c r="L94" s="235">
        <v>151900.00517116385</v>
      </c>
      <c r="M94" s="236"/>
      <c r="N94" s="178" t="s">
        <v>267</v>
      </c>
    </row>
    <row r="95" spans="1:14" s="212" customFormat="1" ht="40.5" customHeight="1">
      <c r="A95" s="148"/>
      <c r="B95" s="11"/>
      <c r="C95" s="174" t="s">
        <v>268</v>
      </c>
      <c r="D95" s="192"/>
      <c r="E95" s="213">
        <v>109324.55139154085</v>
      </c>
      <c r="F95" s="214">
        <v>67797.073162375644</v>
      </c>
      <c r="G95" s="214">
        <v>41527.478229165215</v>
      </c>
      <c r="H95" s="214">
        <v>24173.883998675821</v>
      </c>
      <c r="I95" s="214">
        <v>139.54845361699952</v>
      </c>
      <c r="J95" s="214">
        <v>17214.045776872386</v>
      </c>
      <c r="K95" s="237">
        <v>110901.09021369438</v>
      </c>
      <c r="L95" s="238">
        <v>43931.650691085146</v>
      </c>
      <c r="M95" s="217"/>
      <c r="N95" s="178" t="s">
        <v>269</v>
      </c>
    </row>
    <row r="96" spans="1:14" s="212" customFormat="1" ht="40.5" customHeight="1">
      <c r="A96" s="152"/>
      <c r="B96" s="153"/>
      <c r="C96" s="174" t="s">
        <v>270</v>
      </c>
      <c r="D96" s="192"/>
      <c r="E96" s="213">
        <v>366576.05461751908</v>
      </c>
      <c r="F96" s="214">
        <v>171626.0067768642</v>
      </c>
      <c r="G96" s="214">
        <v>194950.04784065488</v>
      </c>
      <c r="H96" s="214">
        <v>17289.554615949626</v>
      </c>
      <c r="I96" s="214">
        <v>532.15789510801449</v>
      </c>
      <c r="J96" s="214">
        <v>177128.3353295972</v>
      </c>
      <c r="K96" s="237">
        <v>369113.64038032788</v>
      </c>
      <c r="L96" s="238">
        <v>196913.72014016495</v>
      </c>
      <c r="M96" s="236"/>
      <c r="N96" s="178" t="s">
        <v>271</v>
      </c>
    </row>
    <row r="97" spans="1:14" s="212" customFormat="1" ht="40.5" customHeight="1">
      <c r="A97" s="152"/>
      <c r="B97" s="153"/>
      <c r="C97" s="174" t="s">
        <v>272</v>
      </c>
      <c r="D97" s="192"/>
      <c r="E97" s="213">
        <v>499987.82763383555</v>
      </c>
      <c r="F97" s="214">
        <v>107305.24478863896</v>
      </c>
      <c r="G97" s="214">
        <v>392682.58284519671</v>
      </c>
      <c r="H97" s="214">
        <v>108822.06143950642</v>
      </c>
      <c r="I97" s="214">
        <v>14506.361335324173</v>
      </c>
      <c r="J97" s="214">
        <v>269354.16007036611</v>
      </c>
      <c r="K97" s="237">
        <v>472521.73940789758</v>
      </c>
      <c r="L97" s="238">
        <v>368577.19627398968</v>
      </c>
      <c r="M97" s="236"/>
      <c r="N97" s="178" t="s">
        <v>273</v>
      </c>
    </row>
    <row r="98" spans="1:14" s="212" customFormat="1" ht="40.5" customHeight="1">
      <c r="A98" s="152"/>
      <c r="B98" s="153"/>
      <c r="C98" s="174" t="s">
        <v>274</v>
      </c>
      <c r="D98" s="192"/>
      <c r="E98" s="213">
        <v>404045.85747283295</v>
      </c>
      <c r="F98" s="214">
        <v>159658.20204563485</v>
      </c>
      <c r="G98" s="214">
        <v>244387.6554271981</v>
      </c>
      <c r="H98" s="214">
        <v>36806.034178134549</v>
      </c>
      <c r="I98" s="214">
        <v>933.54111374663216</v>
      </c>
      <c r="J98" s="214">
        <v>206648.08013531691</v>
      </c>
      <c r="K98" s="237">
        <v>381860.84218237997</v>
      </c>
      <c r="L98" s="238">
        <v>226873.01510966252</v>
      </c>
      <c r="M98" s="236"/>
      <c r="N98" s="178" t="s">
        <v>275</v>
      </c>
    </row>
    <row r="99" spans="1:14" s="212" customFormat="1" ht="40.5" customHeight="1">
      <c r="A99" s="152"/>
      <c r="B99" s="153"/>
      <c r="C99" s="174" t="s">
        <v>276</v>
      </c>
      <c r="D99" s="192"/>
      <c r="E99" s="213">
        <v>365885.66873901477</v>
      </c>
      <c r="F99" s="214">
        <v>96995.828136406752</v>
      </c>
      <c r="G99" s="214">
        <v>268889.84060260799</v>
      </c>
      <c r="H99" s="214">
        <v>104866.6456927059</v>
      </c>
      <c r="I99" s="214">
        <v>25.539373542880263</v>
      </c>
      <c r="J99" s="214">
        <v>163997.65553635923</v>
      </c>
      <c r="K99" s="239">
        <v>345034.15702639462</v>
      </c>
      <c r="L99" s="240">
        <v>251961.23536457698</v>
      </c>
      <c r="M99" s="236"/>
      <c r="N99" s="178" t="s">
        <v>277</v>
      </c>
    </row>
    <row r="100" spans="1:14" s="212" customFormat="1" ht="40.5" customHeight="1">
      <c r="A100" s="152"/>
      <c r="B100" s="153"/>
      <c r="C100" s="174" t="s">
        <v>278</v>
      </c>
      <c r="D100" s="192"/>
      <c r="E100" s="213">
        <v>593011.98266340839</v>
      </c>
      <c r="F100" s="214">
        <v>182339.39326457836</v>
      </c>
      <c r="G100" s="214">
        <v>410672.58939882996</v>
      </c>
      <c r="H100" s="214">
        <v>49882.113184992311</v>
      </c>
      <c r="I100" s="214">
        <v>1309.8410631642932</v>
      </c>
      <c r="J100" s="214">
        <v>359480.63515067339</v>
      </c>
      <c r="K100" s="239">
        <v>558635.58986314316</v>
      </c>
      <c r="L100" s="240">
        <v>386426.07825591986</v>
      </c>
      <c r="M100" s="236"/>
      <c r="N100" s="178" t="s">
        <v>279</v>
      </c>
    </row>
    <row r="101" spans="1:14" s="212" customFormat="1" ht="40.5" customHeight="1">
      <c r="A101" s="152"/>
      <c r="B101" s="153"/>
      <c r="C101" s="174" t="s">
        <v>280</v>
      </c>
      <c r="D101" s="192"/>
      <c r="E101" s="213">
        <v>343546.4326664863</v>
      </c>
      <c r="F101" s="214">
        <v>160379.04648830037</v>
      </c>
      <c r="G101" s="214">
        <v>183167.38617818593</v>
      </c>
      <c r="H101" s="214">
        <v>18799.63808264703</v>
      </c>
      <c r="I101" s="214">
        <v>1735.7824623201889</v>
      </c>
      <c r="J101" s="214">
        <v>162631.9656332187</v>
      </c>
      <c r="K101" s="239">
        <v>333244.12906846713</v>
      </c>
      <c r="L101" s="240">
        <v>178046.33197018947</v>
      </c>
      <c r="M101" s="236"/>
      <c r="N101" s="178" t="s">
        <v>281</v>
      </c>
    </row>
    <row r="102" spans="1:14" s="218" customFormat="1" ht="40.5" customHeight="1">
      <c r="A102" s="148"/>
      <c r="B102" s="11"/>
      <c r="C102" s="174" t="s">
        <v>132</v>
      </c>
      <c r="D102" s="192"/>
      <c r="E102" s="213">
        <v>451401.13300487847</v>
      </c>
      <c r="F102" s="214">
        <v>238736.40276991221</v>
      </c>
      <c r="G102" s="214">
        <v>212664.73023496624</v>
      </c>
      <c r="H102" s="214">
        <v>43345.837833568294</v>
      </c>
      <c r="I102" s="214">
        <v>6249.2456325344865</v>
      </c>
      <c r="J102" s="214">
        <v>163069.64676886346</v>
      </c>
      <c r="K102" s="239">
        <v>428500.59542060667</v>
      </c>
      <c r="L102" s="240">
        <v>197629.55786572082</v>
      </c>
      <c r="M102" s="236"/>
      <c r="N102" s="155" t="s">
        <v>133</v>
      </c>
    </row>
    <row r="103" spans="1:14" s="218" customFormat="1" ht="40.5" customHeight="1">
      <c r="A103" s="189"/>
      <c r="B103" s="190"/>
      <c r="C103" s="241" t="s">
        <v>282</v>
      </c>
      <c r="D103" s="242"/>
      <c r="E103" s="243">
        <f t="shared" ref="E103:L103" si="3">SUM(E87:E102)</f>
        <v>83728226.258150324</v>
      </c>
      <c r="F103" s="244">
        <f t="shared" si="3"/>
        <v>61291423.676431954</v>
      </c>
      <c r="G103" s="244">
        <f t="shared" si="3"/>
        <v>22436802.581718389</v>
      </c>
      <c r="H103" s="244">
        <f t="shared" si="3"/>
        <v>8850757.7598732095</v>
      </c>
      <c r="I103" s="244">
        <f t="shared" si="3"/>
        <v>100997.42780930789</v>
      </c>
      <c r="J103" s="244">
        <f t="shared" si="3"/>
        <v>13485047.394035874</v>
      </c>
      <c r="K103" s="244">
        <f t="shared" si="3"/>
        <v>90908015.671284899</v>
      </c>
      <c r="L103" s="245">
        <f t="shared" si="3"/>
        <v>23169027.972065609</v>
      </c>
      <c r="M103" s="246"/>
      <c r="N103" s="247" t="s">
        <v>283</v>
      </c>
    </row>
    <row r="104" spans="1:14" hidden="1"/>
    <row r="105" spans="1:14" hidden="1"/>
    <row r="106" spans="1:14" hidden="1"/>
    <row r="107" spans="1:14" hidden="1"/>
    <row r="108" spans="1:14" hidden="1"/>
    <row r="109" spans="1:14" s="203" customFormat="1" ht="22.5" customHeight="1">
      <c r="A109" s="446" t="s">
        <v>309</v>
      </c>
      <c r="B109" s="446"/>
      <c r="C109" s="446"/>
      <c r="D109" s="446"/>
      <c r="E109" s="446"/>
      <c r="F109" s="446"/>
      <c r="G109" s="446"/>
      <c r="H109" s="446"/>
      <c r="I109" s="446" t="s">
        <v>310</v>
      </c>
      <c r="J109" s="446"/>
      <c r="K109" s="446"/>
      <c r="L109" s="446"/>
      <c r="M109" s="446"/>
      <c r="N109" s="446"/>
    </row>
    <row r="111" spans="1:14">
      <c r="A111" s="447" t="s">
        <v>314</v>
      </c>
      <c r="B111" s="447"/>
      <c r="C111" s="447"/>
      <c r="D111" s="207"/>
      <c r="E111" s="206"/>
      <c r="F111" s="206"/>
      <c r="G111" s="206"/>
      <c r="H111" s="206"/>
      <c r="I111" s="206"/>
      <c r="J111" s="206"/>
      <c r="K111" s="206"/>
      <c r="L111" s="208"/>
      <c r="M111" s="206"/>
      <c r="N111" s="208" t="s">
        <v>242</v>
      </c>
    </row>
    <row r="112" spans="1:14" s="209" customFormat="1" ht="31.5" customHeight="1">
      <c r="A112" s="448"/>
      <c r="B112" s="449"/>
      <c r="C112" s="449"/>
      <c r="D112" s="449"/>
      <c r="E112" s="452" t="s">
        <v>243</v>
      </c>
      <c r="F112" s="452" t="s">
        <v>244</v>
      </c>
      <c r="G112" s="452" t="s">
        <v>245</v>
      </c>
      <c r="H112" s="452" t="s">
        <v>246</v>
      </c>
      <c r="I112" s="452" t="s">
        <v>247</v>
      </c>
      <c r="J112" s="452" t="s">
        <v>248</v>
      </c>
      <c r="K112" s="452" t="s">
        <v>249</v>
      </c>
      <c r="L112" s="456"/>
      <c r="M112" s="457"/>
      <c r="N112" s="458"/>
    </row>
    <row r="113" spans="1:14" s="212" customFormat="1" ht="43.5" customHeight="1">
      <c r="A113" s="450"/>
      <c r="B113" s="451"/>
      <c r="C113" s="451"/>
      <c r="D113" s="451"/>
      <c r="E113" s="453"/>
      <c r="F113" s="453"/>
      <c r="G113" s="453"/>
      <c r="H113" s="453"/>
      <c r="I113" s="453"/>
      <c r="J113" s="453"/>
      <c r="K113" s="210" t="s">
        <v>250</v>
      </c>
      <c r="L113" s="211" t="s">
        <v>251</v>
      </c>
      <c r="M113" s="459"/>
      <c r="N113" s="460"/>
    </row>
    <row r="114" spans="1:14" s="218" customFormat="1" ht="40.5" customHeight="1">
      <c r="A114" s="148"/>
      <c r="B114" s="11"/>
      <c r="C114" s="174" t="s">
        <v>252</v>
      </c>
      <c r="D114" s="192"/>
      <c r="E114" s="213">
        <v>615763.25109973666</v>
      </c>
      <c r="F114" s="214">
        <v>267755.78188278445</v>
      </c>
      <c r="G114" s="214">
        <v>348007.46921695233</v>
      </c>
      <c r="H114" s="214">
        <v>62421.127165370017</v>
      </c>
      <c r="I114" s="214">
        <v>9029.6844845319538</v>
      </c>
      <c r="J114" s="214">
        <v>276556.65756705031</v>
      </c>
      <c r="K114" s="20">
        <v>568662.39673925459</v>
      </c>
      <c r="L114" s="216">
        <v>307220.30879435601</v>
      </c>
      <c r="M114" s="217"/>
      <c r="N114" s="178" t="s">
        <v>253</v>
      </c>
    </row>
    <row r="115" spans="1:14" s="212" customFormat="1" ht="40.5" customHeight="1">
      <c r="A115" s="148"/>
      <c r="B115" s="11"/>
      <c r="C115" s="174" t="s">
        <v>254</v>
      </c>
      <c r="D115" s="192"/>
      <c r="E115" s="219">
        <v>55714.168846114648</v>
      </c>
      <c r="F115" s="220">
        <v>25085.725225107781</v>
      </c>
      <c r="G115" s="220">
        <v>30628.443621006863</v>
      </c>
      <c r="H115" s="220">
        <v>7047.975031135642</v>
      </c>
      <c r="I115" s="220">
        <v>188.61817337345835</v>
      </c>
      <c r="J115" s="220">
        <v>23391.850416497768</v>
      </c>
      <c r="K115" s="150">
        <v>52779.643861937395</v>
      </c>
      <c r="L115" s="166">
        <v>29454.682810694252</v>
      </c>
      <c r="M115" s="221"/>
      <c r="N115" s="178" t="s">
        <v>255</v>
      </c>
    </row>
    <row r="116" spans="1:14" s="212" customFormat="1" ht="40.5" customHeight="1">
      <c r="A116" s="148"/>
      <c r="B116" s="11"/>
      <c r="C116" s="174" t="s">
        <v>256</v>
      </c>
      <c r="D116" s="192"/>
      <c r="E116" s="222">
        <v>45145468.60451676</v>
      </c>
      <c r="F116" s="223">
        <v>39628313.462127708</v>
      </c>
      <c r="G116" s="223">
        <v>5517155.1423890442</v>
      </c>
      <c r="H116" s="223">
        <v>1511886.7166850478</v>
      </c>
      <c r="I116" s="223">
        <v>30743.608971827241</v>
      </c>
      <c r="J116" s="223">
        <v>3974524.8167321682</v>
      </c>
      <c r="K116" s="150">
        <v>39292954.624054536</v>
      </c>
      <c r="L116" s="166">
        <v>5168654.4409988858</v>
      </c>
      <c r="M116" s="224"/>
      <c r="N116" s="178" t="s">
        <v>257</v>
      </c>
    </row>
    <row r="117" spans="1:14" s="212" customFormat="1" ht="40.5" customHeight="1">
      <c r="A117" s="148"/>
      <c r="B117" s="11"/>
      <c r="C117" s="174" t="s">
        <v>258</v>
      </c>
      <c r="D117" s="192"/>
      <c r="E117" s="225">
        <v>451059.18017310632</v>
      </c>
      <c r="F117" s="226">
        <v>354650.91825737001</v>
      </c>
      <c r="G117" s="226">
        <v>96408.261915736366</v>
      </c>
      <c r="H117" s="226">
        <v>74336.320382871956</v>
      </c>
      <c r="I117" s="226">
        <v>309.86009243343182</v>
      </c>
      <c r="J117" s="226">
        <v>21762.081440430964</v>
      </c>
      <c r="K117" s="227">
        <v>386195.79818272986</v>
      </c>
      <c r="L117" s="228">
        <v>112396.11924370796</v>
      </c>
      <c r="M117" s="229"/>
      <c r="N117" s="178" t="s">
        <v>259</v>
      </c>
    </row>
    <row r="118" spans="1:14" s="212" customFormat="1" ht="40.5" customHeight="1">
      <c r="A118" s="148"/>
      <c r="B118" s="11"/>
      <c r="C118" s="174" t="s">
        <v>260</v>
      </c>
      <c r="D118" s="192"/>
      <c r="E118" s="230">
        <v>1633902.2006727748</v>
      </c>
      <c r="F118" s="231">
        <v>1079561.8484867846</v>
      </c>
      <c r="G118" s="231">
        <v>554340.3521859902</v>
      </c>
      <c r="H118" s="231">
        <v>52113.503663704818</v>
      </c>
      <c r="I118" s="231">
        <v>2439.6035890095213</v>
      </c>
      <c r="J118" s="231">
        <v>499787.2449332758</v>
      </c>
      <c r="K118" s="232">
        <v>1516425.9675418048</v>
      </c>
      <c r="L118" s="233">
        <v>505233.26803544717</v>
      </c>
      <c r="M118" s="234"/>
      <c r="N118" s="178" t="s">
        <v>261</v>
      </c>
    </row>
    <row r="119" spans="1:14" s="212" customFormat="1" ht="40.5" customHeight="1">
      <c r="A119" s="148"/>
      <c r="B119" s="11"/>
      <c r="C119" s="174" t="s">
        <v>262</v>
      </c>
      <c r="D119" s="192"/>
      <c r="E119" s="213">
        <v>424956.73721407028</v>
      </c>
      <c r="F119" s="214">
        <v>205282.51195779711</v>
      </c>
      <c r="G119" s="214">
        <v>219674.2252562732</v>
      </c>
      <c r="H119" s="214">
        <v>15592.414795496868</v>
      </c>
      <c r="I119" s="214">
        <v>6229.2328654035991</v>
      </c>
      <c r="J119" s="214">
        <v>197852.57759537271</v>
      </c>
      <c r="K119" s="214">
        <v>408710.54852431163</v>
      </c>
      <c r="L119" s="235">
        <v>215049.69545866695</v>
      </c>
      <c r="M119" s="236"/>
      <c r="N119" s="178" t="s">
        <v>263</v>
      </c>
    </row>
    <row r="120" spans="1:14" s="212" customFormat="1" ht="40.5" customHeight="1">
      <c r="A120" s="148"/>
      <c r="B120" s="11"/>
      <c r="C120" s="174" t="s">
        <v>264</v>
      </c>
      <c r="D120" s="192"/>
      <c r="E120" s="213">
        <v>989577.32455112494</v>
      </c>
      <c r="F120" s="214">
        <v>758789.53484746313</v>
      </c>
      <c r="G120" s="214">
        <v>230787.7897036619</v>
      </c>
      <c r="H120" s="214">
        <v>95035.574160714765</v>
      </c>
      <c r="I120" s="214">
        <v>5624.5337541110184</v>
      </c>
      <c r="J120" s="214">
        <v>130127.68178883611</v>
      </c>
      <c r="K120" s="237">
        <v>990875.69639545365</v>
      </c>
      <c r="L120" s="238">
        <v>256403.14236704074</v>
      </c>
      <c r="M120" s="236"/>
      <c r="N120" s="178" t="s">
        <v>265</v>
      </c>
    </row>
    <row r="121" spans="1:14" s="212" customFormat="1" ht="40.5" customHeight="1">
      <c r="A121" s="148"/>
      <c r="B121" s="11"/>
      <c r="C121" s="174" t="s">
        <v>266</v>
      </c>
      <c r="D121" s="192"/>
      <c r="E121" s="213">
        <v>273167.72260281071</v>
      </c>
      <c r="F121" s="214">
        <v>176153.91999818519</v>
      </c>
      <c r="G121" s="214">
        <v>97013.802604625525</v>
      </c>
      <c r="H121" s="214">
        <v>5166.6974653572061</v>
      </c>
      <c r="I121" s="214">
        <v>1672.8393358859209</v>
      </c>
      <c r="J121" s="214">
        <v>90174.265803382397</v>
      </c>
      <c r="K121" s="214">
        <v>255661.5986592648</v>
      </c>
      <c r="L121" s="235">
        <v>92061.702980465314</v>
      </c>
      <c r="M121" s="236"/>
      <c r="N121" s="178" t="s">
        <v>267</v>
      </c>
    </row>
    <row r="122" spans="1:14" s="212" customFormat="1" ht="40.5" customHeight="1">
      <c r="A122" s="148"/>
      <c r="B122" s="11"/>
      <c r="C122" s="174" t="s">
        <v>268</v>
      </c>
      <c r="D122" s="192"/>
      <c r="E122" s="213">
        <v>98687.156256020578</v>
      </c>
      <c r="F122" s="214">
        <v>61593.882930198364</v>
      </c>
      <c r="G122" s="214">
        <v>37093.273325822207</v>
      </c>
      <c r="H122" s="214">
        <v>22045.787415506737</v>
      </c>
      <c r="I122" s="214">
        <v>128.13285839960776</v>
      </c>
      <c r="J122" s="214">
        <v>14919.353051915854</v>
      </c>
      <c r="K122" s="237">
        <v>100379.38506666335</v>
      </c>
      <c r="L122" s="238">
        <v>39524.909653518785</v>
      </c>
      <c r="M122" s="217"/>
      <c r="N122" s="178" t="s">
        <v>269</v>
      </c>
    </row>
    <row r="123" spans="1:14" s="212" customFormat="1" ht="40.5" customHeight="1">
      <c r="A123" s="152"/>
      <c r="B123" s="153"/>
      <c r="C123" s="174" t="s">
        <v>270</v>
      </c>
      <c r="D123" s="192"/>
      <c r="E123" s="213">
        <v>308568.10092367558</v>
      </c>
      <c r="F123" s="214">
        <v>153898.05683921574</v>
      </c>
      <c r="G123" s="214">
        <v>154670.04408445986</v>
      </c>
      <c r="H123" s="214">
        <v>13044.317742001964</v>
      </c>
      <c r="I123" s="214">
        <v>446.84605382695582</v>
      </c>
      <c r="J123" s="214">
        <v>141178.88028863093</v>
      </c>
      <c r="K123" s="237">
        <v>308573.11760060879</v>
      </c>
      <c r="L123" s="238">
        <v>153713.4852948527</v>
      </c>
      <c r="M123" s="236"/>
      <c r="N123" s="178" t="s">
        <v>271</v>
      </c>
    </row>
    <row r="124" spans="1:14" s="212" customFormat="1" ht="40.5" customHeight="1">
      <c r="A124" s="152"/>
      <c r="B124" s="153"/>
      <c r="C124" s="174" t="s">
        <v>272</v>
      </c>
      <c r="D124" s="192"/>
      <c r="E124" s="213">
        <v>280342.27208126045</v>
      </c>
      <c r="F124" s="214">
        <v>60604.956382491371</v>
      </c>
      <c r="G124" s="214">
        <v>219737.31569876906</v>
      </c>
      <c r="H124" s="214">
        <v>61684.7453686839</v>
      </c>
      <c r="I124" s="214">
        <v>8134.8646512118394</v>
      </c>
      <c r="J124" s="214">
        <v>149917.70567887332</v>
      </c>
      <c r="K124" s="237">
        <v>264881.28853833082</v>
      </c>
      <c r="L124" s="235">
        <v>206160.55562029761</v>
      </c>
      <c r="M124" s="236"/>
      <c r="N124" s="178" t="s">
        <v>273</v>
      </c>
    </row>
    <row r="125" spans="1:14" s="212" customFormat="1" ht="40.5" customHeight="1">
      <c r="A125" s="152"/>
      <c r="B125" s="153"/>
      <c r="C125" s="174" t="s">
        <v>274</v>
      </c>
      <c r="D125" s="192"/>
      <c r="E125" s="213">
        <v>180535.60413979247</v>
      </c>
      <c r="F125" s="214">
        <v>66436.747212149814</v>
      </c>
      <c r="G125" s="214">
        <v>114098.85692764264</v>
      </c>
      <c r="H125" s="214">
        <v>12724.757129350444</v>
      </c>
      <c r="I125" s="214">
        <v>593.66541768974889</v>
      </c>
      <c r="J125" s="214">
        <v>100780.43438060246</v>
      </c>
      <c r="K125" s="237">
        <v>170843.02483750324</v>
      </c>
      <c r="L125" s="238">
        <v>107535.59253706477</v>
      </c>
      <c r="M125" s="236"/>
      <c r="N125" s="178" t="s">
        <v>275</v>
      </c>
    </row>
    <row r="126" spans="1:14" s="212" customFormat="1" ht="40.5" customHeight="1">
      <c r="A126" s="152"/>
      <c r="B126" s="153"/>
      <c r="C126" s="174" t="s">
        <v>276</v>
      </c>
      <c r="D126" s="192"/>
      <c r="E126" s="213">
        <v>333407.12006987754</v>
      </c>
      <c r="F126" s="214">
        <v>89599.01965947554</v>
      </c>
      <c r="G126" s="214">
        <v>243808.100410402</v>
      </c>
      <c r="H126" s="214">
        <v>108973.18871426645</v>
      </c>
      <c r="I126" s="214">
        <v>23.402649950867367</v>
      </c>
      <c r="J126" s="214">
        <v>134811.50904618468</v>
      </c>
      <c r="K126" s="239">
        <v>314863.62843527016</v>
      </c>
      <c r="L126" s="240">
        <v>228984.77884535104</v>
      </c>
      <c r="M126" s="236"/>
      <c r="N126" s="178" t="s">
        <v>277</v>
      </c>
    </row>
    <row r="127" spans="1:14" s="212" customFormat="1" ht="40.5" customHeight="1">
      <c r="A127" s="152"/>
      <c r="B127" s="153"/>
      <c r="C127" s="174" t="s">
        <v>278</v>
      </c>
      <c r="D127" s="192"/>
      <c r="E127" s="213">
        <v>360279.01156706043</v>
      </c>
      <c r="F127" s="214">
        <v>109347.63305314293</v>
      </c>
      <c r="G127" s="214">
        <v>250931.3785139175</v>
      </c>
      <c r="H127" s="214">
        <v>30689.159416108654</v>
      </c>
      <c r="I127" s="214">
        <v>669.88184541396174</v>
      </c>
      <c r="J127" s="214">
        <v>219572.33725239488</v>
      </c>
      <c r="K127" s="239">
        <v>339181.18480097654</v>
      </c>
      <c r="L127" s="240">
        <v>235994.30661415792</v>
      </c>
      <c r="M127" s="236"/>
      <c r="N127" s="178" t="s">
        <v>279</v>
      </c>
    </row>
    <row r="128" spans="1:14" s="212" customFormat="1" ht="40.5" customHeight="1">
      <c r="A128" s="152"/>
      <c r="B128" s="153"/>
      <c r="C128" s="174" t="s">
        <v>280</v>
      </c>
      <c r="D128" s="192"/>
      <c r="E128" s="213">
        <v>209263.02904793638</v>
      </c>
      <c r="F128" s="214">
        <v>99296.428952150382</v>
      </c>
      <c r="G128" s="214">
        <v>109966.60009578597</v>
      </c>
      <c r="H128" s="214">
        <v>11629.899154570096</v>
      </c>
      <c r="I128" s="214">
        <v>1153.2816856052441</v>
      </c>
      <c r="J128" s="214">
        <v>97183.419255610643</v>
      </c>
      <c r="K128" s="239">
        <v>202939.94612225133</v>
      </c>
      <c r="L128" s="240">
        <v>107126.15775293463</v>
      </c>
      <c r="M128" s="236"/>
      <c r="N128" s="178" t="s">
        <v>281</v>
      </c>
    </row>
    <row r="129" spans="1:14" s="218" customFormat="1" ht="40.5" customHeight="1">
      <c r="A129" s="148"/>
      <c r="B129" s="11"/>
      <c r="C129" s="174" t="s">
        <v>132</v>
      </c>
      <c r="D129" s="192"/>
      <c r="E129" s="213">
        <v>178871.31872232648</v>
      </c>
      <c r="F129" s="214">
        <v>93110.440582786017</v>
      </c>
      <c r="G129" s="214">
        <v>85760.878139540437</v>
      </c>
      <c r="H129" s="214">
        <v>13089.007333650872</v>
      </c>
      <c r="I129" s="214">
        <v>2252.9688201796894</v>
      </c>
      <c r="J129" s="214">
        <v>70418.901985709876</v>
      </c>
      <c r="K129" s="239">
        <v>168126.14499077376</v>
      </c>
      <c r="L129" s="240">
        <v>79878.240957161994</v>
      </c>
      <c r="M129" s="236"/>
      <c r="N129" s="155" t="s">
        <v>133</v>
      </c>
    </row>
    <row r="130" spans="1:14" s="218" customFormat="1" ht="40.5" customHeight="1">
      <c r="A130" s="189"/>
      <c r="B130" s="190"/>
      <c r="C130" s="241" t="s">
        <v>282</v>
      </c>
      <c r="D130" s="242"/>
      <c r="E130" s="243">
        <f t="shared" ref="E130:L130" si="4">SUM(E114:E129)</f>
        <v>51539562.80248446</v>
      </c>
      <c r="F130" s="244">
        <f t="shared" si="4"/>
        <v>43229480.8683948</v>
      </c>
      <c r="G130" s="244">
        <f t="shared" si="4"/>
        <v>8310081.9340896308</v>
      </c>
      <c r="H130" s="244">
        <f t="shared" si="4"/>
        <v>2097481.1916238386</v>
      </c>
      <c r="I130" s="244">
        <f t="shared" si="4"/>
        <v>69641.025248854043</v>
      </c>
      <c r="J130" s="244">
        <f t="shared" si="4"/>
        <v>6142959.7172169369</v>
      </c>
      <c r="K130" s="244">
        <f t="shared" si="4"/>
        <v>45342053.994351678</v>
      </c>
      <c r="L130" s="245">
        <f t="shared" si="4"/>
        <v>7845391.3879646035</v>
      </c>
      <c r="M130" s="246"/>
      <c r="N130" s="247" t="s">
        <v>283</v>
      </c>
    </row>
    <row r="131" spans="1:14" hidden="1"/>
    <row r="132" spans="1:14" hidden="1"/>
    <row r="133" spans="1:14" hidden="1"/>
    <row r="134" spans="1:14" hidden="1"/>
    <row r="135" spans="1:14" hidden="1"/>
    <row r="136" spans="1:14" s="203" customFormat="1" ht="22.5" customHeight="1">
      <c r="A136" s="446" t="s">
        <v>309</v>
      </c>
      <c r="B136" s="446"/>
      <c r="C136" s="446"/>
      <c r="D136" s="446"/>
      <c r="E136" s="446"/>
      <c r="F136" s="446"/>
      <c r="G136" s="446"/>
      <c r="H136" s="446"/>
      <c r="I136" s="446" t="s">
        <v>310</v>
      </c>
      <c r="J136" s="446"/>
      <c r="K136" s="446"/>
      <c r="L136" s="446"/>
      <c r="M136" s="446"/>
      <c r="N136" s="446"/>
    </row>
    <row r="138" spans="1:14">
      <c r="A138" s="447" t="s">
        <v>315</v>
      </c>
      <c r="B138" s="447"/>
      <c r="C138" s="447"/>
      <c r="D138" s="207"/>
      <c r="E138" s="206"/>
      <c r="F138" s="206"/>
      <c r="G138" s="206"/>
      <c r="H138" s="206"/>
      <c r="I138" s="206"/>
      <c r="J138" s="206"/>
      <c r="K138" s="206"/>
      <c r="L138" s="208"/>
      <c r="M138" s="206"/>
      <c r="N138" s="208" t="s">
        <v>242</v>
      </c>
    </row>
    <row r="139" spans="1:14" s="209" customFormat="1" ht="31.5" customHeight="1">
      <c r="A139" s="448"/>
      <c r="B139" s="449"/>
      <c r="C139" s="449"/>
      <c r="D139" s="449"/>
      <c r="E139" s="452" t="s">
        <v>243</v>
      </c>
      <c r="F139" s="452" t="s">
        <v>244</v>
      </c>
      <c r="G139" s="452" t="s">
        <v>245</v>
      </c>
      <c r="H139" s="452" t="s">
        <v>246</v>
      </c>
      <c r="I139" s="452" t="s">
        <v>247</v>
      </c>
      <c r="J139" s="452" t="s">
        <v>248</v>
      </c>
      <c r="K139" s="452" t="s">
        <v>249</v>
      </c>
      <c r="L139" s="456"/>
      <c r="M139" s="457"/>
      <c r="N139" s="458"/>
    </row>
    <row r="140" spans="1:14" s="212" customFormat="1" ht="43.5" customHeight="1">
      <c r="A140" s="450"/>
      <c r="B140" s="451"/>
      <c r="C140" s="451"/>
      <c r="D140" s="451"/>
      <c r="E140" s="453"/>
      <c r="F140" s="453"/>
      <c r="G140" s="453"/>
      <c r="H140" s="453"/>
      <c r="I140" s="453"/>
      <c r="J140" s="453"/>
      <c r="K140" s="210" t="s">
        <v>250</v>
      </c>
      <c r="L140" s="211" t="s">
        <v>251</v>
      </c>
      <c r="M140" s="459"/>
      <c r="N140" s="460"/>
    </row>
    <row r="141" spans="1:14" s="218" customFormat="1" ht="40.5" customHeight="1">
      <c r="A141" s="148"/>
      <c r="B141" s="11"/>
      <c r="C141" s="174" t="s">
        <v>252</v>
      </c>
      <c r="D141" s="192"/>
      <c r="E141" s="213">
        <v>994275.585324427</v>
      </c>
      <c r="F141" s="214">
        <v>516996.20047223137</v>
      </c>
      <c r="G141" s="214">
        <v>477279.38485219562</v>
      </c>
      <c r="H141" s="214">
        <v>96838.10065017805</v>
      </c>
      <c r="I141" s="214">
        <v>14580.287529212137</v>
      </c>
      <c r="J141" s="214">
        <v>365860.99667280552</v>
      </c>
      <c r="K141" s="20">
        <v>990324.09917861957</v>
      </c>
      <c r="L141" s="216">
        <v>438461.32654260588</v>
      </c>
      <c r="M141" s="217"/>
      <c r="N141" s="178" t="s">
        <v>253</v>
      </c>
    </row>
    <row r="142" spans="1:14" s="212" customFormat="1" ht="40.5" customHeight="1">
      <c r="A142" s="148"/>
      <c r="B142" s="11"/>
      <c r="C142" s="174" t="s">
        <v>254</v>
      </c>
      <c r="D142" s="192"/>
      <c r="E142" s="219">
        <v>3524.5591964547134</v>
      </c>
      <c r="F142" s="220">
        <v>1586.9593924380338</v>
      </c>
      <c r="G142" s="220">
        <v>1937.5998040166796</v>
      </c>
      <c r="H142" s="220">
        <v>445.86513137861175</v>
      </c>
      <c r="I142" s="220">
        <v>11.932259447650852</v>
      </c>
      <c r="J142" s="220">
        <v>1479.8024131904174</v>
      </c>
      <c r="K142" s="150">
        <v>3338.9168861714147</v>
      </c>
      <c r="L142" s="166">
        <v>1863.3459913153852</v>
      </c>
      <c r="M142" s="221"/>
      <c r="N142" s="178" t="s">
        <v>255</v>
      </c>
    </row>
    <row r="143" spans="1:14" s="212" customFormat="1" ht="40.5" customHeight="1">
      <c r="A143" s="148"/>
      <c r="B143" s="11"/>
      <c r="C143" s="174" t="s">
        <v>256</v>
      </c>
      <c r="D143" s="192"/>
      <c r="E143" s="222">
        <v>2803441.6968175448</v>
      </c>
      <c r="F143" s="223">
        <v>2226449.1381175905</v>
      </c>
      <c r="G143" s="223">
        <v>576992.55869995465</v>
      </c>
      <c r="H143" s="223">
        <v>132234.63386937365</v>
      </c>
      <c r="I143" s="223">
        <v>1909.411377306998</v>
      </c>
      <c r="J143" s="223">
        <v>442848.51345327392</v>
      </c>
      <c r="K143" s="150">
        <v>2672972.3200971354</v>
      </c>
      <c r="L143" s="166">
        <v>533611.02014653326</v>
      </c>
      <c r="M143" s="224"/>
      <c r="N143" s="178" t="s">
        <v>257</v>
      </c>
    </row>
    <row r="144" spans="1:14" s="212" customFormat="1" ht="40.5" customHeight="1">
      <c r="A144" s="148"/>
      <c r="B144" s="11"/>
      <c r="C144" s="174" t="s">
        <v>258</v>
      </c>
      <c r="D144" s="192"/>
      <c r="E144" s="225">
        <v>114771.81821646498</v>
      </c>
      <c r="F144" s="226">
        <v>79344.052321729978</v>
      </c>
      <c r="G144" s="226">
        <v>35427.765894734985</v>
      </c>
      <c r="H144" s="226">
        <v>23343.740716817447</v>
      </c>
      <c r="I144" s="226">
        <v>72.08643620301757</v>
      </c>
      <c r="J144" s="226">
        <v>12011.938741714519</v>
      </c>
      <c r="K144" s="227">
        <v>101536.84181262625</v>
      </c>
      <c r="L144" s="228">
        <v>38706.778590353948</v>
      </c>
      <c r="M144" s="229"/>
      <c r="N144" s="178" t="s">
        <v>259</v>
      </c>
    </row>
    <row r="145" spans="1:14" s="212" customFormat="1" ht="40.5" customHeight="1">
      <c r="A145" s="148"/>
      <c r="B145" s="11"/>
      <c r="C145" s="174" t="s">
        <v>260</v>
      </c>
      <c r="D145" s="192"/>
      <c r="E145" s="230">
        <v>599970.34314790205</v>
      </c>
      <c r="F145" s="231">
        <v>396243.32620578218</v>
      </c>
      <c r="G145" s="231">
        <v>203727.01694211975</v>
      </c>
      <c r="H145" s="231">
        <v>19273.399315913051</v>
      </c>
      <c r="I145" s="231">
        <v>896.01653791169326</v>
      </c>
      <c r="J145" s="231">
        <v>183557.60108829499</v>
      </c>
      <c r="K145" s="232">
        <v>553275.80725623982</v>
      </c>
      <c r="L145" s="233">
        <v>185733.41159903747</v>
      </c>
      <c r="M145" s="234"/>
      <c r="N145" s="178" t="s">
        <v>261</v>
      </c>
    </row>
    <row r="146" spans="1:14" s="212" customFormat="1" ht="40.5" customHeight="1">
      <c r="A146" s="148"/>
      <c r="B146" s="11"/>
      <c r="C146" s="174" t="s">
        <v>262</v>
      </c>
      <c r="D146" s="192"/>
      <c r="E146" s="213">
        <v>271876.16281068884</v>
      </c>
      <c r="F146" s="214">
        <v>131081.99099575821</v>
      </c>
      <c r="G146" s="214">
        <v>140794.17181493065</v>
      </c>
      <c r="H146" s="214">
        <v>10028.959695822659</v>
      </c>
      <c r="I146" s="214">
        <v>3985.2990670348399</v>
      </c>
      <c r="J146" s="214">
        <v>126779.91305207316</v>
      </c>
      <c r="K146" s="214">
        <v>261482.2777169171</v>
      </c>
      <c r="L146" s="235">
        <v>137819.81617733178</v>
      </c>
      <c r="M146" s="236"/>
      <c r="N146" s="178" t="s">
        <v>263</v>
      </c>
    </row>
    <row r="147" spans="1:14" s="212" customFormat="1" ht="40.5" customHeight="1">
      <c r="A147" s="148"/>
      <c r="B147" s="11"/>
      <c r="C147" s="174" t="s">
        <v>264</v>
      </c>
      <c r="D147" s="192"/>
      <c r="E147" s="213">
        <v>250659.53830099106</v>
      </c>
      <c r="F147" s="214">
        <v>136196.717729825</v>
      </c>
      <c r="G147" s="214">
        <v>114462.82057116603</v>
      </c>
      <c r="H147" s="214">
        <v>32218.275359000778</v>
      </c>
      <c r="I147" s="214">
        <v>1424.6227986082581</v>
      </c>
      <c r="J147" s="214">
        <v>80819.922413556982</v>
      </c>
      <c r="K147" s="237">
        <v>237568.50472640526</v>
      </c>
      <c r="L147" s="238">
        <v>114816.10108439572</v>
      </c>
      <c r="M147" s="236"/>
      <c r="N147" s="178" t="s">
        <v>265</v>
      </c>
    </row>
    <row r="148" spans="1:14" s="212" customFormat="1" ht="40.5" customHeight="1">
      <c r="A148" s="148"/>
      <c r="B148" s="11"/>
      <c r="C148" s="174" t="s">
        <v>266</v>
      </c>
      <c r="D148" s="192"/>
      <c r="E148" s="213">
        <v>134106.94834482914</v>
      </c>
      <c r="F148" s="214">
        <v>87112.761408540435</v>
      </c>
      <c r="G148" s="214">
        <v>46994.18693628873</v>
      </c>
      <c r="H148" s="214">
        <v>2096.4069687120623</v>
      </c>
      <c r="I148" s="214">
        <v>821.25335164965986</v>
      </c>
      <c r="J148" s="214">
        <v>44076.526615927003</v>
      </c>
      <c r="K148" s="214">
        <v>125643.60084751861</v>
      </c>
      <c r="L148" s="235">
        <v>44748.4916205794</v>
      </c>
      <c r="M148" s="236"/>
      <c r="N148" s="178" t="s">
        <v>267</v>
      </c>
    </row>
    <row r="149" spans="1:14" s="212" customFormat="1" ht="40.5" customHeight="1">
      <c r="A149" s="148"/>
      <c r="B149" s="11"/>
      <c r="C149" s="174" t="s">
        <v>268</v>
      </c>
      <c r="D149" s="192"/>
      <c r="E149" s="213">
        <v>89401.189595960925</v>
      </c>
      <c r="F149" s="214">
        <v>55489.979777749279</v>
      </c>
      <c r="G149" s="214">
        <v>33911.209818211653</v>
      </c>
      <c r="H149" s="214">
        <v>20175.96424161777</v>
      </c>
      <c r="I149" s="214">
        <v>112.43308776053129</v>
      </c>
      <c r="J149" s="214">
        <v>13622.812488833346</v>
      </c>
      <c r="K149" s="237">
        <v>90801.697962081453</v>
      </c>
      <c r="L149" s="238">
        <v>35976.971130919112</v>
      </c>
      <c r="M149" s="217"/>
      <c r="N149" s="178" t="s">
        <v>269</v>
      </c>
    </row>
    <row r="150" spans="1:14" s="212" customFormat="1" ht="40.5" customHeight="1">
      <c r="A150" s="152"/>
      <c r="B150" s="153"/>
      <c r="C150" s="174" t="s">
        <v>270</v>
      </c>
      <c r="D150" s="192"/>
      <c r="E150" s="213">
        <v>221705.17517202886</v>
      </c>
      <c r="F150" s="214">
        <v>108034.82375875239</v>
      </c>
      <c r="G150" s="214">
        <v>113670.3514132765</v>
      </c>
      <c r="H150" s="214">
        <v>9768.1248348762147</v>
      </c>
      <c r="I150" s="214">
        <v>321.38386452949732</v>
      </c>
      <c r="J150" s="214">
        <v>103580.84271387078</v>
      </c>
      <c r="K150" s="237">
        <v>222216.88684022395</v>
      </c>
      <c r="L150" s="238">
        <v>113591.95386672374</v>
      </c>
      <c r="M150" s="236"/>
      <c r="N150" s="178" t="s">
        <v>271</v>
      </c>
    </row>
    <row r="151" spans="1:14" s="212" customFormat="1" ht="40.5" customHeight="1">
      <c r="A151" s="152"/>
      <c r="B151" s="153"/>
      <c r="C151" s="174" t="s">
        <v>272</v>
      </c>
      <c r="D151" s="192"/>
      <c r="E151" s="213">
        <v>209871.80169231055</v>
      </c>
      <c r="F151" s="214">
        <v>43677.094594635593</v>
      </c>
      <c r="G151" s="214">
        <v>166194.70709767492</v>
      </c>
      <c r="H151" s="214">
        <v>47671.038561730791</v>
      </c>
      <c r="I151" s="214">
        <v>6093.0193140428273</v>
      </c>
      <c r="J151" s="214">
        <v>112430.6492219013</v>
      </c>
      <c r="K151" s="237">
        <v>197479.45982032205</v>
      </c>
      <c r="L151" s="238">
        <v>154978.27437443598</v>
      </c>
      <c r="M151" s="236"/>
      <c r="N151" s="178" t="s">
        <v>273</v>
      </c>
    </row>
    <row r="152" spans="1:14" s="212" customFormat="1" ht="40.5" customHeight="1">
      <c r="A152" s="152"/>
      <c r="B152" s="153"/>
      <c r="C152" s="174" t="s">
        <v>274</v>
      </c>
      <c r="D152" s="192"/>
      <c r="E152" s="213">
        <v>117326.48139078803</v>
      </c>
      <c r="F152" s="214">
        <v>45921.171222326506</v>
      </c>
      <c r="G152" s="214">
        <v>71405.310168461525</v>
      </c>
      <c r="H152" s="214">
        <v>10706.790481421833</v>
      </c>
      <c r="I152" s="214">
        <v>275.15995296948682</v>
      </c>
      <c r="J152" s="214">
        <v>60423.359734070196</v>
      </c>
      <c r="K152" s="237">
        <v>110891.78870446663</v>
      </c>
      <c r="L152" s="238">
        <v>66007.221147595337</v>
      </c>
      <c r="M152" s="236"/>
      <c r="N152" s="178" t="s">
        <v>275</v>
      </c>
    </row>
    <row r="153" spans="1:14" s="212" customFormat="1" ht="40.5" customHeight="1">
      <c r="A153" s="152"/>
      <c r="B153" s="153"/>
      <c r="C153" s="174" t="s">
        <v>276</v>
      </c>
      <c r="D153" s="192"/>
      <c r="E153" s="213">
        <v>339163.92474545224</v>
      </c>
      <c r="F153" s="214">
        <v>90933.080958589431</v>
      </c>
      <c r="G153" s="214">
        <v>248230.84378686285</v>
      </c>
      <c r="H153" s="214">
        <v>108499.42223877816</v>
      </c>
      <c r="I153" s="214">
        <v>23.783851741478859</v>
      </c>
      <c r="J153" s="214">
        <v>139707.63769634318</v>
      </c>
      <c r="K153" s="239">
        <v>320219.99629431299</v>
      </c>
      <c r="L153" s="240">
        <v>233045.7762036692</v>
      </c>
      <c r="M153" s="236"/>
      <c r="N153" s="178" t="s">
        <v>277</v>
      </c>
    </row>
    <row r="154" spans="1:14" s="212" customFormat="1" ht="40.5" customHeight="1">
      <c r="A154" s="152"/>
      <c r="B154" s="153"/>
      <c r="C154" s="174" t="s">
        <v>278</v>
      </c>
      <c r="D154" s="192"/>
      <c r="E154" s="213">
        <v>345841.5124170031</v>
      </c>
      <c r="F154" s="214">
        <v>103560.20118002057</v>
      </c>
      <c r="G154" s="214">
        <v>242281.31123698252</v>
      </c>
      <c r="H154" s="214">
        <v>29425.310762776506</v>
      </c>
      <c r="I154" s="214">
        <v>588.62313185074026</v>
      </c>
      <c r="J154" s="214">
        <v>212267.37734235529</v>
      </c>
      <c r="K154" s="239">
        <v>326761.4718051746</v>
      </c>
      <c r="L154" s="240">
        <v>228702.14033882736</v>
      </c>
      <c r="M154" s="236"/>
      <c r="N154" s="178" t="s">
        <v>279</v>
      </c>
    </row>
    <row r="155" spans="1:14" s="212" customFormat="1" ht="40.5" customHeight="1">
      <c r="A155" s="152"/>
      <c r="B155" s="153"/>
      <c r="C155" s="174" t="s">
        <v>280</v>
      </c>
      <c r="D155" s="192"/>
      <c r="E155" s="213">
        <v>253263.34161082216</v>
      </c>
      <c r="F155" s="214">
        <v>120948.37555152914</v>
      </c>
      <c r="G155" s="214">
        <v>132314.96605929302</v>
      </c>
      <c r="H155" s="214">
        <v>14161.274655193678</v>
      </c>
      <c r="I155" s="214">
        <v>1442.0183817397012</v>
      </c>
      <c r="J155" s="214">
        <v>116711.67302235962</v>
      </c>
      <c r="K155" s="239">
        <v>245587.77099085564</v>
      </c>
      <c r="L155" s="240">
        <v>129011.68317779402</v>
      </c>
      <c r="M155" s="236"/>
      <c r="N155" s="178" t="s">
        <v>281</v>
      </c>
    </row>
    <row r="156" spans="1:14" s="218" customFormat="1" ht="40.5" customHeight="1">
      <c r="A156" s="148"/>
      <c r="B156" s="11"/>
      <c r="C156" s="174" t="s">
        <v>132</v>
      </c>
      <c r="D156" s="192"/>
      <c r="E156" s="213">
        <v>145059.00506043079</v>
      </c>
      <c r="F156" s="214">
        <v>75669.096725120296</v>
      </c>
      <c r="G156" s="214">
        <v>69389.90833531048</v>
      </c>
      <c r="H156" s="214">
        <v>12691.195516295709</v>
      </c>
      <c r="I156" s="214">
        <v>1661.6840201352331</v>
      </c>
      <c r="J156" s="214">
        <v>55037.028798879532</v>
      </c>
      <c r="K156" s="239">
        <v>136799.40599353</v>
      </c>
      <c r="L156" s="240">
        <v>64825.651568065863</v>
      </c>
      <c r="M156" s="236"/>
      <c r="N156" s="155" t="s">
        <v>133</v>
      </c>
    </row>
    <row r="157" spans="1:14" s="218" customFormat="1" ht="40.5" customHeight="1">
      <c r="A157" s="189"/>
      <c r="B157" s="190"/>
      <c r="C157" s="241" t="s">
        <v>282</v>
      </c>
      <c r="D157" s="242"/>
      <c r="E157" s="243">
        <f t="shared" ref="E157:L157" si="5">SUM(E141:E156)</f>
        <v>6894259.0838441001</v>
      </c>
      <c r="F157" s="244">
        <f t="shared" si="5"/>
        <v>4219244.9704126185</v>
      </c>
      <c r="G157" s="244">
        <f t="shared" si="5"/>
        <v>2675014.1134314807</v>
      </c>
      <c r="H157" s="244">
        <f t="shared" si="5"/>
        <v>569578.50299988699</v>
      </c>
      <c r="I157" s="244">
        <f t="shared" si="5"/>
        <v>34219.014962143752</v>
      </c>
      <c r="J157" s="244">
        <f t="shared" si="5"/>
        <v>2071216.5954694501</v>
      </c>
      <c r="K157" s="244">
        <f t="shared" si="5"/>
        <v>6596900.8469326012</v>
      </c>
      <c r="L157" s="245">
        <f t="shared" si="5"/>
        <v>2521899.9635601835</v>
      </c>
      <c r="M157" s="246"/>
      <c r="N157" s="247" t="s">
        <v>283</v>
      </c>
    </row>
    <row r="158" spans="1:14" hidden="1"/>
    <row r="159" spans="1:14" hidden="1"/>
    <row r="160" spans="1:14" hidden="1"/>
    <row r="161" spans="1:14" hidden="1"/>
    <row r="162" spans="1:14" s="203" customFormat="1" ht="22.5" customHeight="1">
      <c r="A162" s="446" t="s">
        <v>309</v>
      </c>
      <c r="B162" s="446"/>
      <c r="C162" s="446"/>
      <c r="D162" s="446"/>
      <c r="E162" s="446"/>
      <c r="F162" s="446"/>
      <c r="G162" s="446"/>
      <c r="H162" s="446"/>
      <c r="I162" s="446" t="s">
        <v>310</v>
      </c>
      <c r="J162" s="446"/>
      <c r="K162" s="446"/>
      <c r="L162" s="446"/>
      <c r="M162" s="446"/>
      <c r="N162" s="446"/>
    </row>
    <row r="164" spans="1:14">
      <c r="A164" s="447" t="s">
        <v>316</v>
      </c>
      <c r="B164" s="447"/>
      <c r="C164" s="447"/>
      <c r="D164" s="207"/>
      <c r="E164" s="206"/>
      <c r="F164" s="206"/>
      <c r="G164" s="206"/>
      <c r="H164" s="206"/>
      <c r="I164" s="206"/>
      <c r="J164" s="206"/>
      <c r="K164" s="206"/>
      <c r="L164" s="208"/>
      <c r="M164" s="206"/>
      <c r="N164" s="208" t="s">
        <v>242</v>
      </c>
    </row>
    <row r="165" spans="1:14" s="209" customFormat="1" ht="31.5" customHeight="1">
      <c r="A165" s="448"/>
      <c r="B165" s="449"/>
      <c r="C165" s="449"/>
      <c r="D165" s="449"/>
      <c r="E165" s="452" t="s">
        <v>243</v>
      </c>
      <c r="F165" s="452" t="s">
        <v>244</v>
      </c>
      <c r="G165" s="452" t="s">
        <v>245</v>
      </c>
      <c r="H165" s="452" t="s">
        <v>246</v>
      </c>
      <c r="I165" s="452" t="s">
        <v>247</v>
      </c>
      <c r="J165" s="452" t="s">
        <v>248</v>
      </c>
      <c r="K165" s="452" t="s">
        <v>249</v>
      </c>
      <c r="L165" s="456"/>
      <c r="M165" s="457"/>
      <c r="N165" s="458"/>
    </row>
    <row r="166" spans="1:14" s="212" customFormat="1" ht="43.5" customHeight="1">
      <c r="A166" s="450"/>
      <c r="B166" s="451"/>
      <c r="C166" s="451"/>
      <c r="D166" s="451"/>
      <c r="E166" s="453"/>
      <c r="F166" s="453"/>
      <c r="G166" s="453"/>
      <c r="H166" s="453"/>
      <c r="I166" s="453"/>
      <c r="J166" s="453"/>
      <c r="K166" s="210" t="s">
        <v>250</v>
      </c>
      <c r="L166" s="211" t="s">
        <v>251</v>
      </c>
      <c r="M166" s="459"/>
      <c r="N166" s="460"/>
    </row>
    <row r="167" spans="1:14" s="218" customFormat="1" ht="40.5" customHeight="1">
      <c r="A167" s="148"/>
      <c r="B167" s="11"/>
      <c r="C167" s="174" t="s">
        <v>252</v>
      </c>
      <c r="D167" s="192"/>
      <c r="E167" s="213">
        <v>8214.4163423224163</v>
      </c>
      <c r="F167" s="214">
        <v>3032.0943858944538</v>
      </c>
      <c r="G167" s="214">
        <v>5182.3219564279625</v>
      </c>
      <c r="H167" s="214">
        <v>871.11041796229745</v>
      </c>
      <c r="I167" s="214">
        <v>120.45701260386922</v>
      </c>
      <c r="J167" s="214">
        <v>4190.7545258617947</v>
      </c>
      <c r="K167" s="20">
        <v>7204.9839752453936</v>
      </c>
      <c r="L167" s="216">
        <v>4461.8482331489558</v>
      </c>
      <c r="M167" s="217"/>
      <c r="N167" s="178" t="s">
        <v>253</v>
      </c>
    </row>
    <row r="168" spans="1:14" s="212" customFormat="1" ht="40.5" customHeight="1">
      <c r="A168" s="148"/>
      <c r="B168" s="11"/>
      <c r="C168" s="174" t="s">
        <v>254</v>
      </c>
      <c r="D168" s="192"/>
      <c r="E168" s="251">
        <v>3.1735635139496605E-8</v>
      </c>
      <c r="F168" s="150">
        <v>2.0622065593778591E-8</v>
      </c>
      <c r="G168" s="150">
        <v>1.1113569545718014E-8</v>
      </c>
      <c r="H168" s="150">
        <v>1.154628120937185E-9</v>
      </c>
      <c r="I168" s="150">
        <v>1.1039147831183139E-10</v>
      </c>
      <c r="J168" s="150">
        <v>9.8485499464689983E-9</v>
      </c>
      <c r="K168" s="150">
        <v>3.2009544512476797E-8</v>
      </c>
      <c r="L168" s="166">
        <v>1.2701133396768788E-8</v>
      </c>
      <c r="M168" s="221"/>
      <c r="N168" s="178" t="s">
        <v>255</v>
      </c>
    </row>
    <row r="169" spans="1:14" s="212" customFormat="1" ht="40.5" customHeight="1">
      <c r="A169" s="148"/>
      <c r="B169" s="11"/>
      <c r="C169" s="174" t="s">
        <v>256</v>
      </c>
      <c r="D169" s="192"/>
      <c r="E169" s="222">
        <v>169455.04574155144</v>
      </c>
      <c r="F169" s="223">
        <v>124784.81871806551</v>
      </c>
      <c r="G169" s="223">
        <v>44670.227023485895</v>
      </c>
      <c r="H169" s="223">
        <v>6207.7478957839758</v>
      </c>
      <c r="I169" s="223">
        <v>115.40588736267192</v>
      </c>
      <c r="J169" s="223">
        <v>38347.073240339261</v>
      </c>
      <c r="K169" s="150">
        <v>129292.50799546133</v>
      </c>
      <c r="L169" s="166">
        <v>31063.635203532551</v>
      </c>
      <c r="M169" s="224"/>
      <c r="N169" s="178" t="s">
        <v>257</v>
      </c>
    </row>
    <row r="170" spans="1:14" s="212" customFormat="1" ht="40.5" customHeight="1">
      <c r="A170" s="148"/>
      <c r="B170" s="11"/>
      <c r="C170" s="174" t="s">
        <v>258</v>
      </c>
      <c r="D170" s="192"/>
      <c r="E170" s="225">
        <v>24947.486602415644</v>
      </c>
      <c r="F170" s="226">
        <v>17046.644284245041</v>
      </c>
      <c r="G170" s="226">
        <v>7900.8423181706039</v>
      </c>
      <c r="H170" s="226">
        <v>5027.1479382525376</v>
      </c>
      <c r="I170" s="226">
        <v>15.481145685567304</v>
      </c>
      <c r="J170" s="226">
        <v>2858.213234232499</v>
      </c>
      <c r="K170" s="227">
        <v>22061.021608204428</v>
      </c>
      <c r="L170" s="228">
        <v>8479.9103857487535</v>
      </c>
      <c r="M170" s="229"/>
      <c r="N170" s="178" t="s">
        <v>259</v>
      </c>
    </row>
    <row r="171" spans="1:14" s="212" customFormat="1" ht="40.5" customHeight="1">
      <c r="A171" s="148"/>
      <c r="B171" s="11"/>
      <c r="C171" s="174" t="s">
        <v>260</v>
      </c>
      <c r="D171" s="192"/>
      <c r="E171" s="230">
        <v>140306.1662649276</v>
      </c>
      <c r="F171" s="231">
        <v>95580.733739174466</v>
      </c>
      <c r="G171" s="231">
        <v>44725.432525753124</v>
      </c>
      <c r="H171" s="231">
        <v>4353.5359748984229</v>
      </c>
      <c r="I171" s="231">
        <v>209.52983947226812</v>
      </c>
      <c r="J171" s="231">
        <v>40162.366711382427</v>
      </c>
      <c r="K171" s="232">
        <v>130057.6550344014</v>
      </c>
      <c r="L171" s="233">
        <v>40767.598617178694</v>
      </c>
      <c r="M171" s="234"/>
      <c r="N171" s="178" t="s">
        <v>261</v>
      </c>
    </row>
    <row r="172" spans="1:14" s="212" customFormat="1" ht="40.5" customHeight="1">
      <c r="A172" s="148"/>
      <c r="B172" s="11"/>
      <c r="C172" s="174" t="s">
        <v>262</v>
      </c>
      <c r="D172" s="192"/>
      <c r="E172" s="213">
        <v>90507.867101398733</v>
      </c>
      <c r="F172" s="214">
        <v>43767.349244550758</v>
      </c>
      <c r="G172" s="214">
        <v>46740.517856847975</v>
      </c>
      <c r="H172" s="214">
        <v>3311.1719556549715</v>
      </c>
      <c r="I172" s="214">
        <v>1326.7104474248545</v>
      </c>
      <c r="J172" s="214">
        <v>42102.635453768147</v>
      </c>
      <c r="K172" s="214">
        <v>87047.733448545434</v>
      </c>
      <c r="L172" s="235">
        <v>45758.44613148662</v>
      </c>
      <c r="M172" s="236"/>
      <c r="N172" s="178" t="s">
        <v>263</v>
      </c>
    </row>
    <row r="173" spans="1:14" s="212" customFormat="1" ht="40.5" customHeight="1">
      <c r="A173" s="148"/>
      <c r="B173" s="11"/>
      <c r="C173" s="174" t="s">
        <v>264</v>
      </c>
      <c r="D173" s="192"/>
      <c r="E173" s="213">
        <v>62057.156552049419</v>
      </c>
      <c r="F173" s="214">
        <v>32780.008620930916</v>
      </c>
      <c r="G173" s="214">
        <v>29277.147931118503</v>
      </c>
      <c r="H173" s="214">
        <v>8441.0930616588175</v>
      </c>
      <c r="I173" s="214">
        <v>352.7099353153551</v>
      </c>
      <c r="J173" s="214">
        <v>20483.344934144327</v>
      </c>
      <c r="K173" s="237">
        <v>58975.330823652475</v>
      </c>
      <c r="L173" s="238">
        <v>29084.772768761828</v>
      </c>
      <c r="M173" s="236"/>
      <c r="N173" s="178" t="s">
        <v>265</v>
      </c>
    </row>
    <row r="174" spans="1:14" s="212" customFormat="1" ht="40.5" customHeight="1">
      <c r="A174" s="148"/>
      <c r="B174" s="11"/>
      <c r="C174" s="174" t="s">
        <v>266</v>
      </c>
      <c r="D174" s="192"/>
      <c r="E174" s="213">
        <v>42364.221613133996</v>
      </c>
      <c r="F174" s="214">
        <v>27424.20670853824</v>
      </c>
      <c r="G174" s="214">
        <v>14940.014904595759</v>
      </c>
      <c r="H174" s="214">
        <v>728.02335094374962</v>
      </c>
      <c r="I174" s="214">
        <v>259.43264373674714</v>
      </c>
      <c r="J174" s="214">
        <v>13952.558909915262</v>
      </c>
      <c r="K174" s="214">
        <v>39671.085795751249</v>
      </c>
      <c r="L174" s="235">
        <v>14202.887120577127</v>
      </c>
      <c r="M174" s="236"/>
      <c r="N174" s="178" t="s">
        <v>267</v>
      </c>
    </row>
    <row r="175" spans="1:14" s="212" customFormat="1" ht="40.5" customHeight="1">
      <c r="A175" s="148"/>
      <c r="B175" s="11"/>
      <c r="C175" s="174" t="s">
        <v>268</v>
      </c>
      <c r="D175" s="192"/>
      <c r="E175" s="213">
        <v>100825.63241044137</v>
      </c>
      <c r="F175" s="214">
        <v>62480.004063770553</v>
      </c>
      <c r="G175" s="214">
        <v>38345.628346670797</v>
      </c>
      <c r="H175" s="214">
        <v>23175.00709434141</v>
      </c>
      <c r="I175" s="214">
        <v>127.1602711782332</v>
      </c>
      <c r="J175" s="214">
        <v>15043.460981151149</v>
      </c>
      <c r="K175" s="237">
        <v>102685.68080897506</v>
      </c>
      <c r="L175" s="238">
        <v>40874.159477314883</v>
      </c>
      <c r="M175" s="217"/>
      <c r="N175" s="178" t="s">
        <v>269</v>
      </c>
    </row>
    <row r="176" spans="1:14" s="212" customFormat="1" ht="40.5" customHeight="1">
      <c r="A176" s="152"/>
      <c r="B176" s="153"/>
      <c r="C176" s="174" t="s">
        <v>270</v>
      </c>
      <c r="D176" s="192"/>
      <c r="E176" s="213">
        <v>33053.385257393289</v>
      </c>
      <c r="F176" s="214">
        <v>15052.905770377787</v>
      </c>
      <c r="G176" s="214">
        <v>18000.479487015498</v>
      </c>
      <c r="H176" s="214">
        <v>1625.7416739436023</v>
      </c>
      <c r="I176" s="214">
        <v>48.035079805092074</v>
      </c>
      <c r="J176" s="214">
        <v>16326.702733266802</v>
      </c>
      <c r="K176" s="237">
        <v>33372.712382891725</v>
      </c>
      <c r="L176" s="238">
        <v>18287.394407797794</v>
      </c>
      <c r="M176" s="236"/>
      <c r="N176" s="178" t="s">
        <v>271</v>
      </c>
    </row>
    <row r="177" spans="1:14" s="212" customFormat="1" ht="40.5" customHeight="1">
      <c r="A177" s="152"/>
      <c r="B177" s="153"/>
      <c r="C177" s="174" t="s">
        <v>272</v>
      </c>
      <c r="D177" s="192"/>
      <c r="E177" s="213">
        <v>60320.46886630349</v>
      </c>
      <c r="F177" s="214">
        <v>11936.009316113716</v>
      </c>
      <c r="G177" s="214">
        <v>48384.459550189778</v>
      </c>
      <c r="H177" s="214">
        <v>12520.830804303772</v>
      </c>
      <c r="I177" s="214">
        <v>1750.7655535891033</v>
      </c>
      <c r="J177" s="214">
        <v>34112.863192296907</v>
      </c>
      <c r="K177" s="237">
        <v>56975.975891113179</v>
      </c>
      <c r="L177" s="238">
        <v>45401.017474901972</v>
      </c>
      <c r="M177" s="236"/>
      <c r="N177" s="178" t="s">
        <v>273</v>
      </c>
    </row>
    <row r="178" spans="1:14" s="212" customFormat="1" ht="40.5" customHeight="1">
      <c r="A178" s="152"/>
      <c r="B178" s="153"/>
      <c r="C178" s="174" t="s">
        <v>274</v>
      </c>
      <c r="D178" s="192"/>
      <c r="E178" s="213">
        <v>12032.661297972892</v>
      </c>
      <c r="F178" s="214">
        <v>4412.6159241407731</v>
      </c>
      <c r="G178" s="214">
        <v>7620.0453738321212</v>
      </c>
      <c r="H178" s="214">
        <v>743.09462516200756</v>
      </c>
      <c r="I178" s="214">
        <v>45.29055568918664</v>
      </c>
      <c r="J178" s="214">
        <v>6831.6601929809267</v>
      </c>
      <c r="K178" s="237">
        <v>11392.485975819005</v>
      </c>
      <c r="L178" s="238">
        <v>7303.6444208839184</v>
      </c>
      <c r="M178" s="236"/>
      <c r="N178" s="178" t="s">
        <v>275</v>
      </c>
    </row>
    <row r="179" spans="1:14" s="212" customFormat="1" ht="40.5" customHeight="1">
      <c r="A179" s="152"/>
      <c r="B179" s="153"/>
      <c r="C179" s="174" t="s">
        <v>276</v>
      </c>
      <c r="D179" s="192"/>
      <c r="E179" s="213">
        <v>194296.6594343218</v>
      </c>
      <c r="F179" s="214">
        <v>50449.01456423958</v>
      </c>
      <c r="G179" s="214">
        <v>143847.64487008218</v>
      </c>
      <c r="H179" s="214">
        <v>43979.834130801988</v>
      </c>
      <c r="I179" s="214">
        <v>13.448462116492509</v>
      </c>
      <c r="J179" s="214">
        <v>99854.362277163716</v>
      </c>
      <c r="K179" s="239">
        <v>182824.946953081</v>
      </c>
      <c r="L179" s="240">
        <v>134332.14876510107</v>
      </c>
      <c r="M179" s="236"/>
      <c r="N179" s="178" t="s">
        <v>277</v>
      </c>
    </row>
    <row r="180" spans="1:14" s="212" customFormat="1" ht="40.5" customHeight="1">
      <c r="A180" s="152"/>
      <c r="B180" s="153"/>
      <c r="C180" s="174" t="s">
        <v>278</v>
      </c>
      <c r="D180" s="192"/>
      <c r="E180" s="213">
        <v>95531.86261540369</v>
      </c>
      <c r="F180" s="214">
        <v>29274.749285710968</v>
      </c>
      <c r="G180" s="214">
        <v>66257.113329692715</v>
      </c>
      <c r="H180" s="214">
        <v>8235.0257837457539</v>
      </c>
      <c r="I180" s="214">
        <v>173.1881274885373</v>
      </c>
      <c r="J180" s="214">
        <v>57848.89941845843</v>
      </c>
      <c r="K180" s="239">
        <v>89399.156047921133</v>
      </c>
      <c r="L180" s="240">
        <v>61932.818355995812</v>
      </c>
      <c r="M180" s="236"/>
      <c r="N180" s="178" t="s">
        <v>279</v>
      </c>
    </row>
    <row r="181" spans="1:14" s="218" customFormat="1" ht="40.5" customHeight="1">
      <c r="A181" s="148"/>
      <c r="B181" s="11"/>
      <c r="C181" s="174" t="s">
        <v>280</v>
      </c>
      <c r="D181" s="192"/>
      <c r="E181" s="213">
        <v>40920.306174957586</v>
      </c>
      <c r="F181" s="214">
        <v>18878.501992570848</v>
      </c>
      <c r="G181" s="214">
        <v>22041.804182386739</v>
      </c>
      <c r="H181" s="214">
        <v>2214.2855532418675</v>
      </c>
      <c r="I181" s="214">
        <v>193.33226817328998</v>
      </c>
      <c r="J181" s="214">
        <v>19634.186360971584</v>
      </c>
      <c r="K181" s="239">
        <v>39699.851370415898</v>
      </c>
      <c r="L181" s="240">
        <v>21392.827424686715</v>
      </c>
      <c r="M181" s="236"/>
      <c r="N181" s="155" t="s">
        <v>281</v>
      </c>
    </row>
    <row r="182" spans="1:14" s="218" customFormat="1" ht="40.5" customHeight="1">
      <c r="A182" s="148"/>
      <c r="B182" s="11"/>
      <c r="C182" s="174" t="s">
        <v>132</v>
      </c>
      <c r="D182" s="192"/>
      <c r="E182" s="213">
        <v>35802.385840577626</v>
      </c>
      <c r="F182" s="214">
        <v>18350.504101517286</v>
      </c>
      <c r="G182" s="214">
        <v>17451.881739060336</v>
      </c>
      <c r="H182" s="214">
        <v>2762.4011231339905</v>
      </c>
      <c r="I182" s="214">
        <v>418.84543850894693</v>
      </c>
      <c r="J182" s="214">
        <v>14270.635177417398</v>
      </c>
      <c r="K182" s="239">
        <v>33676.078034017504</v>
      </c>
      <c r="L182" s="240">
        <v>16296.57804485521</v>
      </c>
      <c r="M182" s="236"/>
      <c r="N182" s="155" t="s">
        <v>133</v>
      </c>
    </row>
    <row r="183" spans="1:14" s="218" customFormat="1" ht="40.5" customHeight="1">
      <c r="A183" s="189"/>
      <c r="B183" s="190"/>
      <c r="C183" s="241" t="s">
        <v>282</v>
      </c>
      <c r="D183" s="242"/>
      <c r="E183" s="243">
        <f t="shared" ref="E183:L183" si="6">SUM(E167:E182)</f>
        <v>1110635.7221152028</v>
      </c>
      <c r="F183" s="244">
        <f t="shared" si="6"/>
        <v>555250.16071986151</v>
      </c>
      <c r="G183" s="244">
        <f t="shared" si="6"/>
        <v>555385.56139534106</v>
      </c>
      <c r="H183" s="244">
        <f t="shared" si="6"/>
        <v>124196.05138383032</v>
      </c>
      <c r="I183" s="244">
        <f t="shared" si="6"/>
        <v>5169.7926681503268</v>
      </c>
      <c r="J183" s="244">
        <f t="shared" si="6"/>
        <v>426019.71734336059</v>
      </c>
      <c r="K183" s="244">
        <f t="shared" si="6"/>
        <v>1024337.2061455282</v>
      </c>
      <c r="L183" s="245">
        <f t="shared" si="6"/>
        <v>519639.68683198455</v>
      </c>
      <c r="M183" s="246"/>
      <c r="N183" s="247" t="s">
        <v>283</v>
      </c>
    </row>
    <row r="184" spans="1:14" hidden="1"/>
    <row r="185" spans="1:14" hidden="1"/>
    <row r="186" spans="1:14" hidden="1"/>
    <row r="187" spans="1:14" hidden="1"/>
    <row r="188" spans="1:14" s="203" customFormat="1" ht="22.5" customHeight="1">
      <c r="A188" s="446" t="s">
        <v>309</v>
      </c>
      <c r="B188" s="446"/>
      <c r="C188" s="446"/>
      <c r="D188" s="446"/>
      <c r="E188" s="446"/>
      <c r="F188" s="446"/>
      <c r="G188" s="446"/>
      <c r="H188" s="446"/>
      <c r="I188" s="446" t="s">
        <v>310</v>
      </c>
      <c r="J188" s="446"/>
      <c r="K188" s="446"/>
      <c r="L188" s="446"/>
      <c r="M188" s="446"/>
      <c r="N188" s="446"/>
    </row>
    <row r="190" spans="1:14">
      <c r="A190" s="447" t="s">
        <v>317</v>
      </c>
      <c r="B190" s="447"/>
      <c r="C190" s="447"/>
      <c r="D190" s="207"/>
      <c r="E190" s="206"/>
      <c r="F190" s="206"/>
      <c r="G190" s="206"/>
      <c r="H190" s="206"/>
      <c r="I190" s="206"/>
      <c r="J190" s="206"/>
      <c r="K190" s="206"/>
      <c r="L190" s="208"/>
      <c r="M190" s="206"/>
      <c r="N190" s="208" t="s">
        <v>242</v>
      </c>
    </row>
    <row r="191" spans="1:14" s="209" customFormat="1" ht="31.5" customHeight="1">
      <c r="A191" s="448"/>
      <c r="B191" s="449"/>
      <c r="C191" s="449"/>
      <c r="D191" s="449"/>
      <c r="E191" s="452" t="s">
        <v>243</v>
      </c>
      <c r="F191" s="452" t="s">
        <v>244</v>
      </c>
      <c r="G191" s="452" t="s">
        <v>245</v>
      </c>
      <c r="H191" s="452" t="s">
        <v>246</v>
      </c>
      <c r="I191" s="452" t="s">
        <v>247</v>
      </c>
      <c r="J191" s="452" t="s">
        <v>248</v>
      </c>
      <c r="K191" s="452" t="s">
        <v>249</v>
      </c>
      <c r="L191" s="456"/>
      <c r="M191" s="457"/>
      <c r="N191" s="458"/>
    </row>
    <row r="192" spans="1:14" s="212" customFormat="1" ht="43.5" customHeight="1">
      <c r="A192" s="450"/>
      <c r="B192" s="451"/>
      <c r="C192" s="451"/>
      <c r="D192" s="451"/>
      <c r="E192" s="453"/>
      <c r="F192" s="453"/>
      <c r="G192" s="453"/>
      <c r="H192" s="453"/>
      <c r="I192" s="453"/>
      <c r="J192" s="453"/>
      <c r="K192" s="210" t="s">
        <v>250</v>
      </c>
      <c r="L192" s="211" t="s">
        <v>251</v>
      </c>
      <c r="M192" s="459"/>
      <c r="N192" s="460"/>
    </row>
    <row r="193" spans="1:14" s="218" customFormat="1" ht="40.5" customHeight="1">
      <c r="A193" s="148"/>
      <c r="B193" s="11"/>
      <c r="C193" s="174" t="s">
        <v>252</v>
      </c>
      <c r="D193" s="192"/>
      <c r="E193" s="213">
        <v>714505.12641447585</v>
      </c>
      <c r="F193" s="214">
        <v>319382.5386671091</v>
      </c>
      <c r="G193" s="214">
        <v>395122.58774736675</v>
      </c>
      <c r="H193" s="214">
        <v>69652.721486655413</v>
      </c>
      <c r="I193" s="214">
        <v>10477.761562547226</v>
      </c>
      <c r="J193" s="214">
        <v>314992.1046981641</v>
      </c>
      <c r="K193" s="20">
        <v>655789.99225248187</v>
      </c>
      <c r="L193" s="216">
        <v>351791.00602642528</v>
      </c>
      <c r="M193" s="217"/>
      <c r="N193" s="178" t="s">
        <v>253</v>
      </c>
    </row>
    <row r="194" spans="1:14" s="212" customFormat="1" ht="40.5" customHeight="1">
      <c r="A194" s="148"/>
      <c r="B194" s="11"/>
      <c r="C194" s="174" t="s">
        <v>254</v>
      </c>
      <c r="D194" s="192"/>
      <c r="E194" s="219">
        <v>20008.349007810099</v>
      </c>
      <c r="F194" s="220">
        <v>9008.9102254140671</v>
      </c>
      <c r="G194" s="220">
        <v>10999.43878239603</v>
      </c>
      <c r="H194" s="220">
        <v>2531.103795350351</v>
      </c>
      <c r="I194" s="220">
        <v>67.737495151290901</v>
      </c>
      <c r="J194" s="220">
        <v>8400.5974918943884</v>
      </c>
      <c r="K194" s="150">
        <v>18954.48782184031</v>
      </c>
      <c r="L194" s="166">
        <v>10577.911970980949</v>
      </c>
      <c r="M194" s="221"/>
      <c r="N194" s="178" t="s">
        <v>255</v>
      </c>
    </row>
    <row r="195" spans="1:14" s="212" customFormat="1" ht="40.5" customHeight="1">
      <c r="A195" s="148"/>
      <c r="B195" s="11"/>
      <c r="C195" s="174" t="s">
        <v>256</v>
      </c>
      <c r="D195" s="192"/>
      <c r="E195" s="222">
        <v>28673155.966279369</v>
      </c>
      <c r="F195" s="223">
        <v>22334652.613514137</v>
      </c>
      <c r="G195" s="223">
        <v>6338503.3527652184</v>
      </c>
      <c r="H195" s="223">
        <v>1343560.5808040702</v>
      </c>
      <c r="I195" s="223">
        <v>19525.674121917844</v>
      </c>
      <c r="J195" s="223">
        <v>4975417.0978392316</v>
      </c>
      <c r="K195" s="150">
        <v>21970259.537748765</v>
      </c>
      <c r="L195" s="166">
        <v>4885749.8378445245</v>
      </c>
      <c r="M195" s="224"/>
      <c r="N195" s="178" t="s">
        <v>257</v>
      </c>
    </row>
    <row r="196" spans="1:14" s="212" customFormat="1" ht="40.5" customHeight="1">
      <c r="A196" s="148"/>
      <c r="B196" s="11"/>
      <c r="C196" s="174" t="s">
        <v>258</v>
      </c>
      <c r="D196" s="192"/>
      <c r="E196" s="225">
        <v>2914905.5953833768</v>
      </c>
      <c r="F196" s="226">
        <v>2293187.5870853942</v>
      </c>
      <c r="G196" s="226">
        <v>621718.00829798286</v>
      </c>
      <c r="H196" s="226">
        <v>509036.50537783047</v>
      </c>
      <c r="I196" s="226">
        <v>2017.7781818737421</v>
      </c>
      <c r="J196" s="226">
        <v>110663.72473827857</v>
      </c>
      <c r="K196" s="227">
        <v>2511185.6982576731</v>
      </c>
      <c r="L196" s="228">
        <v>752240.62393725326</v>
      </c>
      <c r="M196" s="229"/>
      <c r="N196" s="178" t="s">
        <v>259</v>
      </c>
    </row>
    <row r="197" spans="1:14" s="212" customFormat="1" ht="40.5" customHeight="1">
      <c r="A197" s="148"/>
      <c r="B197" s="11"/>
      <c r="C197" s="174" t="s">
        <v>260</v>
      </c>
      <c r="D197" s="192"/>
      <c r="E197" s="230">
        <v>3030088.0539431139</v>
      </c>
      <c r="F197" s="231">
        <v>1998595.6710099608</v>
      </c>
      <c r="G197" s="231">
        <v>1031492.3829331528</v>
      </c>
      <c r="H197" s="231">
        <v>97800.241660836444</v>
      </c>
      <c r="I197" s="231">
        <v>4524.3250424386615</v>
      </c>
      <c r="J197" s="231">
        <v>929167.81622987776</v>
      </c>
      <c r="K197" s="232">
        <v>2811326.3122732728</v>
      </c>
      <c r="L197" s="233">
        <v>940249.48227409937</v>
      </c>
      <c r="M197" s="234"/>
      <c r="N197" s="178" t="s">
        <v>261</v>
      </c>
    </row>
    <row r="198" spans="1:14" s="212" customFormat="1" ht="40.5" customHeight="1">
      <c r="A198" s="148"/>
      <c r="B198" s="11"/>
      <c r="C198" s="174" t="s">
        <v>262</v>
      </c>
      <c r="D198" s="192"/>
      <c r="E198" s="213">
        <v>333735.19472025411</v>
      </c>
      <c r="F198" s="214">
        <v>160877.93014186466</v>
      </c>
      <c r="G198" s="214">
        <v>172857.26457838941</v>
      </c>
      <c r="H198" s="214">
        <v>12316.876426343764</v>
      </c>
      <c r="I198" s="214">
        <v>4892.0603997822454</v>
      </c>
      <c r="J198" s="214">
        <v>155648.3277522634</v>
      </c>
      <c r="K198" s="214">
        <v>320976.42297141504</v>
      </c>
      <c r="L198" s="235">
        <v>169204.37300451362</v>
      </c>
      <c r="M198" s="236"/>
      <c r="N198" s="178" t="s">
        <v>263</v>
      </c>
    </row>
    <row r="199" spans="1:14" s="212" customFormat="1" ht="40.5" customHeight="1">
      <c r="A199" s="148"/>
      <c r="B199" s="11"/>
      <c r="C199" s="174" t="s">
        <v>264</v>
      </c>
      <c r="D199" s="192"/>
      <c r="E199" s="213">
        <v>545942.81613281742</v>
      </c>
      <c r="F199" s="214">
        <v>363058.29370389064</v>
      </c>
      <c r="G199" s="214">
        <v>182884.52242892681</v>
      </c>
      <c r="H199" s="214">
        <v>62569.915135157476</v>
      </c>
      <c r="I199" s="214">
        <v>3103.0058222134894</v>
      </c>
      <c r="J199" s="214">
        <v>117211.60147155584</v>
      </c>
      <c r="K199" s="237">
        <v>535755.87357034837</v>
      </c>
      <c r="L199" s="238">
        <v>189819.54916709094</v>
      </c>
      <c r="M199" s="236"/>
      <c r="N199" s="178" t="s">
        <v>265</v>
      </c>
    </row>
    <row r="200" spans="1:14" s="212" customFormat="1" ht="40.5" customHeight="1">
      <c r="A200" s="148"/>
      <c r="B200" s="11"/>
      <c r="C200" s="174" t="s">
        <v>266</v>
      </c>
      <c r="D200" s="192"/>
      <c r="E200" s="213">
        <v>256203.6469497756</v>
      </c>
      <c r="F200" s="214">
        <v>161373.93866247949</v>
      </c>
      <c r="G200" s="214">
        <v>94829.708287296089</v>
      </c>
      <c r="H200" s="214">
        <v>7515.7814481467631</v>
      </c>
      <c r="I200" s="214">
        <v>1568.9420519055145</v>
      </c>
      <c r="J200" s="214">
        <v>85744.984787243811</v>
      </c>
      <c r="K200" s="214">
        <v>238990.05189301344</v>
      </c>
      <c r="L200" s="235">
        <v>89060.047263868852</v>
      </c>
      <c r="M200" s="236"/>
      <c r="N200" s="178" t="s">
        <v>267</v>
      </c>
    </row>
    <row r="201" spans="1:14" s="212" customFormat="1" ht="40.5" customHeight="1">
      <c r="A201" s="148"/>
      <c r="B201" s="11"/>
      <c r="C201" s="174" t="s">
        <v>268</v>
      </c>
      <c r="D201" s="192"/>
      <c r="E201" s="213">
        <v>78447.717873653048</v>
      </c>
      <c r="F201" s="214">
        <v>49026.69926852153</v>
      </c>
      <c r="G201" s="214">
        <v>29421.01860513151</v>
      </c>
      <c r="H201" s="214">
        <v>17096.768916807992</v>
      </c>
      <c r="I201" s="214">
        <v>101.27501001458491</v>
      </c>
      <c r="J201" s="214">
        <v>12222.974678308936</v>
      </c>
      <c r="K201" s="237">
        <v>79394.23601715207</v>
      </c>
      <c r="L201" s="238">
        <v>31028.439500789169</v>
      </c>
      <c r="M201" s="217"/>
      <c r="N201" s="178" t="s">
        <v>269</v>
      </c>
    </row>
    <row r="202" spans="1:14" s="212" customFormat="1" ht="40.5" customHeight="1">
      <c r="A202" s="152"/>
      <c r="B202" s="153"/>
      <c r="C202" s="174" t="s">
        <v>270</v>
      </c>
      <c r="D202" s="192"/>
      <c r="E202" s="213">
        <v>214539.98784068061</v>
      </c>
      <c r="F202" s="214">
        <v>99617.167802344266</v>
      </c>
      <c r="G202" s="214">
        <v>114922.82003833631</v>
      </c>
      <c r="H202" s="214">
        <v>10258.103525597842</v>
      </c>
      <c r="I202" s="214">
        <v>311.52509699083021</v>
      </c>
      <c r="J202" s="214">
        <v>104353.19141574763</v>
      </c>
      <c r="K202" s="237">
        <v>216254.32910679182</v>
      </c>
      <c r="L202" s="238">
        <v>116361.25610393951</v>
      </c>
      <c r="M202" s="236"/>
      <c r="N202" s="178" t="s">
        <v>271</v>
      </c>
    </row>
    <row r="203" spans="1:14" s="212" customFormat="1" ht="40.5" customHeight="1">
      <c r="A203" s="152"/>
      <c r="B203" s="153"/>
      <c r="C203" s="174" t="s">
        <v>272</v>
      </c>
      <c r="D203" s="192"/>
      <c r="E203" s="213">
        <v>315132.82176957029</v>
      </c>
      <c r="F203" s="214">
        <v>70760.139877680936</v>
      </c>
      <c r="G203" s="214">
        <v>244372.68189188937</v>
      </c>
      <c r="H203" s="214">
        <v>69303.366367381415</v>
      </c>
      <c r="I203" s="214">
        <v>9137.9544834050575</v>
      </c>
      <c r="J203" s="214">
        <v>165931.36104110291</v>
      </c>
      <c r="K203" s="237">
        <v>298784.14152865083</v>
      </c>
      <c r="L203" s="238">
        <v>230443.4484547686</v>
      </c>
      <c r="M203" s="236"/>
      <c r="N203" s="178" t="s">
        <v>273</v>
      </c>
    </row>
    <row r="204" spans="1:14" s="212" customFormat="1" ht="40.5" customHeight="1">
      <c r="A204" s="152"/>
      <c r="B204" s="153"/>
      <c r="C204" s="174" t="s">
        <v>274</v>
      </c>
      <c r="D204" s="192"/>
      <c r="E204" s="213">
        <v>157942.34871638176</v>
      </c>
      <c r="F204" s="214">
        <v>55701.511704794095</v>
      </c>
      <c r="G204" s="214">
        <v>102240.83701158769</v>
      </c>
      <c r="H204" s="214">
        <v>8398.9112215911864</v>
      </c>
      <c r="I204" s="214">
        <v>601.20482324672412</v>
      </c>
      <c r="J204" s="214">
        <v>93240.720966749766</v>
      </c>
      <c r="K204" s="239">
        <v>149602.31308135774</v>
      </c>
      <c r="L204" s="240">
        <v>97601.997153932927</v>
      </c>
      <c r="M204" s="236"/>
      <c r="N204" s="178" t="s">
        <v>275</v>
      </c>
    </row>
    <row r="205" spans="1:14" s="212" customFormat="1" ht="40.5" customHeight="1">
      <c r="A205" s="152"/>
      <c r="B205" s="153"/>
      <c r="C205" s="174" t="s">
        <v>276</v>
      </c>
      <c r="D205" s="192"/>
      <c r="E205" s="213">
        <v>356713.59173806425</v>
      </c>
      <c r="F205" s="214">
        <v>95708.017942509468</v>
      </c>
      <c r="G205" s="214">
        <v>261005.57379555475</v>
      </c>
      <c r="H205" s="214">
        <v>114884.36530700939</v>
      </c>
      <c r="I205" s="214">
        <v>25.022009064381944</v>
      </c>
      <c r="J205" s="214">
        <v>146096.18647948097</v>
      </c>
      <c r="K205" s="239">
        <v>336815.69235037564</v>
      </c>
      <c r="L205" s="240">
        <v>245069.39229449932</v>
      </c>
      <c r="M205" s="236"/>
      <c r="N205" s="178" t="s">
        <v>277</v>
      </c>
    </row>
    <row r="206" spans="1:14" s="212" customFormat="1" ht="40.5" customHeight="1">
      <c r="A206" s="152"/>
      <c r="B206" s="153"/>
      <c r="C206" s="174" t="s">
        <v>278</v>
      </c>
      <c r="D206" s="192"/>
      <c r="E206" s="213">
        <v>329795.84312073735</v>
      </c>
      <c r="F206" s="214">
        <v>98244.484975207495</v>
      </c>
      <c r="G206" s="214">
        <v>231551.35814552987</v>
      </c>
      <c r="H206" s="214">
        <v>28224.767143632023</v>
      </c>
      <c r="I206" s="214">
        <v>511.70007031290766</v>
      </c>
      <c r="J206" s="214">
        <v>202814.89093158493</v>
      </c>
      <c r="K206" s="239">
        <v>311432.0971018931</v>
      </c>
      <c r="L206" s="240">
        <v>218463.78719268303</v>
      </c>
      <c r="M206" s="236"/>
      <c r="N206" s="178" t="s">
        <v>279</v>
      </c>
    </row>
    <row r="207" spans="1:14" s="212" customFormat="1" ht="40.5" customHeight="1">
      <c r="A207" s="152"/>
      <c r="B207" s="153"/>
      <c r="C207" s="174" t="s">
        <v>280</v>
      </c>
      <c r="D207" s="192"/>
      <c r="E207" s="213">
        <v>174623.78192613358</v>
      </c>
      <c r="F207" s="214">
        <v>82706.899333343856</v>
      </c>
      <c r="G207" s="214">
        <v>91916.882592789727</v>
      </c>
      <c r="H207" s="214">
        <v>9687.7863488693656</v>
      </c>
      <c r="I207" s="214">
        <v>953.23161568776663</v>
      </c>
      <c r="J207" s="214">
        <v>81275.864628232579</v>
      </c>
      <c r="K207" s="239">
        <v>169351.90202541393</v>
      </c>
      <c r="L207" s="240">
        <v>89520.031689874682</v>
      </c>
      <c r="M207" s="236"/>
      <c r="N207" s="178" t="s">
        <v>281</v>
      </c>
    </row>
    <row r="208" spans="1:14" s="218" customFormat="1" ht="40.5" customHeight="1">
      <c r="A208" s="148"/>
      <c r="B208" s="11"/>
      <c r="C208" s="174" t="s">
        <v>132</v>
      </c>
      <c r="D208" s="192"/>
      <c r="E208" s="213">
        <v>268678.99132246978</v>
      </c>
      <c r="F208" s="214">
        <v>149390.1358964167</v>
      </c>
      <c r="G208" s="214">
        <v>119288.85542605308</v>
      </c>
      <c r="H208" s="214">
        <v>33230.958228910706</v>
      </c>
      <c r="I208" s="214">
        <v>3069.6811810874337</v>
      </c>
      <c r="J208" s="214">
        <v>82988.216016054939</v>
      </c>
      <c r="K208" s="239">
        <v>252987.52154542026</v>
      </c>
      <c r="L208" s="240">
        <v>110753.67206241304</v>
      </c>
      <c r="M208" s="236"/>
      <c r="N208" s="155" t="s">
        <v>133</v>
      </c>
    </row>
    <row r="209" spans="1:14" s="218" customFormat="1" ht="40.5" customHeight="1">
      <c r="A209" s="189"/>
      <c r="B209" s="190"/>
      <c r="C209" s="241" t="s">
        <v>282</v>
      </c>
      <c r="D209" s="242"/>
      <c r="E209" s="243">
        <f t="shared" ref="E209:L209" si="7">SUM(E193:E208)</f>
        <v>38384419.833138697</v>
      </c>
      <c r="F209" s="244">
        <f t="shared" si="7"/>
        <v>28341292.539811075</v>
      </c>
      <c r="G209" s="244">
        <f t="shared" si="7"/>
        <v>10043127.2933276</v>
      </c>
      <c r="H209" s="244">
        <f t="shared" si="7"/>
        <v>2396068.7531941915</v>
      </c>
      <c r="I209" s="244">
        <f t="shared" si="7"/>
        <v>60888.878967639706</v>
      </c>
      <c r="J209" s="244">
        <f t="shared" si="7"/>
        <v>7586169.6611657711</v>
      </c>
      <c r="K209" s="244">
        <f t="shared" si="7"/>
        <v>30877860.609545872</v>
      </c>
      <c r="L209" s="245">
        <f t="shared" si="7"/>
        <v>8527934.855941657</v>
      </c>
      <c r="M209" s="246"/>
      <c r="N209" s="247" t="s">
        <v>283</v>
      </c>
    </row>
    <row r="210" spans="1:14" hidden="1"/>
    <row r="211" spans="1:14" hidden="1"/>
    <row r="212" spans="1:14" hidden="1"/>
    <row r="213" spans="1:14" hidden="1"/>
    <row r="214" spans="1:14" s="203" customFormat="1" ht="22.5" customHeight="1">
      <c r="A214" s="446" t="s">
        <v>309</v>
      </c>
      <c r="B214" s="446"/>
      <c r="C214" s="446"/>
      <c r="D214" s="446"/>
      <c r="E214" s="446"/>
      <c r="F214" s="446"/>
      <c r="G214" s="446"/>
      <c r="H214" s="446"/>
      <c r="I214" s="446" t="s">
        <v>310</v>
      </c>
      <c r="J214" s="446"/>
      <c r="K214" s="446"/>
      <c r="L214" s="446"/>
      <c r="M214" s="446"/>
      <c r="N214" s="446"/>
    </row>
    <row r="216" spans="1:14">
      <c r="A216" s="447" t="s">
        <v>318</v>
      </c>
      <c r="B216" s="447"/>
      <c r="C216" s="447"/>
      <c r="D216" s="207"/>
      <c r="E216" s="206"/>
      <c r="F216" s="206"/>
      <c r="G216" s="206"/>
      <c r="H216" s="206"/>
      <c r="I216" s="206"/>
      <c r="J216" s="206"/>
      <c r="K216" s="206"/>
      <c r="L216" s="208"/>
      <c r="M216" s="206"/>
      <c r="N216" s="208" t="s">
        <v>242</v>
      </c>
    </row>
    <row r="217" spans="1:14" s="209" customFormat="1" ht="31.5" customHeight="1">
      <c r="A217" s="448"/>
      <c r="B217" s="449"/>
      <c r="C217" s="449"/>
      <c r="D217" s="449"/>
      <c r="E217" s="452" t="s">
        <v>243</v>
      </c>
      <c r="F217" s="452" t="s">
        <v>244</v>
      </c>
      <c r="G217" s="452" t="s">
        <v>245</v>
      </c>
      <c r="H217" s="452" t="s">
        <v>246</v>
      </c>
      <c r="I217" s="452" t="s">
        <v>247</v>
      </c>
      <c r="J217" s="452" t="s">
        <v>248</v>
      </c>
      <c r="K217" s="452" t="s">
        <v>249</v>
      </c>
      <c r="L217" s="456"/>
      <c r="M217" s="457"/>
      <c r="N217" s="458"/>
    </row>
    <row r="218" spans="1:14" s="212" customFormat="1" ht="43.5" customHeight="1">
      <c r="A218" s="450"/>
      <c r="B218" s="451"/>
      <c r="C218" s="451"/>
      <c r="D218" s="451"/>
      <c r="E218" s="453"/>
      <c r="F218" s="453"/>
      <c r="G218" s="453"/>
      <c r="H218" s="453"/>
      <c r="I218" s="453"/>
      <c r="J218" s="453"/>
      <c r="K218" s="210" t="s">
        <v>250</v>
      </c>
      <c r="L218" s="211" t="s">
        <v>251</v>
      </c>
      <c r="M218" s="459"/>
      <c r="N218" s="460"/>
    </row>
    <row r="219" spans="1:14" s="218" customFormat="1" ht="40.5" customHeight="1">
      <c r="A219" s="148"/>
      <c r="B219" s="11"/>
      <c r="C219" s="174" t="s">
        <v>252</v>
      </c>
      <c r="D219" s="192"/>
      <c r="E219" s="213">
        <v>196903.89703639239</v>
      </c>
      <c r="F219" s="214">
        <v>69907.63145789523</v>
      </c>
      <c r="G219" s="214">
        <v>126996.26557849717</v>
      </c>
      <c r="H219" s="214">
        <v>19900.449645240024</v>
      </c>
      <c r="I219" s="214">
        <v>2887.4053643091597</v>
      </c>
      <c r="J219" s="214">
        <v>104208.41056894798</v>
      </c>
      <c r="K219" s="20">
        <v>171984.52449405429</v>
      </c>
      <c r="L219" s="216">
        <v>109318.55502368229</v>
      </c>
      <c r="M219" s="217"/>
      <c r="N219" s="178" t="s">
        <v>253</v>
      </c>
    </row>
    <row r="220" spans="1:14" s="212" customFormat="1" ht="40.5" customHeight="1">
      <c r="A220" s="148"/>
      <c r="B220" s="11"/>
      <c r="C220" s="174" t="s">
        <v>254</v>
      </c>
      <c r="D220" s="192"/>
      <c r="E220" s="219">
        <v>40420.26466898479</v>
      </c>
      <c r="F220" s="220">
        <v>18199.529383863239</v>
      </c>
      <c r="G220" s="220">
        <v>22220.735285121547</v>
      </c>
      <c r="H220" s="220">
        <v>5113.2597333671256</v>
      </c>
      <c r="I220" s="220">
        <v>136.84124966834835</v>
      </c>
      <c r="J220" s="220">
        <v>16970.634302086073</v>
      </c>
      <c r="K220" s="150">
        <v>38291.286008892377</v>
      </c>
      <c r="L220" s="166">
        <v>21369.179503289364</v>
      </c>
      <c r="M220" s="221"/>
      <c r="N220" s="178" t="s">
        <v>255</v>
      </c>
    </row>
    <row r="221" spans="1:14" s="212" customFormat="1" ht="40.5" customHeight="1">
      <c r="A221" s="148"/>
      <c r="B221" s="11"/>
      <c r="C221" s="174" t="s">
        <v>256</v>
      </c>
      <c r="D221" s="192"/>
      <c r="E221" s="222">
        <v>3345623.504061121</v>
      </c>
      <c r="F221" s="223">
        <v>2543620.1726918104</v>
      </c>
      <c r="G221" s="223">
        <v>802003.33136930922</v>
      </c>
      <c r="H221" s="223">
        <v>178742.20881540506</v>
      </c>
      <c r="I221" s="223">
        <v>2278.7839949343352</v>
      </c>
      <c r="J221" s="223">
        <v>620982.33855897002</v>
      </c>
      <c r="K221" s="150">
        <v>2981528.1627902021</v>
      </c>
      <c r="L221" s="166">
        <v>679310.80694724177</v>
      </c>
      <c r="M221" s="224"/>
      <c r="N221" s="178" t="s">
        <v>257</v>
      </c>
    </row>
    <row r="222" spans="1:14" s="212" customFormat="1" ht="40.5" customHeight="1">
      <c r="A222" s="148"/>
      <c r="B222" s="11"/>
      <c r="C222" s="174" t="s">
        <v>258</v>
      </c>
      <c r="D222" s="192"/>
      <c r="E222" s="225">
        <v>79387.991953014716</v>
      </c>
      <c r="F222" s="226">
        <v>58276.685458904089</v>
      </c>
      <c r="G222" s="226">
        <v>21111.30649411062</v>
      </c>
      <c r="H222" s="226">
        <v>14850.193529540806</v>
      </c>
      <c r="I222" s="226">
        <v>52.008471683698147</v>
      </c>
      <c r="J222" s="226">
        <v>6209.1044928861165</v>
      </c>
      <c r="K222" s="227">
        <v>69259.877557629647</v>
      </c>
      <c r="L222" s="228">
        <v>23702.124971232999</v>
      </c>
      <c r="M222" s="229"/>
      <c r="N222" s="178" t="s">
        <v>259</v>
      </c>
    </row>
    <row r="223" spans="1:14" s="212" customFormat="1" ht="40.5" customHeight="1">
      <c r="A223" s="148"/>
      <c r="B223" s="11"/>
      <c r="C223" s="174" t="s">
        <v>260</v>
      </c>
      <c r="D223" s="192"/>
      <c r="E223" s="230">
        <v>164109.18884660516</v>
      </c>
      <c r="F223" s="231">
        <v>110265.35502516474</v>
      </c>
      <c r="G223" s="231">
        <v>53843.833821440421</v>
      </c>
      <c r="H223" s="231">
        <v>5188.8026283517893</v>
      </c>
      <c r="I223" s="231">
        <v>245.09151952109107</v>
      </c>
      <c r="J223" s="231">
        <v>48409.93967356754</v>
      </c>
      <c r="K223" s="232">
        <v>151795.83559310259</v>
      </c>
      <c r="L223" s="233">
        <v>49090.413816580047</v>
      </c>
      <c r="M223" s="234"/>
      <c r="N223" s="178" t="s">
        <v>261</v>
      </c>
    </row>
    <row r="224" spans="1:14" s="212" customFormat="1" ht="40.5" customHeight="1">
      <c r="A224" s="148"/>
      <c r="B224" s="11"/>
      <c r="C224" s="174" t="s">
        <v>262</v>
      </c>
      <c r="D224" s="192"/>
      <c r="E224" s="213">
        <v>110438.598756249</v>
      </c>
      <c r="F224" s="214">
        <v>53097.926755587854</v>
      </c>
      <c r="G224" s="214">
        <v>57340.672000661143</v>
      </c>
      <c r="H224" s="214">
        <v>4105.304273583728</v>
      </c>
      <c r="I224" s="214">
        <v>1618.8645635456919</v>
      </c>
      <c r="J224" s="214">
        <v>51616.503163531721</v>
      </c>
      <c r="K224" s="214">
        <v>106216.50930535395</v>
      </c>
      <c r="L224" s="235">
        <v>56123.210121212818</v>
      </c>
      <c r="M224" s="236"/>
      <c r="N224" s="178" t="s">
        <v>263</v>
      </c>
    </row>
    <row r="225" spans="1:14" s="212" customFormat="1" ht="40.5" customHeight="1">
      <c r="A225" s="148"/>
      <c r="B225" s="11"/>
      <c r="C225" s="174" t="s">
        <v>264</v>
      </c>
      <c r="D225" s="192"/>
      <c r="E225" s="213">
        <v>95073.59280621502</v>
      </c>
      <c r="F225" s="214">
        <v>52555.393480675004</v>
      </c>
      <c r="G225" s="214">
        <v>42518.199325540023</v>
      </c>
      <c r="H225" s="214">
        <v>11776.398934286237</v>
      </c>
      <c r="I225" s="214">
        <v>540.34261822959786</v>
      </c>
      <c r="J225" s="214">
        <v>30201.457773024187</v>
      </c>
      <c r="K225" s="237">
        <v>89956.195022616812</v>
      </c>
      <c r="L225" s="238">
        <v>42919.47968519578</v>
      </c>
      <c r="M225" s="236"/>
      <c r="N225" s="178" t="s">
        <v>265</v>
      </c>
    </row>
    <row r="226" spans="1:14" s="212" customFormat="1" ht="40.5" customHeight="1">
      <c r="A226" s="148"/>
      <c r="B226" s="11"/>
      <c r="C226" s="174" t="s">
        <v>266</v>
      </c>
      <c r="D226" s="192"/>
      <c r="E226" s="213">
        <v>77441.274455854276</v>
      </c>
      <c r="F226" s="214">
        <v>50219.339766687248</v>
      </c>
      <c r="G226" s="214">
        <v>27221.934689167025</v>
      </c>
      <c r="H226" s="214">
        <v>1269.4822576007082</v>
      </c>
      <c r="I226" s="214">
        <v>474.23994216518173</v>
      </c>
      <c r="J226" s="214">
        <v>25478.212489401132</v>
      </c>
      <c r="K226" s="214">
        <v>72536.509974024942</v>
      </c>
      <c r="L226" s="235">
        <v>25900.320479135618</v>
      </c>
      <c r="M226" s="236"/>
      <c r="N226" s="178" t="s">
        <v>267</v>
      </c>
    </row>
    <row r="227" spans="1:14" s="212" customFormat="1" ht="40.5" customHeight="1">
      <c r="A227" s="148"/>
      <c r="B227" s="11"/>
      <c r="C227" s="174" t="s">
        <v>268</v>
      </c>
      <c r="D227" s="192"/>
      <c r="E227" s="213">
        <v>44103.759432036582</v>
      </c>
      <c r="F227" s="214">
        <v>27547.133176296516</v>
      </c>
      <c r="G227" s="214">
        <v>16556.626255740073</v>
      </c>
      <c r="H227" s="214">
        <v>10183.318156419553</v>
      </c>
      <c r="I227" s="214">
        <v>56.478245063441719</v>
      </c>
      <c r="J227" s="214">
        <v>6316.829854257081</v>
      </c>
      <c r="K227" s="237">
        <v>44905.609715720173</v>
      </c>
      <c r="L227" s="238">
        <v>17663.016447729868</v>
      </c>
      <c r="M227" s="217"/>
      <c r="N227" s="178" t="s">
        <v>269</v>
      </c>
    </row>
    <row r="228" spans="1:14" s="212" customFormat="1" ht="40.5" customHeight="1">
      <c r="A228" s="152"/>
      <c r="B228" s="153"/>
      <c r="C228" s="174" t="s">
        <v>270</v>
      </c>
      <c r="D228" s="192"/>
      <c r="E228" s="213">
        <v>74553.38457869475</v>
      </c>
      <c r="F228" s="214">
        <v>33396.113854075928</v>
      </c>
      <c r="G228" s="214">
        <v>41157.270724618829</v>
      </c>
      <c r="H228" s="214">
        <v>3759.7895081817687</v>
      </c>
      <c r="I228" s="214">
        <v>108.39976278712385</v>
      </c>
      <c r="J228" s="214">
        <v>37289.081453649938</v>
      </c>
      <c r="K228" s="237">
        <v>75422.747959495813</v>
      </c>
      <c r="L228" s="238">
        <v>41991.723655789552</v>
      </c>
      <c r="M228" s="236"/>
      <c r="N228" s="178" t="s">
        <v>271</v>
      </c>
    </row>
    <row r="229" spans="1:14" s="212" customFormat="1" ht="40.5" customHeight="1">
      <c r="A229" s="152"/>
      <c r="B229" s="153"/>
      <c r="C229" s="174" t="s">
        <v>272</v>
      </c>
      <c r="D229" s="192"/>
      <c r="E229" s="213">
        <v>94664.752929731127</v>
      </c>
      <c r="F229" s="214">
        <v>20037.06971051449</v>
      </c>
      <c r="G229" s="214">
        <v>74627.683219216648</v>
      </c>
      <c r="H229" s="214">
        <v>21496.709440804127</v>
      </c>
      <c r="I229" s="214">
        <v>2748.237179056302</v>
      </c>
      <c r="J229" s="214">
        <v>50382.73659935622</v>
      </c>
      <c r="K229" s="237">
        <v>89076.335500983274</v>
      </c>
      <c r="L229" s="238">
        <v>69585.076537440968</v>
      </c>
      <c r="M229" s="236"/>
      <c r="N229" s="178" t="s">
        <v>273</v>
      </c>
    </row>
    <row r="230" spans="1:14" s="212" customFormat="1" ht="40.5" customHeight="1">
      <c r="A230" s="152"/>
      <c r="B230" s="153"/>
      <c r="C230" s="174" t="s">
        <v>274</v>
      </c>
      <c r="D230" s="192"/>
      <c r="E230" s="213">
        <v>81084.525276589295</v>
      </c>
      <c r="F230" s="214">
        <v>32384.287626915691</v>
      </c>
      <c r="G230" s="214">
        <v>48700.237649673596</v>
      </c>
      <c r="H230" s="214">
        <v>7242.5037473486354</v>
      </c>
      <c r="I230" s="214">
        <v>190.89250393116592</v>
      </c>
      <c r="J230" s="214">
        <v>41266.841398393801</v>
      </c>
      <c r="K230" s="237">
        <v>76637.463901195355</v>
      </c>
      <c r="L230" s="238">
        <v>45646.024141700931</v>
      </c>
      <c r="M230" s="236"/>
      <c r="N230" s="178" t="s">
        <v>275</v>
      </c>
    </row>
    <row r="231" spans="1:14" s="212" customFormat="1" ht="40.5" customHeight="1">
      <c r="A231" s="152"/>
      <c r="B231" s="153"/>
      <c r="C231" s="174" t="s">
        <v>276</v>
      </c>
      <c r="D231" s="192"/>
      <c r="E231" s="213">
        <v>221595.1857545338</v>
      </c>
      <c r="F231" s="214">
        <v>58619.659432716129</v>
      </c>
      <c r="G231" s="214">
        <v>162975.52632181766</v>
      </c>
      <c r="H231" s="214">
        <v>62129.907365184976</v>
      </c>
      <c r="I231" s="214">
        <v>15.454257412176757</v>
      </c>
      <c r="J231" s="214">
        <v>100830.16469922051</v>
      </c>
      <c r="K231" s="239">
        <v>208919.59095798997</v>
      </c>
      <c r="L231" s="240">
        <v>152660.81939797004</v>
      </c>
      <c r="M231" s="236"/>
      <c r="N231" s="178" t="s">
        <v>277</v>
      </c>
    </row>
    <row r="232" spans="1:14" s="212" customFormat="1" ht="40.5" customHeight="1">
      <c r="A232" s="152"/>
      <c r="B232" s="153"/>
      <c r="C232" s="174" t="s">
        <v>278</v>
      </c>
      <c r="D232" s="192"/>
      <c r="E232" s="213">
        <v>105402.20392513674</v>
      </c>
      <c r="F232" s="214">
        <v>33862.731817762375</v>
      </c>
      <c r="G232" s="214">
        <v>71539.472107374386</v>
      </c>
      <c r="H232" s="214">
        <v>8886.9246898902766</v>
      </c>
      <c r="I232" s="214">
        <v>291.50658704150214</v>
      </c>
      <c r="J232" s="214">
        <v>62361.040830442602</v>
      </c>
      <c r="K232" s="239">
        <v>98127.890452914158</v>
      </c>
      <c r="L232" s="240">
        <v>66478.151534728313</v>
      </c>
      <c r="M232" s="236"/>
      <c r="N232" s="178" t="s">
        <v>279</v>
      </c>
    </row>
    <row r="233" spans="1:14" s="212" customFormat="1" ht="40.5" customHeight="1">
      <c r="A233" s="152"/>
      <c r="B233" s="153"/>
      <c r="C233" s="174" t="s">
        <v>280</v>
      </c>
      <c r="D233" s="192"/>
      <c r="E233" s="213">
        <v>87809.985143183556</v>
      </c>
      <c r="F233" s="214">
        <v>41720.549265962807</v>
      </c>
      <c r="G233" s="214">
        <v>46089.435877220734</v>
      </c>
      <c r="H233" s="214">
        <v>4886.1171917681077</v>
      </c>
      <c r="I233" s="214">
        <v>487.17726800639775</v>
      </c>
      <c r="J233" s="214">
        <v>40716.141417446226</v>
      </c>
      <c r="K233" s="239">
        <v>85155.111270493915</v>
      </c>
      <c r="L233" s="240">
        <v>44906.966442193516</v>
      </c>
      <c r="M233" s="236"/>
      <c r="N233" s="178" t="s">
        <v>281</v>
      </c>
    </row>
    <row r="234" spans="1:14" s="218" customFormat="1" ht="40.5" customHeight="1">
      <c r="A234" s="148"/>
      <c r="B234" s="11"/>
      <c r="C234" s="174" t="s">
        <v>132</v>
      </c>
      <c r="D234" s="192"/>
      <c r="E234" s="213">
        <v>171376.56717009027</v>
      </c>
      <c r="F234" s="214">
        <v>90773.503008067928</v>
      </c>
      <c r="G234" s="214">
        <v>80603.064162022347</v>
      </c>
      <c r="H234" s="214">
        <v>20042.913153440659</v>
      </c>
      <c r="I234" s="214">
        <v>2358.5133783479337</v>
      </c>
      <c r="J234" s="214">
        <v>58201.637630233738</v>
      </c>
      <c r="K234" s="239">
        <v>165131.73327318224</v>
      </c>
      <c r="L234" s="240">
        <v>75352.552004707904</v>
      </c>
      <c r="M234" s="236"/>
      <c r="N234" s="155" t="s">
        <v>133</v>
      </c>
    </row>
    <row r="235" spans="1:14" s="218" customFormat="1" ht="40.5" customHeight="1">
      <c r="A235" s="189"/>
      <c r="B235" s="190"/>
      <c r="C235" s="241" t="s">
        <v>282</v>
      </c>
      <c r="D235" s="242"/>
      <c r="E235" s="243">
        <f t="shared" ref="E235:L235" si="8">SUM(E219:E234)</f>
        <v>4989988.6767944321</v>
      </c>
      <c r="F235" s="244">
        <f t="shared" si="8"/>
        <v>3294483.0819128999</v>
      </c>
      <c r="G235" s="244">
        <f t="shared" si="8"/>
        <v>1695505.5948815315</v>
      </c>
      <c r="H235" s="244">
        <f t="shared" si="8"/>
        <v>379574.28307041357</v>
      </c>
      <c r="I235" s="244">
        <f t="shared" si="8"/>
        <v>14490.236905703148</v>
      </c>
      <c r="J235" s="244">
        <f t="shared" si="8"/>
        <v>1301441.0749054151</v>
      </c>
      <c r="K235" s="244">
        <f t="shared" si="8"/>
        <v>4524945.3837778512</v>
      </c>
      <c r="L235" s="245">
        <f t="shared" si="8"/>
        <v>1522018.4207098319</v>
      </c>
      <c r="M235" s="246"/>
      <c r="N235" s="247" t="s">
        <v>283</v>
      </c>
    </row>
    <row r="236" spans="1:14" hidden="1"/>
    <row r="237" spans="1:14" hidden="1"/>
    <row r="238" spans="1:14" hidden="1"/>
    <row r="239" spans="1:14" hidden="1"/>
    <row r="240" spans="1:14" hidden="1"/>
    <row r="241" spans="1:14" hidden="1"/>
    <row r="242" spans="1:14" hidden="1"/>
    <row r="243" spans="1:14" hidden="1"/>
    <row r="244" spans="1:14" hidden="1"/>
    <row r="245" spans="1:14" hidden="1"/>
    <row r="246" spans="1:14" s="203" customFormat="1" ht="22.5" customHeight="1">
      <c r="A246" s="446" t="s">
        <v>309</v>
      </c>
      <c r="B246" s="446"/>
      <c r="C246" s="446"/>
      <c r="D246" s="446"/>
      <c r="E246" s="446"/>
      <c r="F246" s="446"/>
      <c r="G246" s="446"/>
      <c r="H246" s="446"/>
      <c r="I246" s="446" t="s">
        <v>310</v>
      </c>
      <c r="J246" s="446"/>
      <c r="K246" s="446"/>
      <c r="L246" s="446"/>
      <c r="M246" s="446"/>
      <c r="N246" s="446"/>
    </row>
    <row r="248" spans="1:14">
      <c r="A248" s="447" t="s">
        <v>319</v>
      </c>
      <c r="B248" s="447"/>
      <c r="C248" s="447"/>
      <c r="D248" s="207"/>
      <c r="E248" s="206"/>
      <c r="F248" s="206"/>
      <c r="G248" s="206"/>
      <c r="H248" s="206"/>
      <c r="I248" s="206"/>
      <c r="J248" s="206"/>
      <c r="K248" s="206"/>
      <c r="L248" s="208"/>
      <c r="M248" s="206"/>
      <c r="N248" s="208" t="s">
        <v>242</v>
      </c>
    </row>
    <row r="249" spans="1:14" s="209" customFormat="1" ht="31.5" customHeight="1">
      <c r="A249" s="448"/>
      <c r="B249" s="449"/>
      <c r="C249" s="449"/>
      <c r="D249" s="449"/>
      <c r="E249" s="452" t="s">
        <v>243</v>
      </c>
      <c r="F249" s="452" t="s">
        <v>244</v>
      </c>
      <c r="G249" s="452" t="s">
        <v>245</v>
      </c>
      <c r="H249" s="452" t="s">
        <v>246</v>
      </c>
      <c r="I249" s="452" t="s">
        <v>247</v>
      </c>
      <c r="J249" s="452" t="s">
        <v>248</v>
      </c>
      <c r="K249" s="452" t="s">
        <v>249</v>
      </c>
      <c r="L249" s="456"/>
      <c r="M249" s="457"/>
      <c r="N249" s="458"/>
    </row>
    <row r="250" spans="1:14" s="212" customFormat="1" ht="43.5" customHeight="1">
      <c r="A250" s="450"/>
      <c r="B250" s="451"/>
      <c r="C250" s="451"/>
      <c r="D250" s="451"/>
      <c r="E250" s="453"/>
      <c r="F250" s="453"/>
      <c r="G250" s="453"/>
      <c r="H250" s="453"/>
      <c r="I250" s="453"/>
      <c r="J250" s="453"/>
      <c r="K250" s="210" t="s">
        <v>250</v>
      </c>
      <c r="L250" s="211" t="s">
        <v>251</v>
      </c>
      <c r="M250" s="459"/>
      <c r="N250" s="460"/>
    </row>
    <row r="251" spans="1:14" s="218" customFormat="1" ht="40.5" customHeight="1">
      <c r="A251" s="148"/>
      <c r="B251" s="11"/>
      <c r="C251" s="174" t="s">
        <v>252</v>
      </c>
      <c r="D251" s="192"/>
      <c r="E251" s="213">
        <v>612297.12542797648</v>
      </c>
      <c r="F251" s="214">
        <v>226944.34471498252</v>
      </c>
      <c r="G251" s="214">
        <v>385352.78071299393</v>
      </c>
      <c r="H251" s="214">
        <v>63209.649174400591</v>
      </c>
      <c r="I251" s="214">
        <v>8978.7722935798793</v>
      </c>
      <c r="J251" s="214">
        <v>313164.3592450135</v>
      </c>
      <c r="K251" s="20">
        <v>539950.26195172791</v>
      </c>
      <c r="L251" s="216">
        <v>332635.18225704983</v>
      </c>
      <c r="M251" s="217"/>
      <c r="N251" s="178" t="s">
        <v>253</v>
      </c>
    </row>
    <row r="252" spans="1:14" s="212" customFormat="1" ht="40.5" customHeight="1">
      <c r="A252" s="148"/>
      <c r="B252" s="11"/>
      <c r="C252" s="174" t="s">
        <v>254</v>
      </c>
      <c r="D252" s="192"/>
      <c r="E252" s="219">
        <v>29952.350216956878</v>
      </c>
      <c r="F252" s="220">
        <v>14119.557481163827</v>
      </c>
      <c r="G252" s="220">
        <v>15832.792735793053</v>
      </c>
      <c r="H252" s="220">
        <v>3503.0430983271472</v>
      </c>
      <c r="I252" s="220">
        <v>101.69769910616708</v>
      </c>
      <c r="J252" s="220">
        <v>12228.05193835974</v>
      </c>
      <c r="K252" s="150">
        <v>28569.273758734191</v>
      </c>
      <c r="L252" s="166">
        <v>15427.385802468536</v>
      </c>
      <c r="M252" s="221"/>
      <c r="N252" s="178" t="s">
        <v>255</v>
      </c>
    </row>
    <row r="253" spans="1:14" s="212" customFormat="1" ht="40.5" customHeight="1">
      <c r="A253" s="148"/>
      <c r="B253" s="11"/>
      <c r="C253" s="174" t="s">
        <v>256</v>
      </c>
      <c r="D253" s="192"/>
      <c r="E253" s="222">
        <v>1521200.7256334957</v>
      </c>
      <c r="F253" s="223">
        <v>1260801.3680857292</v>
      </c>
      <c r="G253" s="223">
        <v>260399.3575477665</v>
      </c>
      <c r="H253" s="223">
        <v>60370.344975334636</v>
      </c>
      <c r="I253" s="223">
        <v>1036.1014450912623</v>
      </c>
      <c r="J253" s="223">
        <v>198992.91112734063</v>
      </c>
      <c r="K253" s="150">
        <v>1485737.497456921</v>
      </c>
      <c r="L253" s="166">
        <v>245991.55934676519</v>
      </c>
      <c r="M253" s="224"/>
      <c r="N253" s="178" t="s">
        <v>257</v>
      </c>
    </row>
    <row r="254" spans="1:14" s="212" customFormat="1" ht="40.5" customHeight="1">
      <c r="A254" s="148"/>
      <c r="B254" s="11"/>
      <c r="C254" s="174" t="s">
        <v>258</v>
      </c>
      <c r="D254" s="192"/>
      <c r="E254" s="225">
        <v>42616.5673684496</v>
      </c>
      <c r="F254" s="226">
        <v>31046.026260746072</v>
      </c>
      <c r="G254" s="226">
        <v>11570.541107703526</v>
      </c>
      <c r="H254" s="226">
        <v>8377.1248514144881</v>
      </c>
      <c r="I254" s="226">
        <v>27.925307674649048</v>
      </c>
      <c r="J254" s="226">
        <v>3165.4909486143874</v>
      </c>
      <c r="K254" s="227">
        <v>37418.591965442203</v>
      </c>
      <c r="L254" s="228">
        <v>13230.928485527376</v>
      </c>
      <c r="M254" s="229"/>
      <c r="N254" s="178" t="s">
        <v>259</v>
      </c>
    </row>
    <row r="255" spans="1:14" s="212" customFormat="1" ht="40.5" customHeight="1">
      <c r="A255" s="148"/>
      <c r="B255" s="11"/>
      <c r="C255" s="174" t="s">
        <v>260</v>
      </c>
      <c r="D255" s="192"/>
      <c r="E255" s="230">
        <v>338127.05412789306</v>
      </c>
      <c r="F255" s="231">
        <v>222338.17312949634</v>
      </c>
      <c r="G255" s="231">
        <v>115788.88099839665</v>
      </c>
      <c r="H255" s="231">
        <v>10861.538523145566</v>
      </c>
      <c r="I255" s="231">
        <v>504.96262495891875</v>
      </c>
      <c r="J255" s="231">
        <v>104422.37985029217</v>
      </c>
      <c r="K255" s="232">
        <v>312032.16781093879</v>
      </c>
      <c r="L255" s="233">
        <v>105542.4021791432</v>
      </c>
      <c r="M255" s="234"/>
      <c r="N255" s="178" t="s">
        <v>261</v>
      </c>
    </row>
    <row r="256" spans="1:14" s="212" customFormat="1" ht="40.5" customHeight="1">
      <c r="A256" s="148"/>
      <c r="B256" s="11"/>
      <c r="C256" s="174" t="s">
        <v>262</v>
      </c>
      <c r="D256" s="192"/>
      <c r="E256" s="213">
        <v>125025.26140222538</v>
      </c>
      <c r="F256" s="214">
        <v>60342.536617189937</v>
      </c>
      <c r="G256" s="214">
        <v>64682.724785035462</v>
      </c>
      <c r="H256" s="214">
        <v>4598.6059499208168</v>
      </c>
      <c r="I256" s="214">
        <v>1832.6837972975</v>
      </c>
      <c r="J256" s="214">
        <v>58251.435037817151</v>
      </c>
      <c r="K256" s="214">
        <v>120245.52038748251</v>
      </c>
      <c r="L256" s="235">
        <v>63318.861784316992</v>
      </c>
      <c r="M256" s="236"/>
      <c r="N256" s="178" t="s">
        <v>263</v>
      </c>
    </row>
    <row r="257" spans="1:14" s="212" customFormat="1" ht="40.5" customHeight="1">
      <c r="A257" s="148"/>
      <c r="B257" s="11"/>
      <c r="C257" s="174" t="s">
        <v>264</v>
      </c>
      <c r="D257" s="192"/>
      <c r="E257" s="213">
        <v>107559.4698219659</v>
      </c>
      <c r="F257" s="214">
        <v>59850.577292370042</v>
      </c>
      <c r="G257" s="214">
        <v>47708.892529595862</v>
      </c>
      <c r="H257" s="214">
        <v>13614.277381772885</v>
      </c>
      <c r="I257" s="214">
        <v>611.3155221315169</v>
      </c>
      <c r="J257" s="214">
        <v>33483.299625691463</v>
      </c>
      <c r="K257" s="237">
        <v>102272.32317844944</v>
      </c>
      <c r="L257" s="238">
        <v>48017.947327081718</v>
      </c>
      <c r="M257" s="236"/>
      <c r="N257" s="178" t="s">
        <v>265</v>
      </c>
    </row>
    <row r="258" spans="1:14" s="212" customFormat="1" ht="40.5" customHeight="1">
      <c r="A258" s="148"/>
      <c r="B258" s="11"/>
      <c r="C258" s="174" t="s">
        <v>266</v>
      </c>
      <c r="D258" s="192"/>
      <c r="E258" s="213">
        <v>56008.738981384471</v>
      </c>
      <c r="F258" s="214">
        <v>35174.441213929385</v>
      </c>
      <c r="G258" s="214">
        <v>20834.297767455086</v>
      </c>
      <c r="H258" s="214">
        <v>1715.0159035377937</v>
      </c>
      <c r="I258" s="214">
        <v>342.98647071244022</v>
      </c>
      <c r="J258" s="214">
        <v>18776.295393204855</v>
      </c>
      <c r="K258" s="214">
        <v>52224.245641087582</v>
      </c>
      <c r="L258" s="235">
        <v>19542.655144184431</v>
      </c>
      <c r="M258" s="236"/>
      <c r="N258" s="178" t="s">
        <v>267</v>
      </c>
    </row>
    <row r="259" spans="1:14" s="212" customFormat="1" ht="40.5" customHeight="1">
      <c r="A259" s="148"/>
      <c r="B259" s="11"/>
      <c r="C259" s="174" t="s">
        <v>268</v>
      </c>
      <c r="D259" s="192"/>
      <c r="E259" s="213">
        <v>47184.077193308091</v>
      </c>
      <c r="F259" s="214">
        <v>29759.626365505701</v>
      </c>
      <c r="G259" s="214">
        <v>17424.450827802382</v>
      </c>
      <c r="H259" s="214">
        <v>10897.271900257796</v>
      </c>
      <c r="I259" s="214">
        <v>61.649282537120662</v>
      </c>
      <c r="J259" s="214">
        <v>6465.5296450074657</v>
      </c>
      <c r="K259" s="237">
        <v>48025.636146028686</v>
      </c>
      <c r="L259" s="238">
        <v>18598.995173373503</v>
      </c>
      <c r="M259" s="217"/>
      <c r="N259" s="178" t="s">
        <v>269</v>
      </c>
    </row>
    <row r="260" spans="1:14" s="212" customFormat="1" ht="40.5" customHeight="1">
      <c r="A260" s="152"/>
      <c r="B260" s="153"/>
      <c r="C260" s="174" t="s">
        <v>270</v>
      </c>
      <c r="D260" s="192"/>
      <c r="E260" s="213">
        <v>105730.20552398695</v>
      </c>
      <c r="F260" s="214">
        <v>47242.823383585353</v>
      </c>
      <c r="G260" s="214">
        <v>58487.382140401613</v>
      </c>
      <c r="H260" s="214">
        <v>5339.6264790164714</v>
      </c>
      <c r="I260" s="214">
        <v>153.77600210298667</v>
      </c>
      <c r="J260" s="214">
        <v>52993.979659282151</v>
      </c>
      <c r="K260" s="237">
        <v>106919.64238749185</v>
      </c>
      <c r="L260" s="238">
        <v>59603.353298932707</v>
      </c>
      <c r="M260" s="236"/>
      <c r="N260" s="178" t="s">
        <v>271</v>
      </c>
    </row>
    <row r="261" spans="1:14" s="212" customFormat="1" ht="40.5" customHeight="1">
      <c r="A261" s="152"/>
      <c r="B261" s="153"/>
      <c r="C261" s="174" t="s">
        <v>272</v>
      </c>
      <c r="D261" s="192"/>
      <c r="E261" s="213">
        <v>113157.22894690203</v>
      </c>
      <c r="F261" s="214">
        <v>23709.152362919085</v>
      </c>
      <c r="G261" s="214">
        <v>89448.076583982955</v>
      </c>
      <c r="H261" s="214">
        <v>26116.203819801794</v>
      </c>
      <c r="I261" s="214">
        <v>3287.6700839765167</v>
      </c>
      <c r="J261" s="214">
        <v>60044.202680204653</v>
      </c>
      <c r="K261" s="237">
        <v>106113.95729501754</v>
      </c>
      <c r="L261" s="238">
        <v>82976.551303211701</v>
      </c>
      <c r="M261" s="236"/>
      <c r="N261" s="178" t="s">
        <v>273</v>
      </c>
    </row>
    <row r="262" spans="1:14" s="212" customFormat="1" ht="40.5" customHeight="1">
      <c r="A262" s="152"/>
      <c r="B262" s="153"/>
      <c r="C262" s="174" t="s">
        <v>274</v>
      </c>
      <c r="D262" s="192"/>
      <c r="E262" s="213">
        <v>23375.00996320889</v>
      </c>
      <c r="F262" s="214">
        <v>9192.9441620537291</v>
      </c>
      <c r="G262" s="214">
        <v>14182.065801155162</v>
      </c>
      <c r="H262" s="214">
        <v>1041.0478703716005</v>
      </c>
      <c r="I262" s="214">
        <v>93.983719532455424</v>
      </c>
      <c r="J262" s="214">
        <v>13047.034211251108</v>
      </c>
      <c r="K262" s="239">
        <v>22148.180747442293</v>
      </c>
      <c r="L262" s="240">
        <v>14073.591619074825</v>
      </c>
      <c r="M262" s="236"/>
      <c r="N262" s="178" t="s">
        <v>275</v>
      </c>
    </row>
    <row r="263" spans="1:14" s="212" customFormat="1" ht="40.5" customHeight="1">
      <c r="A263" s="152"/>
      <c r="B263" s="153"/>
      <c r="C263" s="174" t="s">
        <v>276</v>
      </c>
      <c r="D263" s="192"/>
      <c r="E263" s="213">
        <v>275313.89504536474</v>
      </c>
      <c r="F263" s="214">
        <v>73421.324343881337</v>
      </c>
      <c r="G263" s="214">
        <v>201892.5707014834</v>
      </c>
      <c r="H263" s="214">
        <v>83728.491080125794</v>
      </c>
      <c r="I263" s="214">
        <v>19.264159082686263</v>
      </c>
      <c r="J263" s="214">
        <v>118144.81546227491</v>
      </c>
      <c r="K263" s="239">
        <v>259788.24499213771</v>
      </c>
      <c r="L263" s="240">
        <v>189371.02615603519</v>
      </c>
      <c r="M263" s="236"/>
      <c r="N263" s="178" t="s">
        <v>277</v>
      </c>
    </row>
    <row r="264" spans="1:14" s="212" customFormat="1" ht="40.5" customHeight="1">
      <c r="A264" s="152"/>
      <c r="B264" s="153"/>
      <c r="C264" s="174" t="s">
        <v>278</v>
      </c>
      <c r="D264" s="192"/>
      <c r="E264" s="213">
        <v>153189.22467095195</v>
      </c>
      <c r="F264" s="214">
        <v>46656.062961536147</v>
      </c>
      <c r="G264" s="214">
        <v>106533.16170941581</v>
      </c>
      <c r="H264" s="214">
        <v>13288.849961101369</v>
      </c>
      <c r="I264" s="214">
        <v>251.32859269060532</v>
      </c>
      <c r="J264" s="214">
        <v>92992.983155623835</v>
      </c>
      <c r="K264" s="239">
        <v>143290.16501004927</v>
      </c>
      <c r="L264" s="240">
        <v>99542.030055601994</v>
      </c>
      <c r="M264" s="236"/>
      <c r="N264" s="178" t="s">
        <v>279</v>
      </c>
    </row>
    <row r="265" spans="1:14" s="212" customFormat="1" ht="40.5" customHeight="1">
      <c r="A265" s="152"/>
      <c r="B265" s="153"/>
      <c r="C265" s="174" t="s">
        <v>280</v>
      </c>
      <c r="D265" s="192"/>
      <c r="E265" s="213">
        <v>111912.15647274554</v>
      </c>
      <c r="F265" s="214">
        <v>53384.106484910619</v>
      </c>
      <c r="G265" s="214">
        <v>58528.049987834922</v>
      </c>
      <c r="H265" s="214">
        <v>6250.8487825124912</v>
      </c>
      <c r="I265" s="214">
        <v>633.5752161111659</v>
      </c>
      <c r="J265" s="214">
        <v>51643.625989211272</v>
      </c>
      <c r="K265" s="239">
        <v>108522.27167478099</v>
      </c>
      <c r="L265" s="240">
        <v>57057.858757878559</v>
      </c>
      <c r="M265" s="236"/>
      <c r="N265" s="178" t="s">
        <v>281</v>
      </c>
    </row>
    <row r="266" spans="1:14" s="218" customFormat="1" ht="40.5" customHeight="1">
      <c r="A266" s="148"/>
      <c r="B266" s="11"/>
      <c r="C266" s="174" t="s">
        <v>132</v>
      </c>
      <c r="D266" s="192"/>
      <c r="E266" s="213">
        <v>117873.528776609</v>
      </c>
      <c r="F266" s="214">
        <v>59133.572175523565</v>
      </c>
      <c r="G266" s="214">
        <v>58739.956601085447</v>
      </c>
      <c r="H266" s="214">
        <v>12365.728072188285</v>
      </c>
      <c r="I266" s="214">
        <v>1341.5055503603548</v>
      </c>
      <c r="J266" s="214">
        <v>45032.722978536804</v>
      </c>
      <c r="K266" s="239">
        <v>112058.73679895948</v>
      </c>
      <c r="L266" s="240">
        <v>54993.771927921887</v>
      </c>
      <c r="M266" s="236"/>
      <c r="N266" s="155" t="s">
        <v>133</v>
      </c>
    </row>
    <row r="267" spans="1:14" s="218" customFormat="1" ht="40.5" customHeight="1">
      <c r="A267" s="189"/>
      <c r="B267" s="190"/>
      <c r="C267" s="241" t="s">
        <v>282</v>
      </c>
      <c r="D267" s="242"/>
      <c r="E267" s="243">
        <f t="shared" ref="E267:L267" si="9">SUM(E251:E266)</f>
        <v>3780522.6195734241</v>
      </c>
      <c r="F267" s="244">
        <f t="shared" si="9"/>
        <v>2253116.6370355231</v>
      </c>
      <c r="G267" s="244">
        <f t="shared" si="9"/>
        <v>1527405.9825379017</v>
      </c>
      <c r="H267" s="244">
        <f t="shared" si="9"/>
        <v>325277.66782322951</v>
      </c>
      <c r="I267" s="244">
        <f t="shared" si="9"/>
        <v>19279.197766946225</v>
      </c>
      <c r="J267" s="244">
        <f t="shared" si="9"/>
        <v>1182849.1169477259</v>
      </c>
      <c r="K267" s="244">
        <f t="shared" si="9"/>
        <v>3585316.7172026918</v>
      </c>
      <c r="L267" s="245">
        <f t="shared" si="9"/>
        <v>1419924.1006185676</v>
      </c>
      <c r="M267" s="246"/>
      <c r="N267" s="247" t="s">
        <v>283</v>
      </c>
    </row>
    <row r="268" spans="1:14" hidden="1"/>
    <row r="269" spans="1:14" hidden="1"/>
    <row r="270" spans="1:14" hidden="1"/>
    <row r="271" spans="1:14" hidden="1"/>
    <row r="272" spans="1:14" hidden="1"/>
    <row r="273" spans="1:14" s="203" customFormat="1" ht="22.5" customHeight="1">
      <c r="A273" s="446" t="s">
        <v>309</v>
      </c>
      <c r="B273" s="446"/>
      <c r="C273" s="446"/>
      <c r="D273" s="446"/>
      <c r="E273" s="446"/>
      <c r="F273" s="446"/>
      <c r="G273" s="446"/>
      <c r="H273" s="446"/>
      <c r="I273" s="446" t="s">
        <v>310</v>
      </c>
      <c r="J273" s="446"/>
      <c r="K273" s="446"/>
      <c r="L273" s="446"/>
      <c r="M273" s="446"/>
      <c r="N273" s="446"/>
    </row>
    <row r="275" spans="1:14">
      <c r="A275" s="447" t="s">
        <v>320</v>
      </c>
      <c r="B275" s="447"/>
      <c r="C275" s="447"/>
      <c r="D275" s="207"/>
      <c r="E275" s="206"/>
      <c r="F275" s="206"/>
      <c r="G275" s="206"/>
      <c r="H275" s="206"/>
      <c r="I275" s="206"/>
      <c r="J275" s="206"/>
      <c r="K275" s="206"/>
      <c r="L275" s="208"/>
      <c r="M275" s="206"/>
      <c r="N275" s="208" t="s">
        <v>242</v>
      </c>
    </row>
    <row r="276" spans="1:14" s="209" customFormat="1" ht="31.5" customHeight="1">
      <c r="A276" s="448"/>
      <c r="B276" s="449"/>
      <c r="C276" s="449"/>
      <c r="D276" s="449"/>
      <c r="E276" s="452" t="s">
        <v>243</v>
      </c>
      <c r="F276" s="452" t="s">
        <v>244</v>
      </c>
      <c r="G276" s="452" t="s">
        <v>245</v>
      </c>
      <c r="H276" s="452" t="s">
        <v>246</v>
      </c>
      <c r="I276" s="452" t="s">
        <v>247</v>
      </c>
      <c r="J276" s="452" t="s">
        <v>248</v>
      </c>
      <c r="K276" s="452" t="s">
        <v>249</v>
      </c>
      <c r="L276" s="456"/>
      <c r="M276" s="457"/>
      <c r="N276" s="458"/>
    </row>
    <row r="277" spans="1:14" s="212" customFormat="1" ht="43.5" customHeight="1">
      <c r="A277" s="450"/>
      <c r="B277" s="451"/>
      <c r="C277" s="451"/>
      <c r="D277" s="451"/>
      <c r="E277" s="453"/>
      <c r="F277" s="453"/>
      <c r="G277" s="453"/>
      <c r="H277" s="453"/>
      <c r="I277" s="453"/>
      <c r="J277" s="453"/>
      <c r="K277" s="210" t="s">
        <v>250</v>
      </c>
      <c r="L277" s="211" t="s">
        <v>251</v>
      </c>
      <c r="M277" s="459"/>
      <c r="N277" s="460"/>
    </row>
    <row r="278" spans="1:14" s="218" customFormat="1" ht="40.5" customHeight="1">
      <c r="A278" s="148"/>
      <c r="B278" s="11"/>
      <c r="C278" s="174" t="s">
        <v>252</v>
      </c>
      <c r="D278" s="192"/>
      <c r="E278" s="213">
        <v>331667.84296872653</v>
      </c>
      <c r="F278" s="214">
        <v>142081.97848777665</v>
      </c>
      <c r="G278" s="214">
        <v>189585.86448094988</v>
      </c>
      <c r="H278" s="214">
        <v>32190.651774878341</v>
      </c>
      <c r="I278" s="214">
        <v>4863.6994546965489</v>
      </c>
      <c r="J278" s="214">
        <v>152531.513251375</v>
      </c>
      <c r="K278" s="20">
        <v>298278.64536044543</v>
      </c>
      <c r="L278" s="216">
        <v>167810.46625758585</v>
      </c>
      <c r="M278" s="217"/>
      <c r="N278" s="178" t="s">
        <v>253</v>
      </c>
    </row>
    <row r="279" spans="1:14" s="212" customFormat="1" ht="40.5" customHeight="1">
      <c r="A279" s="148"/>
      <c r="B279" s="11"/>
      <c r="C279" s="174" t="s">
        <v>254</v>
      </c>
      <c r="D279" s="192"/>
      <c r="E279" s="219">
        <v>10017.472545508412</v>
      </c>
      <c r="F279" s="220">
        <v>4510.4426563566894</v>
      </c>
      <c r="G279" s="220">
        <v>5507.0298891517241</v>
      </c>
      <c r="H279" s="220">
        <v>1267.2341316031866</v>
      </c>
      <c r="I279" s="220">
        <v>33.913767583458558</v>
      </c>
      <c r="J279" s="220">
        <v>4205.881989965078</v>
      </c>
      <c r="K279" s="150">
        <v>9489.8415304212103</v>
      </c>
      <c r="L279" s="166">
        <v>5295.9863263432453</v>
      </c>
      <c r="M279" s="221"/>
      <c r="N279" s="178" t="s">
        <v>255</v>
      </c>
    </row>
    <row r="280" spans="1:14" s="212" customFormat="1" ht="40.5" customHeight="1">
      <c r="A280" s="148"/>
      <c r="B280" s="11"/>
      <c r="C280" s="174" t="s">
        <v>256</v>
      </c>
      <c r="D280" s="192"/>
      <c r="E280" s="222">
        <v>2039111.438311025</v>
      </c>
      <c r="F280" s="223">
        <v>1585863.6544878168</v>
      </c>
      <c r="G280" s="223">
        <v>453247.78382320754</v>
      </c>
      <c r="H280" s="223">
        <v>98317.12286448924</v>
      </c>
      <c r="I280" s="223">
        <v>1388.9245237618122</v>
      </c>
      <c r="J280" s="223">
        <v>353541.73643495631</v>
      </c>
      <c r="K280" s="150">
        <v>1823775.7158973317</v>
      </c>
      <c r="L280" s="166">
        <v>393525.48430801922</v>
      </c>
      <c r="M280" s="224"/>
      <c r="N280" s="178" t="s">
        <v>257</v>
      </c>
    </row>
    <row r="281" spans="1:14" s="212" customFormat="1" ht="40.5" customHeight="1">
      <c r="A281" s="148"/>
      <c r="B281" s="11"/>
      <c r="C281" s="174" t="s">
        <v>258</v>
      </c>
      <c r="D281" s="192"/>
      <c r="E281" s="225">
        <v>306456.14389089734</v>
      </c>
      <c r="F281" s="226">
        <v>237027.74774295121</v>
      </c>
      <c r="G281" s="226">
        <v>69428.396147946114</v>
      </c>
      <c r="H281" s="226">
        <v>54040.181663091549</v>
      </c>
      <c r="I281" s="226">
        <v>209.05424521392294</v>
      </c>
      <c r="J281" s="226">
        <v>15179.160239640631</v>
      </c>
      <c r="K281" s="227">
        <v>264617.99639714451</v>
      </c>
      <c r="L281" s="228">
        <v>81807.599029230099</v>
      </c>
      <c r="M281" s="229"/>
      <c r="N281" s="178" t="s">
        <v>259</v>
      </c>
    </row>
    <row r="282" spans="1:14" s="212" customFormat="1" ht="40.5" customHeight="1">
      <c r="A282" s="148"/>
      <c r="B282" s="11"/>
      <c r="C282" s="174" t="s">
        <v>260</v>
      </c>
      <c r="D282" s="192"/>
      <c r="E282" s="230">
        <v>384222.95280349441</v>
      </c>
      <c r="F282" s="231">
        <v>254909.14725161111</v>
      </c>
      <c r="G282" s="231">
        <v>129313.80555188323</v>
      </c>
      <c r="H282" s="231">
        <v>11201.609320259648</v>
      </c>
      <c r="I282" s="231">
        <v>573.88112859856926</v>
      </c>
      <c r="J282" s="231">
        <v>117538.31510302502</v>
      </c>
      <c r="K282" s="232">
        <v>355205.88950707996</v>
      </c>
      <c r="L282" s="233">
        <v>117800.11917696454</v>
      </c>
      <c r="M282" s="234"/>
      <c r="N282" s="178" t="s">
        <v>261</v>
      </c>
    </row>
    <row r="283" spans="1:14" s="212" customFormat="1" ht="40.5" customHeight="1">
      <c r="A283" s="148"/>
      <c r="B283" s="11"/>
      <c r="C283" s="174" t="s">
        <v>262</v>
      </c>
      <c r="D283" s="192"/>
      <c r="E283" s="213">
        <v>79901.40579344501</v>
      </c>
      <c r="F283" s="214">
        <v>38249.960788563541</v>
      </c>
      <c r="G283" s="214">
        <v>41651.445004881469</v>
      </c>
      <c r="H283" s="214">
        <v>3005.230494111579</v>
      </c>
      <c r="I283" s="214">
        <v>1171.2341470870695</v>
      </c>
      <c r="J283" s="214">
        <v>37474.980363682822</v>
      </c>
      <c r="K283" s="214">
        <v>76846.76392587494</v>
      </c>
      <c r="L283" s="235">
        <v>40760.308636925321</v>
      </c>
      <c r="M283" s="236"/>
      <c r="N283" s="178" t="s">
        <v>263</v>
      </c>
    </row>
    <row r="284" spans="1:14" s="212" customFormat="1" ht="40.5" customHeight="1">
      <c r="A284" s="148"/>
      <c r="B284" s="11"/>
      <c r="C284" s="174" t="s">
        <v>264</v>
      </c>
      <c r="D284" s="192"/>
      <c r="E284" s="213">
        <v>111658.90210190363</v>
      </c>
      <c r="F284" s="214">
        <v>62115.34430431755</v>
      </c>
      <c r="G284" s="214">
        <v>49543.557797586094</v>
      </c>
      <c r="H284" s="214">
        <v>14122.723099504001</v>
      </c>
      <c r="I284" s="214">
        <v>634.61430604431268</v>
      </c>
      <c r="J284" s="214">
        <v>34786.22039203778</v>
      </c>
      <c r="K284" s="237">
        <v>106151.32865257858</v>
      </c>
      <c r="L284" s="238">
        <v>49869.514778228331</v>
      </c>
      <c r="M284" s="236"/>
      <c r="N284" s="178" t="s">
        <v>265</v>
      </c>
    </row>
    <row r="285" spans="1:14" s="212" customFormat="1" ht="40.5" customHeight="1">
      <c r="A285" s="148"/>
      <c r="B285" s="11"/>
      <c r="C285" s="174" t="s">
        <v>266</v>
      </c>
      <c r="D285" s="192"/>
      <c r="E285" s="213">
        <v>58478.756859167152</v>
      </c>
      <c r="F285" s="214">
        <v>37505.043483269445</v>
      </c>
      <c r="G285" s="214">
        <v>20973.713375897711</v>
      </c>
      <c r="H285" s="214">
        <v>1248.8251569550089</v>
      </c>
      <c r="I285" s="214">
        <v>358.11475875531085</v>
      </c>
      <c r="J285" s="214">
        <v>19366.773460187389</v>
      </c>
      <c r="K285" s="214">
        <v>54688.622025395111</v>
      </c>
      <c r="L285" s="235">
        <v>19853.429004356411</v>
      </c>
      <c r="M285" s="236"/>
      <c r="N285" s="178" t="s">
        <v>267</v>
      </c>
    </row>
    <row r="286" spans="1:14" s="212" customFormat="1" ht="40.5" customHeight="1">
      <c r="A286" s="148"/>
      <c r="B286" s="11"/>
      <c r="C286" s="174" t="s">
        <v>268</v>
      </c>
      <c r="D286" s="192"/>
      <c r="E286" s="213">
        <v>43057.25276613696</v>
      </c>
      <c r="F286" s="214">
        <v>26775.981609626033</v>
      </c>
      <c r="G286" s="214">
        <v>16281.271156510922</v>
      </c>
      <c r="H286" s="214">
        <v>9850.5839928993901</v>
      </c>
      <c r="I286" s="214">
        <v>54.565552394887064</v>
      </c>
      <c r="J286" s="214">
        <v>6376.1216112166467</v>
      </c>
      <c r="K286" s="237">
        <v>43821.333531962227</v>
      </c>
      <c r="L286" s="238">
        <v>17349.371008511655</v>
      </c>
      <c r="M286" s="217"/>
      <c r="N286" s="178" t="s">
        <v>269</v>
      </c>
    </row>
    <row r="287" spans="1:14" s="212" customFormat="1" ht="40.5" customHeight="1">
      <c r="A287" s="152"/>
      <c r="B287" s="153"/>
      <c r="C287" s="174" t="s">
        <v>270</v>
      </c>
      <c r="D287" s="192"/>
      <c r="E287" s="213">
        <v>84473.979369715671</v>
      </c>
      <c r="F287" s="214">
        <v>37009.506047167888</v>
      </c>
      <c r="G287" s="214">
        <v>47464.47332254779</v>
      </c>
      <c r="H287" s="214">
        <v>4375.5873160616457</v>
      </c>
      <c r="I287" s="214">
        <v>122.9692531445566</v>
      </c>
      <c r="J287" s="214">
        <v>42965.916753341582</v>
      </c>
      <c r="K287" s="237">
        <v>85539.801907326066</v>
      </c>
      <c r="L287" s="238">
        <v>48487.308162255489</v>
      </c>
      <c r="M287" s="236"/>
      <c r="N287" s="178" t="s">
        <v>271</v>
      </c>
    </row>
    <row r="288" spans="1:14" s="212" customFormat="1" ht="40.5" customHeight="1">
      <c r="A288" s="152"/>
      <c r="B288" s="153"/>
      <c r="C288" s="174" t="s">
        <v>272</v>
      </c>
      <c r="D288" s="192"/>
      <c r="E288" s="213">
        <v>91212.373651300062</v>
      </c>
      <c r="F288" s="214">
        <v>17862.044454807758</v>
      </c>
      <c r="G288" s="214">
        <v>73350.329196492297</v>
      </c>
      <c r="H288" s="214">
        <v>20814.072578844676</v>
      </c>
      <c r="I288" s="214">
        <v>2650.0164695128346</v>
      </c>
      <c r="J288" s="214">
        <v>49886.240148134799</v>
      </c>
      <c r="K288" s="237">
        <v>85399.547396859431</v>
      </c>
      <c r="L288" s="238">
        <v>67922.712942269456</v>
      </c>
      <c r="M288" s="236"/>
      <c r="N288" s="178" t="s">
        <v>273</v>
      </c>
    </row>
    <row r="289" spans="1:14" s="212" customFormat="1" ht="40.5" customHeight="1">
      <c r="A289" s="152"/>
      <c r="B289" s="153"/>
      <c r="C289" s="174" t="s">
        <v>274</v>
      </c>
      <c r="D289" s="192"/>
      <c r="E289" s="213">
        <v>91306.956505207068</v>
      </c>
      <c r="F289" s="214">
        <v>35078.564760575398</v>
      </c>
      <c r="G289" s="214">
        <v>56228.39174463167</v>
      </c>
      <c r="H289" s="214">
        <v>7648.0652159454003</v>
      </c>
      <c r="I289" s="214">
        <v>222.83099041141537</v>
      </c>
      <c r="J289" s="214">
        <v>48357.495538274859</v>
      </c>
      <c r="K289" s="239">
        <v>86326.438800191157</v>
      </c>
      <c r="L289" s="240">
        <v>52042.006578229513</v>
      </c>
      <c r="M289" s="236"/>
      <c r="N289" s="178" t="s">
        <v>275</v>
      </c>
    </row>
    <row r="290" spans="1:14" s="212" customFormat="1" ht="40.5" customHeight="1">
      <c r="A290" s="152"/>
      <c r="B290" s="153"/>
      <c r="C290" s="174" t="s">
        <v>276</v>
      </c>
      <c r="D290" s="192"/>
      <c r="E290" s="213">
        <v>198057.03351616237</v>
      </c>
      <c r="F290" s="214">
        <v>52912.140898260128</v>
      </c>
      <c r="G290" s="214">
        <v>145144.89261790225</v>
      </c>
      <c r="H290" s="214">
        <v>61270.869981567237</v>
      </c>
      <c r="I290" s="214">
        <v>13.868452996448321</v>
      </c>
      <c r="J290" s="214">
        <v>83860.154183338585</v>
      </c>
      <c r="K290" s="239">
        <v>186923.45307512477</v>
      </c>
      <c r="L290" s="240">
        <v>136183.6787191476</v>
      </c>
      <c r="M290" s="236"/>
      <c r="N290" s="178" t="s">
        <v>277</v>
      </c>
    </row>
    <row r="291" spans="1:14" s="212" customFormat="1" ht="40.5" customHeight="1">
      <c r="A291" s="152"/>
      <c r="B291" s="153"/>
      <c r="C291" s="174" t="s">
        <v>278</v>
      </c>
      <c r="D291" s="192"/>
      <c r="E291" s="213">
        <v>144384.67063070179</v>
      </c>
      <c r="F291" s="214">
        <v>42849.08460922238</v>
      </c>
      <c r="G291" s="214">
        <v>101535.58602147939</v>
      </c>
      <c r="H291" s="214">
        <v>12485.612852493068</v>
      </c>
      <c r="I291" s="214">
        <v>195.36999747434555</v>
      </c>
      <c r="J291" s="214">
        <v>88854.60317151199</v>
      </c>
      <c r="K291" s="239">
        <v>136034.27820300194</v>
      </c>
      <c r="L291" s="240">
        <v>95582.838576014241</v>
      </c>
      <c r="M291" s="236"/>
      <c r="N291" s="178" t="s">
        <v>279</v>
      </c>
    </row>
    <row r="292" spans="1:14" s="212" customFormat="1" ht="40.5" customHeight="1">
      <c r="A292" s="152"/>
      <c r="B292" s="153"/>
      <c r="C292" s="174" t="s">
        <v>280</v>
      </c>
      <c r="D292" s="192"/>
      <c r="E292" s="213">
        <v>122158.2027017778</v>
      </c>
      <c r="F292" s="214">
        <v>57564.440569172468</v>
      </c>
      <c r="G292" s="214">
        <v>64593.762132605349</v>
      </c>
      <c r="H292" s="214">
        <v>6744.4847974648947</v>
      </c>
      <c r="I292" s="214">
        <v>649.30414486581083</v>
      </c>
      <c r="J292" s="214">
        <v>57199.973190274643</v>
      </c>
      <c r="K292" s="239">
        <v>118478.96458607356</v>
      </c>
      <c r="L292" s="240">
        <v>62866.096061086035</v>
      </c>
      <c r="M292" s="236"/>
      <c r="N292" s="178" t="s">
        <v>281</v>
      </c>
    </row>
    <row r="293" spans="1:14" s="218" customFormat="1" ht="40.5" customHeight="1">
      <c r="A293" s="148"/>
      <c r="B293" s="11"/>
      <c r="C293" s="174" t="s">
        <v>132</v>
      </c>
      <c r="D293" s="192"/>
      <c r="E293" s="213">
        <v>91763.809062117129</v>
      </c>
      <c r="F293" s="214">
        <v>47236.549483538693</v>
      </c>
      <c r="G293" s="214">
        <v>44527.259578578436</v>
      </c>
      <c r="H293" s="214">
        <v>10014.305850248376</v>
      </c>
      <c r="I293" s="214">
        <v>1078.2697803094882</v>
      </c>
      <c r="J293" s="214">
        <v>33434.683948020574</v>
      </c>
      <c r="K293" s="239">
        <v>87610.449710633955</v>
      </c>
      <c r="L293" s="240">
        <v>41558.680804450756</v>
      </c>
      <c r="M293" s="236"/>
      <c r="N293" s="155" t="s">
        <v>133</v>
      </c>
    </row>
    <row r="294" spans="1:14" s="218" customFormat="1" ht="40.5" customHeight="1">
      <c r="A294" s="189"/>
      <c r="B294" s="190"/>
      <c r="C294" s="241" t="s">
        <v>282</v>
      </c>
      <c r="D294" s="242"/>
      <c r="E294" s="243">
        <f t="shared" ref="E294:L294" si="10">SUM(E278:E293)</f>
        <v>4187929.1934772865</v>
      </c>
      <c r="F294" s="244">
        <f t="shared" si="10"/>
        <v>2679551.6316350345</v>
      </c>
      <c r="G294" s="244">
        <f t="shared" si="10"/>
        <v>1508377.5618422516</v>
      </c>
      <c r="H294" s="244">
        <f t="shared" si="10"/>
        <v>348597.16109041724</v>
      </c>
      <c r="I294" s="244">
        <f t="shared" si="10"/>
        <v>14220.630972850791</v>
      </c>
      <c r="J294" s="244">
        <f t="shared" si="10"/>
        <v>1145559.7697789837</v>
      </c>
      <c r="K294" s="244">
        <f t="shared" si="10"/>
        <v>3819189.0705074449</v>
      </c>
      <c r="L294" s="245">
        <f t="shared" si="10"/>
        <v>1398715.6003696176</v>
      </c>
      <c r="M294" s="246"/>
      <c r="N294" s="247" t="s">
        <v>283</v>
      </c>
    </row>
    <row r="295" spans="1:14" hidden="1"/>
    <row r="296" spans="1:14" hidden="1"/>
    <row r="297" spans="1:14" hidden="1"/>
    <row r="298" spans="1:14" hidden="1"/>
    <row r="299" spans="1:14" hidden="1"/>
    <row r="300" spans="1:14" s="203" customFormat="1" ht="22.5" customHeight="1">
      <c r="A300" s="446" t="s">
        <v>309</v>
      </c>
      <c r="B300" s="446"/>
      <c r="C300" s="446"/>
      <c r="D300" s="446"/>
      <c r="E300" s="446"/>
      <c r="F300" s="446"/>
      <c r="G300" s="446"/>
      <c r="H300" s="446"/>
      <c r="I300" s="446" t="s">
        <v>310</v>
      </c>
      <c r="J300" s="446"/>
      <c r="K300" s="446"/>
      <c r="L300" s="446"/>
      <c r="M300" s="446"/>
      <c r="N300" s="446"/>
    </row>
    <row r="302" spans="1:14">
      <c r="A302" s="447" t="s">
        <v>321</v>
      </c>
      <c r="B302" s="447"/>
      <c r="C302" s="447"/>
      <c r="D302" s="207"/>
      <c r="E302" s="206"/>
      <c r="F302" s="206"/>
      <c r="G302" s="206"/>
      <c r="H302" s="206"/>
      <c r="I302" s="206"/>
      <c r="J302" s="206"/>
      <c r="K302" s="206"/>
      <c r="L302" s="208"/>
      <c r="M302" s="206"/>
      <c r="N302" s="208" t="s">
        <v>242</v>
      </c>
    </row>
    <row r="303" spans="1:14" s="209" customFormat="1" ht="31.5" customHeight="1">
      <c r="A303" s="448"/>
      <c r="B303" s="449"/>
      <c r="C303" s="449"/>
      <c r="D303" s="449"/>
      <c r="E303" s="452" t="s">
        <v>243</v>
      </c>
      <c r="F303" s="452" t="s">
        <v>244</v>
      </c>
      <c r="G303" s="452" t="s">
        <v>245</v>
      </c>
      <c r="H303" s="452" t="s">
        <v>246</v>
      </c>
      <c r="I303" s="452" t="s">
        <v>247</v>
      </c>
      <c r="J303" s="452" t="s">
        <v>248</v>
      </c>
      <c r="K303" s="452" t="s">
        <v>249</v>
      </c>
      <c r="L303" s="456"/>
      <c r="M303" s="457"/>
      <c r="N303" s="458"/>
    </row>
    <row r="304" spans="1:14" s="212" customFormat="1" ht="43.5" customHeight="1">
      <c r="A304" s="450"/>
      <c r="B304" s="451"/>
      <c r="C304" s="451"/>
      <c r="D304" s="451"/>
      <c r="E304" s="453"/>
      <c r="F304" s="453"/>
      <c r="G304" s="453"/>
      <c r="H304" s="453"/>
      <c r="I304" s="453"/>
      <c r="J304" s="453"/>
      <c r="K304" s="210" t="s">
        <v>250</v>
      </c>
      <c r="L304" s="211" t="s">
        <v>251</v>
      </c>
      <c r="M304" s="459"/>
      <c r="N304" s="460"/>
    </row>
    <row r="305" spans="1:14" s="218" customFormat="1" ht="40.5" customHeight="1">
      <c r="A305" s="148"/>
      <c r="B305" s="11"/>
      <c r="C305" s="174" t="s">
        <v>252</v>
      </c>
      <c r="D305" s="192"/>
      <c r="E305" s="213">
        <v>220597.35129884625</v>
      </c>
      <c r="F305" s="214">
        <v>86324.475069192005</v>
      </c>
      <c r="G305" s="214">
        <v>134272.87622965421</v>
      </c>
      <c r="H305" s="214">
        <v>21830.9700422118</v>
      </c>
      <c r="I305" s="214">
        <v>3234.8488188105798</v>
      </c>
      <c r="J305" s="214">
        <v>109207.05736863185</v>
      </c>
      <c r="K305" s="20">
        <v>198664.23100806173</v>
      </c>
      <c r="L305" s="216">
        <v>117232.61275126373</v>
      </c>
      <c r="M305" s="217"/>
      <c r="N305" s="178" t="s">
        <v>253</v>
      </c>
    </row>
    <row r="306" spans="1:14" s="212" customFormat="1" ht="40.5" customHeight="1">
      <c r="A306" s="148"/>
      <c r="B306" s="11"/>
      <c r="C306" s="174" t="s">
        <v>254</v>
      </c>
      <c r="D306" s="192"/>
      <c r="E306" s="219">
        <v>3.1735635139496605E-8</v>
      </c>
      <c r="F306" s="220">
        <v>2.0622065593778591E-8</v>
      </c>
      <c r="G306" s="220">
        <v>1.1113569545718014E-8</v>
      </c>
      <c r="H306" s="220">
        <v>1.154628120937185E-9</v>
      </c>
      <c r="I306" s="220">
        <v>1.1039147831183139E-10</v>
      </c>
      <c r="J306" s="220">
        <v>9.8485499464689983E-9</v>
      </c>
      <c r="K306" s="150">
        <v>3.2009544512476797E-8</v>
      </c>
      <c r="L306" s="166">
        <v>1.2701133396768788E-8</v>
      </c>
      <c r="M306" s="221"/>
      <c r="N306" s="178" t="s">
        <v>255</v>
      </c>
    </row>
    <row r="307" spans="1:14" s="212" customFormat="1" ht="40.5" customHeight="1">
      <c r="A307" s="148"/>
      <c r="B307" s="11"/>
      <c r="C307" s="174" t="s">
        <v>256</v>
      </c>
      <c r="D307" s="192"/>
      <c r="E307" s="222">
        <v>1005031.0665493238</v>
      </c>
      <c r="F307" s="223">
        <v>818752.54086465074</v>
      </c>
      <c r="G307" s="223">
        <v>186278.52568467322</v>
      </c>
      <c r="H307" s="223">
        <v>51952.254367631715</v>
      </c>
      <c r="I307" s="223">
        <v>684.47581015298374</v>
      </c>
      <c r="J307" s="223">
        <v>133641.79550688851</v>
      </c>
      <c r="K307" s="150">
        <v>959827.66435522598</v>
      </c>
      <c r="L307" s="166">
        <v>181666.18824986304</v>
      </c>
      <c r="M307" s="224"/>
      <c r="N307" s="178" t="s">
        <v>257</v>
      </c>
    </row>
    <row r="308" spans="1:14" s="212" customFormat="1" ht="40.5" customHeight="1">
      <c r="A308" s="148"/>
      <c r="B308" s="11"/>
      <c r="C308" s="174" t="s">
        <v>258</v>
      </c>
      <c r="D308" s="192"/>
      <c r="E308" s="225">
        <v>18623.646657328849</v>
      </c>
      <c r="F308" s="226">
        <v>14393.505603777598</v>
      </c>
      <c r="G308" s="226">
        <v>4230.1410535512487</v>
      </c>
      <c r="H308" s="226">
        <v>3376.7137375092998</v>
      </c>
      <c r="I308" s="226">
        <v>12.741626809649677</v>
      </c>
      <c r="J308" s="226">
        <v>840.6856892322993</v>
      </c>
      <c r="K308" s="227">
        <v>16132.262056131927</v>
      </c>
      <c r="L308" s="228">
        <v>5063.5919591840784</v>
      </c>
      <c r="M308" s="229"/>
      <c r="N308" s="178" t="s">
        <v>259</v>
      </c>
    </row>
    <row r="309" spans="1:14" s="212" customFormat="1" ht="40.5" customHeight="1">
      <c r="A309" s="148"/>
      <c r="B309" s="11"/>
      <c r="C309" s="174" t="s">
        <v>260</v>
      </c>
      <c r="D309" s="192"/>
      <c r="E309" s="230">
        <v>127641.75318783736</v>
      </c>
      <c r="F309" s="231">
        <v>83322.848104020944</v>
      </c>
      <c r="G309" s="231">
        <v>44318.905083816397</v>
      </c>
      <c r="H309" s="231">
        <v>4080.9791609150848</v>
      </c>
      <c r="I309" s="231">
        <v>190.62507217528221</v>
      </c>
      <c r="J309" s="231">
        <v>40047.300850726031</v>
      </c>
      <c r="K309" s="232">
        <v>117486.96870757056</v>
      </c>
      <c r="L309" s="233">
        <v>40396.738317135867</v>
      </c>
      <c r="M309" s="234"/>
      <c r="N309" s="178" t="s">
        <v>261</v>
      </c>
    </row>
    <row r="310" spans="1:14" s="212" customFormat="1" ht="40.5" customHeight="1">
      <c r="A310" s="148"/>
      <c r="B310" s="11"/>
      <c r="C310" s="174" t="s">
        <v>262</v>
      </c>
      <c r="D310" s="192"/>
      <c r="E310" s="213">
        <v>35554.707318175591</v>
      </c>
      <c r="F310" s="214">
        <v>17016.607010351669</v>
      </c>
      <c r="G310" s="214">
        <v>18538.100307823923</v>
      </c>
      <c r="H310" s="214">
        <v>1338.1076930197364</v>
      </c>
      <c r="I310" s="214">
        <v>521.17858963645824</v>
      </c>
      <c r="J310" s="214">
        <v>16678.814025167729</v>
      </c>
      <c r="K310" s="214">
        <v>34195.444080016227</v>
      </c>
      <c r="L310" s="235">
        <v>18141.310021440877</v>
      </c>
      <c r="M310" s="236"/>
      <c r="N310" s="178" t="s">
        <v>263</v>
      </c>
    </row>
    <row r="311" spans="1:14" s="212" customFormat="1" ht="40.5" customHeight="1">
      <c r="A311" s="148"/>
      <c r="B311" s="11"/>
      <c r="C311" s="174" t="s">
        <v>264</v>
      </c>
      <c r="D311" s="192"/>
      <c r="E311" s="213">
        <v>32524.6106991782</v>
      </c>
      <c r="F311" s="214">
        <v>17795.390852625595</v>
      </c>
      <c r="G311" s="214">
        <v>14729.219846552602</v>
      </c>
      <c r="H311" s="214">
        <v>4119.6368680767682</v>
      </c>
      <c r="I311" s="214">
        <v>184.85245390797274</v>
      </c>
      <c r="J311" s="214">
        <v>10424.730524567862</v>
      </c>
      <c r="K311" s="237">
        <v>30805.109724678419</v>
      </c>
      <c r="L311" s="238">
        <v>14811.727566855523</v>
      </c>
      <c r="M311" s="236"/>
      <c r="N311" s="178" t="s">
        <v>265</v>
      </c>
    </row>
    <row r="312" spans="1:14" s="212" customFormat="1" ht="40.5" customHeight="1">
      <c r="A312" s="148"/>
      <c r="B312" s="11"/>
      <c r="C312" s="174" t="s">
        <v>266</v>
      </c>
      <c r="D312" s="192"/>
      <c r="E312" s="213">
        <v>29153.19706074748</v>
      </c>
      <c r="F312" s="214">
        <v>18702.465567676372</v>
      </c>
      <c r="G312" s="214">
        <v>10450.731493071111</v>
      </c>
      <c r="H312" s="214">
        <v>618.94618740070894</v>
      </c>
      <c r="I312" s="214">
        <v>178.52963412255289</v>
      </c>
      <c r="J312" s="214">
        <v>9653.2556715478477</v>
      </c>
      <c r="K312" s="214">
        <v>27264.794401280469</v>
      </c>
      <c r="L312" s="235">
        <v>9893.7682502449588</v>
      </c>
      <c r="M312" s="236"/>
      <c r="N312" s="178" t="s">
        <v>267</v>
      </c>
    </row>
    <row r="313" spans="1:14" s="212" customFormat="1" ht="40.5" customHeight="1">
      <c r="A313" s="148"/>
      <c r="B313" s="11"/>
      <c r="C313" s="174" t="s">
        <v>268</v>
      </c>
      <c r="D313" s="192"/>
      <c r="E313" s="213">
        <v>29652.588666799573</v>
      </c>
      <c r="F313" s="214">
        <v>18268.42065090008</v>
      </c>
      <c r="G313" s="214">
        <v>11384.16801589949</v>
      </c>
      <c r="H313" s="214">
        <v>6798.8151065480506</v>
      </c>
      <c r="I313" s="214">
        <v>36.843170051545982</v>
      </c>
      <c r="J313" s="214">
        <v>4548.5097392998905</v>
      </c>
      <c r="K313" s="237">
        <v>30176.727083756898</v>
      </c>
      <c r="L313" s="238">
        <v>12112.183845262765</v>
      </c>
      <c r="M313" s="217"/>
      <c r="N313" s="178" t="s">
        <v>269</v>
      </c>
    </row>
    <row r="314" spans="1:14" s="212" customFormat="1" ht="40.5" customHeight="1">
      <c r="A314" s="152"/>
      <c r="B314" s="153"/>
      <c r="C314" s="174" t="s">
        <v>270</v>
      </c>
      <c r="D314" s="192"/>
      <c r="E314" s="213">
        <v>43636.615899848723</v>
      </c>
      <c r="F314" s="214">
        <v>18804.831866946144</v>
      </c>
      <c r="G314" s="214">
        <v>24831.784032902578</v>
      </c>
      <c r="H314" s="214">
        <v>2321.4671229953301</v>
      </c>
      <c r="I314" s="214">
        <v>63.528160866112131</v>
      </c>
      <c r="J314" s="214">
        <v>22446.788749041134</v>
      </c>
      <c r="K314" s="237">
        <v>44325.807777029302</v>
      </c>
      <c r="L314" s="238">
        <v>25543.587776042827</v>
      </c>
      <c r="M314" s="236"/>
      <c r="N314" s="178" t="s">
        <v>271</v>
      </c>
    </row>
    <row r="315" spans="1:14" s="212" customFormat="1" ht="40.5" customHeight="1">
      <c r="A315" s="152"/>
      <c r="B315" s="153"/>
      <c r="C315" s="174" t="s">
        <v>272</v>
      </c>
      <c r="D315" s="192"/>
      <c r="E315" s="213">
        <v>48636.46915746609</v>
      </c>
      <c r="F315" s="214">
        <v>9586.0914579042637</v>
      </c>
      <c r="G315" s="214">
        <v>39050.377699561817</v>
      </c>
      <c r="H315" s="214">
        <v>11170.849698826594</v>
      </c>
      <c r="I315" s="214">
        <v>1413.1361424267348</v>
      </c>
      <c r="J315" s="214">
        <v>26466.3918583085</v>
      </c>
      <c r="K315" s="237">
        <v>45503.103002902666</v>
      </c>
      <c r="L315" s="238">
        <v>36118.522615932634</v>
      </c>
      <c r="M315" s="236"/>
      <c r="N315" s="178" t="s">
        <v>273</v>
      </c>
    </row>
    <row r="316" spans="1:14" s="212" customFormat="1" ht="40.5" customHeight="1">
      <c r="A316" s="152"/>
      <c r="B316" s="153"/>
      <c r="C316" s="174" t="s">
        <v>274</v>
      </c>
      <c r="D316" s="192"/>
      <c r="E316" s="213">
        <v>40648.623943022525</v>
      </c>
      <c r="F316" s="214">
        <v>16561.9901529444</v>
      </c>
      <c r="G316" s="214">
        <v>24086.633790078125</v>
      </c>
      <c r="H316" s="214">
        <v>4128.318124241543</v>
      </c>
      <c r="I316" s="214">
        <v>80.504347723769385</v>
      </c>
      <c r="J316" s="214">
        <v>19877.81131811281</v>
      </c>
      <c r="K316" s="239">
        <v>38394.203728574073</v>
      </c>
      <c r="L316" s="240">
        <v>22290.202946040681</v>
      </c>
      <c r="M316" s="236"/>
      <c r="N316" s="178" t="s">
        <v>275</v>
      </c>
    </row>
    <row r="317" spans="1:14" s="212" customFormat="1" ht="40.5" customHeight="1">
      <c r="A317" s="152"/>
      <c r="B317" s="153"/>
      <c r="C317" s="174" t="s">
        <v>276</v>
      </c>
      <c r="D317" s="192"/>
      <c r="E317" s="213">
        <v>135147.97082950655</v>
      </c>
      <c r="F317" s="214">
        <v>36260.27427569509</v>
      </c>
      <c r="G317" s="214">
        <v>98887.696553811489</v>
      </c>
      <c r="H317" s="214">
        <v>43519.641089866695</v>
      </c>
      <c r="I317" s="214">
        <v>9.4800172552948716</v>
      </c>
      <c r="J317" s="214">
        <v>55358.575446689487</v>
      </c>
      <c r="K317" s="239">
        <v>127609.03604999861</v>
      </c>
      <c r="L317" s="240">
        <v>92849.665450794593</v>
      </c>
      <c r="M317" s="236"/>
      <c r="N317" s="178" t="s">
        <v>277</v>
      </c>
    </row>
    <row r="318" spans="1:14" s="212" customFormat="1" ht="40.5" customHeight="1">
      <c r="A318" s="152"/>
      <c r="B318" s="153"/>
      <c r="C318" s="174" t="s">
        <v>278</v>
      </c>
      <c r="D318" s="192"/>
      <c r="E318" s="213">
        <v>68884.077078207905</v>
      </c>
      <c r="F318" s="214">
        <v>21008.95281790286</v>
      </c>
      <c r="G318" s="214">
        <v>47875.124260305049</v>
      </c>
      <c r="H318" s="214">
        <v>5952.8189097135892</v>
      </c>
      <c r="I318" s="214">
        <v>118.09764997706212</v>
      </c>
      <c r="J318" s="214">
        <v>41804.207700614395</v>
      </c>
      <c r="K318" s="239">
        <v>64487.174265559253</v>
      </c>
      <c r="L318" s="240">
        <v>44770.503003404978</v>
      </c>
      <c r="M318" s="236"/>
      <c r="N318" s="178" t="s">
        <v>279</v>
      </c>
    </row>
    <row r="319" spans="1:14" s="212" customFormat="1" ht="40.5" customHeight="1">
      <c r="A319" s="152"/>
      <c r="B319" s="153"/>
      <c r="C319" s="174" t="s">
        <v>280</v>
      </c>
      <c r="D319" s="192"/>
      <c r="E319" s="213">
        <v>46773.997259245269</v>
      </c>
      <c r="F319" s="214">
        <v>21930.041492630036</v>
      </c>
      <c r="G319" s="214">
        <v>24843.955766615232</v>
      </c>
      <c r="H319" s="214">
        <v>2570.0741503170811</v>
      </c>
      <c r="I319" s="214">
        <v>241.96868114101034</v>
      </c>
      <c r="J319" s="214">
        <v>22031.912935157139</v>
      </c>
      <c r="K319" s="239">
        <v>45368.531342491566</v>
      </c>
      <c r="L319" s="240">
        <v>24163.116954399178</v>
      </c>
      <c r="M319" s="236"/>
      <c r="N319" s="178" t="s">
        <v>281</v>
      </c>
    </row>
    <row r="320" spans="1:14" s="218" customFormat="1" ht="40.5" customHeight="1">
      <c r="A320" s="148"/>
      <c r="B320" s="11"/>
      <c r="C320" s="174" t="s">
        <v>132</v>
      </c>
      <c r="D320" s="192"/>
      <c r="E320" s="213">
        <v>30814.6742514949</v>
      </c>
      <c r="F320" s="214">
        <v>15301.633512985656</v>
      </c>
      <c r="G320" s="214">
        <v>15513.040738509248</v>
      </c>
      <c r="H320" s="214">
        <v>2386.8441960914261</v>
      </c>
      <c r="I320" s="214">
        <v>280.46757514608868</v>
      </c>
      <c r="J320" s="214">
        <v>12845.728967271734</v>
      </c>
      <c r="K320" s="239">
        <v>28988.959908568366</v>
      </c>
      <c r="L320" s="240">
        <v>14546.404752437746</v>
      </c>
      <c r="M320" s="236"/>
      <c r="N320" s="155" t="s">
        <v>133</v>
      </c>
    </row>
    <row r="321" spans="1:14" s="218" customFormat="1" ht="40.5" customHeight="1">
      <c r="A321" s="189"/>
      <c r="B321" s="190"/>
      <c r="C321" s="241" t="s">
        <v>282</v>
      </c>
      <c r="D321" s="242"/>
      <c r="E321" s="243">
        <f t="shared" ref="E321:L321" si="11">SUM(E305:E320)</f>
        <v>1913321.3498570609</v>
      </c>
      <c r="F321" s="244">
        <f t="shared" si="11"/>
        <v>1214030.0693002241</v>
      </c>
      <c r="G321" s="244">
        <f t="shared" si="11"/>
        <v>699291.28055683686</v>
      </c>
      <c r="H321" s="244">
        <f t="shared" si="11"/>
        <v>166166.43645536658</v>
      </c>
      <c r="I321" s="244">
        <f t="shared" si="11"/>
        <v>7251.2777502032086</v>
      </c>
      <c r="J321" s="244">
        <f t="shared" si="11"/>
        <v>525873.56635126716</v>
      </c>
      <c r="K321" s="244">
        <f t="shared" si="11"/>
        <v>1809230.0174918778</v>
      </c>
      <c r="L321" s="245">
        <f t="shared" si="11"/>
        <v>659600.12446031603</v>
      </c>
      <c r="M321" s="246"/>
      <c r="N321" s="247" t="s">
        <v>283</v>
      </c>
    </row>
    <row r="322" spans="1:14" hidden="1"/>
    <row r="323" spans="1:14" hidden="1"/>
    <row r="324" spans="1:14" hidden="1"/>
    <row r="325" spans="1:14" hidden="1"/>
    <row r="326" spans="1:14" hidden="1"/>
    <row r="327" spans="1:14" s="203" customFormat="1" ht="22.5" customHeight="1">
      <c r="A327" s="446" t="s">
        <v>309</v>
      </c>
      <c r="B327" s="446"/>
      <c r="C327" s="446"/>
      <c r="D327" s="446"/>
      <c r="E327" s="446"/>
      <c r="F327" s="446"/>
      <c r="G327" s="446"/>
      <c r="H327" s="446"/>
      <c r="I327" s="446" t="s">
        <v>310</v>
      </c>
      <c r="J327" s="446"/>
      <c r="K327" s="446"/>
      <c r="L327" s="446"/>
      <c r="M327" s="446"/>
      <c r="N327" s="446"/>
    </row>
    <row r="329" spans="1:14">
      <c r="A329" s="447" t="s">
        <v>322</v>
      </c>
      <c r="B329" s="447"/>
      <c r="C329" s="447"/>
      <c r="D329" s="207"/>
      <c r="E329" s="206"/>
      <c r="F329" s="206"/>
      <c r="G329" s="206"/>
      <c r="H329" s="206"/>
      <c r="I329" s="206"/>
      <c r="J329" s="206"/>
      <c r="K329" s="206"/>
      <c r="L329" s="208"/>
      <c r="M329" s="206"/>
      <c r="N329" s="208" t="s">
        <v>242</v>
      </c>
    </row>
    <row r="330" spans="1:14" s="209" customFormat="1" ht="31.5" customHeight="1">
      <c r="A330" s="448"/>
      <c r="B330" s="449"/>
      <c r="C330" s="449"/>
      <c r="D330" s="449"/>
      <c r="E330" s="452" t="s">
        <v>243</v>
      </c>
      <c r="F330" s="452" t="s">
        <v>244</v>
      </c>
      <c r="G330" s="452" t="s">
        <v>245</v>
      </c>
      <c r="H330" s="452" t="s">
        <v>246</v>
      </c>
      <c r="I330" s="452" t="s">
        <v>247</v>
      </c>
      <c r="J330" s="452" t="s">
        <v>248</v>
      </c>
      <c r="K330" s="452" t="s">
        <v>249</v>
      </c>
      <c r="L330" s="456"/>
      <c r="M330" s="457"/>
      <c r="N330" s="458"/>
    </row>
    <row r="331" spans="1:14" s="212" customFormat="1" ht="43.5" customHeight="1">
      <c r="A331" s="450"/>
      <c r="B331" s="451"/>
      <c r="C331" s="451"/>
      <c r="D331" s="451"/>
      <c r="E331" s="453"/>
      <c r="F331" s="453"/>
      <c r="G331" s="453"/>
      <c r="H331" s="453"/>
      <c r="I331" s="453"/>
      <c r="J331" s="453"/>
      <c r="K331" s="210" t="s">
        <v>250</v>
      </c>
      <c r="L331" s="211" t="s">
        <v>251</v>
      </c>
      <c r="M331" s="459"/>
      <c r="N331" s="460"/>
    </row>
    <row r="332" spans="1:14" s="218" customFormat="1" ht="40.5" customHeight="1">
      <c r="A332" s="148"/>
      <c r="B332" s="11"/>
      <c r="C332" s="174" t="s">
        <v>252</v>
      </c>
      <c r="D332" s="192"/>
      <c r="E332" s="213">
        <v>686278.83074040827</v>
      </c>
      <c r="F332" s="214">
        <v>389006.41377905273</v>
      </c>
      <c r="G332" s="214">
        <v>297272.41696135548</v>
      </c>
      <c r="H332" s="214">
        <v>64439.615885441301</v>
      </c>
      <c r="I332" s="214">
        <v>10063.781814994125</v>
      </c>
      <c r="J332" s="214">
        <v>222769.01926092009</v>
      </c>
      <c r="K332" s="20">
        <v>708317.63898966205</v>
      </c>
      <c r="L332" s="216">
        <v>281206.60814477719</v>
      </c>
      <c r="M332" s="217"/>
      <c r="N332" s="178" t="s">
        <v>253</v>
      </c>
    </row>
    <row r="333" spans="1:14" s="212" customFormat="1" ht="40.5" customHeight="1">
      <c r="A333" s="148"/>
      <c r="B333" s="11"/>
      <c r="C333" s="174" t="s">
        <v>254</v>
      </c>
      <c r="D333" s="192"/>
      <c r="E333" s="219">
        <v>21172.794910302899</v>
      </c>
      <c r="F333" s="220">
        <v>9533.210785835452</v>
      </c>
      <c r="G333" s="220">
        <v>11639.584124467443</v>
      </c>
      <c r="H333" s="220">
        <v>2678.4089749097716</v>
      </c>
      <c r="I333" s="220">
        <v>71.679681917588027</v>
      </c>
      <c r="J333" s="220">
        <v>8889.495467640083</v>
      </c>
      <c r="K333" s="150">
        <v>20057.601110666586</v>
      </c>
      <c r="L333" s="166">
        <v>11193.525295535366</v>
      </c>
      <c r="M333" s="221"/>
      <c r="N333" s="178" t="s">
        <v>255</v>
      </c>
    </row>
    <row r="334" spans="1:14" s="212" customFormat="1" ht="40.5" customHeight="1">
      <c r="A334" s="148"/>
      <c r="B334" s="11"/>
      <c r="C334" s="174" t="s">
        <v>256</v>
      </c>
      <c r="D334" s="192"/>
      <c r="E334" s="222">
        <v>1249151.2616953901</v>
      </c>
      <c r="F334" s="223">
        <v>967309.02657927293</v>
      </c>
      <c r="G334" s="223">
        <v>281842.23511611746</v>
      </c>
      <c r="H334" s="223">
        <v>66455.932395083481</v>
      </c>
      <c r="I334" s="223">
        <v>850.7237207445462</v>
      </c>
      <c r="J334" s="223">
        <v>214535.57900028944</v>
      </c>
      <c r="K334" s="150">
        <v>1125976.3258877727</v>
      </c>
      <c r="L334" s="166">
        <v>241180.58636794335</v>
      </c>
      <c r="M334" s="224"/>
      <c r="N334" s="178" t="s">
        <v>257</v>
      </c>
    </row>
    <row r="335" spans="1:14" s="212" customFormat="1" ht="40.5" customHeight="1">
      <c r="A335" s="148"/>
      <c r="B335" s="11"/>
      <c r="C335" s="174" t="s">
        <v>258</v>
      </c>
      <c r="D335" s="192"/>
      <c r="E335" s="225">
        <v>78297.422945453509</v>
      </c>
      <c r="F335" s="226">
        <v>50732.210229584227</v>
      </c>
      <c r="G335" s="226">
        <v>27565.212715869289</v>
      </c>
      <c r="H335" s="226">
        <v>17388.1429310729</v>
      </c>
      <c r="I335" s="226">
        <v>47.112412910795307</v>
      </c>
      <c r="J335" s="226">
        <v>10129.957371885592</v>
      </c>
      <c r="K335" s="227">
        <v>70332.410798085257</v>
      </c>
      <c r="L335" s="228">
        <v>29632.943911236209</v>
      </c>
      <c r="M335" s="229"/>
      <c r="N335" s="178" t="s">
        <v>259</v>
      </c>
    </row>
    <row r="336" spans="1:14" s="212" customFormat="1" ht="40.5" customHeight="1">
      <c r="A336" s="148"/>
      <c r="B336" s="11"/>
      <c r="C336" s="174" t="s">
        <v>260</v>
      </c>
      <c r="D336" s="192"/>
      <c r="E336" s="230">
        <v>600155.39568475925</v>
      </c>
      <c r="F336" s="231">
        <v>403528.31426521682</v>
      </c>
      <c r="G336" s="231">
        <v>196627.08141954255</v>
      </c>
      <c r="H336" s="231">
        <v>18546.8672857983</v>
      </c>
      <c r="I336" s="231">
        <v>896.25958801173169</v>
      </c>
      <c r="J336" s="231">
        <v>177183.95454573244</v>
      </c>
      <c r="K336" s="232">
        <v>555111.62201526831</v>
      </c>
      <c r="L336" s="233">
        <v>179204.66676334257</v>
      </c>
      <c r="M336" s="234"/>
      <c r="N336" s="178" t="s">
        <v>261</v>
      </c>
    </row>
    <row r="337" spans="1:14" s="212" customFormat="1" ht="40.5" customHeight="1">
      <c r="A337" s="148"/>
      <c r="B337" s="11"/>
      <c r="C337" s="174" t="s">
        <v>262</v>
      </c>
      <c r="D337" s="192"/>
      <c r="E337" s="213">
        <v>227953.28764337272</v>
      </c>
      <c r="F337" s="214">
        <v>110100.2524096086</v>
      </c>
      <c r="G337" s="214">
        <v>117853.03523376411</v>
      </c>
      <c r="H337" s="214">
        <v>8367.4809943987657</v>
      </c>
      <c r="I337" s="214">
        <v>3341.4556641845456</v>
      </c>
      <c r="J337" s="214">
        <v>106144.09857518079</v>
      </c>
      <c r="K337" s="235">
        <v>219238.58373832449</v>
      </c>
      <c r="L337" s="235">
        <v>115371.344793734</v>
      </c>
      <c r="M337" s="236"/>
      <c r="N337" s="178" t="s">
        <v>263</v>
      </c>
    </row>
    <row r="338" spans="1:14" s="212" customFormat="1" ht="40.5" customHeight="1">
      <c r="A338" s="148"/>
      <c r="B338" s="11"/>
      <c r="C338" s="174" t="s">
        <v>264</v>
      </c>
      <c r="D338" s="192"/>
      <c r="E338" s="213">
        <v>134377.20586893073</v>
      </c>
      <c r="F338" s="214">
        <v>74624.244516145365</v>
      </c>
      <c r="G338" s="214">
        <v>59752.96135278538</v>
      </c>
      <c r="H338" s="214">
        <v>16475.377907261198</v>
      </c>
      <c r="I338" s="214">
        <v>763.71832506663986</v>
      </c>
      <c r="J338" s="214">
        <v>42513.865120457544</v>
      </c>
      <c r="K338" s="237">
        <v>127086.22347234878</v>
      </c>
      <c r="L338" s="238">
        <v>60422.161544268994</v>
      </c>
      <c r="M338" s="236"/>
      <c r="N338" s="178" t="s">
        <v>265</v>
      </c>
    </row>
    <row r="339" spans="1:14" s="212" customFormat="1" ht="40.5" customHeight="1">
      <c r="A339" s="148"/>
      <c r="B339" s="11"/>
      <c r="C339" s="174" t="s">
        <v>266</v>
      </c>
      <c r="D339" s="192"/>
      <c r="E339" s="213">
        <v>113117.13694460201</v>
      </c>
      <c r="F339" s="214">
        <v>73121.032028798858</v>
      </c>
      <c r="G339" s="214">
        <v>39996.104915803146</v>
      </c>
      <c r="H339" s="214">
        <v>2016.6332898308863</v>
      </c>
      <c r="I339" s="214">
        <v>692.71340780340358</v>
      </c>
      <c r="J339" s="214">
        <v>37286.758218168856</v>
      </c>
      <c r="K339" s="214">
        <v>105904.52171142674</v>
      </c>
      <c r="L339" s="235">
        <v>37997.244370956134</v>
      </c>
      <c r="M339" s="236"/>
      <c r="N339" s="178" t="s">
        <v>267</v>
      </c>
    </row>
    <row r="340" spans="1:14" s="212" customFormat="1" ht="40.5" customHeight="1">
      <c r="A340" s="148"/>
      <c r="B340" s="11"/>
      <c r="C340" s="174" t="s">
        <v>268</v>
      </c>
      <c r="D340" s="192"/>
      <c r="E340" s="213">
        <v>67201.6235496726</v>
      </c>
      <c r="F340" s="214">
        <v>41366.501831992704</v>
      </c>
      <c r="G340" s="214">
        <v>25835.121717679889</v>
      </c>
      <c r="H340" s="214">
        <v>14129.366742228551</v>
      </c>
      <c r="I340" s="214">
        <v>84.845292559906241</v>
      </c>
      <c r="J340" s="214">
        <v>11620.909682891435</v>
      </c>
      <c r="K340" s="237">
        <v>67882.726509074651</v>
      </c>
      <c r="L340" s="238">
        <v>27103.065647431915</v>
      </c>
      <c r="M340" s="217"/>
      <c r="N340" s="178" t="s">
        <v>269</v>
      </c>
    </row>
    <row r="341" spans="1:14" s="212" customFormat="1" ht="40.5" customHeight="1">
      <c r="A341" s="152"/>
      <c r="B341" s="153"/>
      <c r="C341" s="174" t="s">
        <v>270</v>
      </c>
      <c r="D341" s="192"/>
      <c r="E341" s="213">
        <v>214910.09343660274</v>
      </c>
      <c r="F341" s="214">
        <v>105004.8681599596</v>
      </c>
      <c r="G341" s="214">
        <v>109905.22527664312</v>
      </c>
      <c r="H341" s="214">
        <v>9428.5563898104865</v>
      </c>
      <c r="I341" s="214">
        <v>311.48756099276096</v>
      </c>
      <c r="J341" s="214">
        <v>100165.18132583988</v>
      </c>
      <c r="K341" s="237">
        <v>215372.16761478723</v>
      </c>
      <c r="L341" s="238">
        <v>109793.62390508558</v>
      </c>
      <c r="M341" s="236"/>
      <c r="N341" s="178" t="s">
        <v>271</v>
      </c>
    </row>
    <row r="342" spans="1:14" s="212" customFormat="1" ht="40.5" customHeight="1">
      <c r="A342" s="152"/>
      <c r="B342" s="153"/>
      <c r="C342" s="174" t="s">
        <v>272</v>
      </c>
      <c r="D342" s="192"/>
      <c r="E342" s="213">
        <v>178908.69793663992</v>
      </c>
      <c r="F342" s="214">
        <v>43702.40536564072</v>
      </c>
      <c r="G342" s="214">
        <v>135206.29257099918</v>
      </c>
      <c r="H342" s="214">
        <v>36857.581173325823</v>
      </c>
      <c r="I342" s="214">
        <v>5194.4844046272829</v>
      </c>
      <c r="J342" s="214">
        <v>93154.226993046075</v>
      </c>
      <c r="K342" s="237">
        <v>169242.36290216638</v>
      </c>
      <c r="L342" s="238">
        <v>127024.01915945437</v>
      </c>
      <c r="M342" s="236"/>
      <c r="N342" s="178" t="s">
        <v>273</v>
      </c>
    </row>
    <row r="343" spans="1:14" s="212" customFormat="1" ht="40.5" customHeight="1">
      <c r="A343" s="152"/>
      <c r="B343" s="153"/>
      <c r="C343" s="174" t="s">
        <v>274</v>
      </c>
      <c r="D343" s="192"/>
      <c r="E343" s="213">
        <v>108468.30004293134</v>
      </c>
      <c r="F343" s="214">
        <v>43107.643399037879</v>
      </c>
      <c r="G343" s="214">
        <v>65360.656643893453</v>
      </c>
      <c r="H343" s="214">
        <v>9759.0379596348703</v>
      </c>
      <c r="I343" s="214">
        <v>248.80080819613184</v>
      </c>
      <c r="J343" s="214">
        <v>55352.817876062458</v>
      </c>
      <c r="K343" s="239">
        <v>102524.16056136093</v>
      </c>
      <c r="L343" s="240">
        <v>60528.453256979963</v>
      </c>
      <c r="M343" s="236"/>
      <c r="N343" s="178" t="s">
        <v>275</v>
      </c>
    </row>
    <row r="344" spans="1:14" s="212" customFormat="1" ht="40.5" customHeight="1">
      <c r="A344" s="152"/>
      <c r="B344" s="153"/>
      <c r="C344" s="174" t="s">
        <v>276</v>
      </c>
      <c r="D344" s="192"/>
      <c r="E344" s="213">
        <v>544209.00252246298</v>
      </c>
      <c r="F344" s="214">
        <v>146861.37603483602</v>
      </c>
      <c r="G344" s="214">
        <v>397347.62648762693</v>
      </c>
      <c r="H344" s="214">
        <v>184640.12262819975</v>
      </c>
      <c r="I344" s="214">
        <v>38.26508286180993</v>
      </c>
      <c r="J344" s="214">
        <v>212669.23877656533</v>
      </c>
      <c r="K344" s="239">
        <v>514171.66586571914</v>
      </c>
      <c r="L344" s="240">
        <v>373455.98298207251</v>
      </c>
      <c r="M344" s="236"/>
      <c r="N344" s="178" t="s">
        <v>277</v>
      </c>
    </row>
    <row r="345" spans="1:14" s="212" customFormat="1" ht="40.5" customHeight="1">
      <c r="A345" s="152"/>
      <c r="B345" s="153"/>
      <c r="C345" s="174" t="s">
        <v>278</v>
      </c>
      <c r="D345" s="192"/>
      <c r="E345" s="213">
        <v>230958.03413195669</v>
      </c>
      <c r="F345" s="214">
        <v>70220.302379627567</v>
      </c>
      <c r="G345" s="214">
        <v>160737.73175232916</v>
      </c>
      <c r="H345" s="214">
        <v>19578.643052627267</v>
      </c>
      <c r="I345" s="214">
        <v>450.64284350039611</v>
      </c>
      <c r="J345" s="214">
        <v>140708.44585620146</v>
      </c>
      <c r="K345" s="239">
        <v>217659.34667057189</v>
      </c>
      <c r="L345" s="240">
        <v>151324.74926251659</v>
      </c>
      <c r="M345" s="236"/>
      <c r="N345" s="178" t="s">
        <v>279</v>
      </c>
    </row>
    <row r="346" spans="1:14" s="212" customFormat="1" ht="40.5" customHeight="1">
      <c r="A346" s="152"/>
      <c r="B346" s="153"/>
      <c r="C346" s="174" t="s">
        <v>280</v>
      </c>
      <c r="D346" s="192"/>
      <c r="E346" s="213">
        <v>143513.3894129869</v>
      </c>
      <c r="F346" s="214">
        <v>68072.511930882392</v>
      </c>
      <c r="G346" s="214">
        <v>75440.877482104523</v>
      </c>
      <c r="H346" s="214">
        <v>7973.0089178788721</v>
      </c>
      <c r="I346" s="214">
        <v>789.40894080657131</v>
      </c>
      <c r="J346" s="214">
        <v>66678.459623419069</v>
      </c>
      <c r="K346" s="239">
        <v>139177.74809788147</v>
      </c>
      <c r="L346" s="240">
        <v>73488.485020747554</v>
      </c>
      <c r="M346" s="236"/>
      <c r="N346" s="178" t="s">
        <v>281</v>
      </c>
    </row>
    <row r="347" spans="1:14" s="218" customFormat="1" ht="40.5" customHeight="1">
      <c r="A347" s="148"/>
      <c r="B347" s="11"/>
      <c r="C347" s="174" t="s">
        <v>132</v>
      </c>
      <c r="D347" s="192"/>
      <c r="E347" s="213">
        <v>78612.071269936627</v>
      </c>
      <c r="F347" s="214">
        <v>41341.547536475438</v>
      </c>
      <c r="G347" s="214">
        <v>37270.523733461196</v>
      </c>
      <c r="H347" s="214">
        <v>4803.3833599609789</v>
      </c>
      <c r="I347" s="214">
        <v>978.75969105359616</v>
      </c>
      <c r="J347" s="214">
        <v>31488.380682446626</v>
      </c>
      <c r="K347" s="239">
        <v>73610.904843267956</v>
      </c>
      <c r="L347" s="240">
        <v>34574.153374505229</v>
      </c>
      <c r="M347" s="236"/>
      <c r="N347" s="155" t="s">
        <v>133</v>
      </c>
    </row>
    <row r="348" spans="1:14" s="218" customFormat="1" ht="40.5" customHeight="1">
      <c r="A348" s="189"/>
      <c r="B348" s="190"/>
      <c r="C348" s="241" t="s">
        <v>282</v>
      </c>
      <c r="D348" s="242"/>
      <c r="E348" s="243">
        <f t="shared" ref="E348:L348" si="12">SUM(E332:E347)</f>
        <v>4677284.5487364084</v>
      </c>
      <c r="F348" s="244">
        <f t="shared" si="12"/>
        <v>2637631.8612319673</v>
      </c>
      <c r="G348" s="244">
        <f t="shared" si="12"/>
        <v>2039652.6875044424</v>
      </c>
      <c r="H348" s="244">
        <f t="shared" si="12"/>
        <v>483538.1598874632</v>
      </c>
      <c r="I348" s="244">
        <f t="shared" si="12"/>
        <v>24824.139240231834</v>
      </c>
      <c r="J348" s="244">
        <f t="shared" si="12"/>
        <v>1531290.388376747</v>
      </c>
      <c r="K348" s="244">
        <f t="shared" si="12"/>
        <v>4431666.0107883858</v>
      </c>
      <c r="L348" s="245">
        <f t="shared" si="12"/>
        <v>1913501.6138005876</v>
      </c>
      <c r="M348" s="246"/>
      <c r="N348" s="247" t="s">
        <v>283</v>
      </c>
    </row>
    <row r="349" spans="1:14" hidden="1"/>
    <row r="350" spans="1:14" hidden="1"/>
    <row r="351" spans="1:14" hidden="1"/>
    <row r="352" spans="1:14" hidden="1"/>
    <row r="353" spans="1:14" hidden="1"/>
    <row r="354" spans="1:14" s="203" customFormat="1" ht="22.5" customHeight="1">
      <c r="A354" s="446" t="s">
        <v>309</v>
      </c>
      <c r="B354" s="446"/>
      <c r="C354" s="446"/>
      <c r="D354" s="446"/>
      <c r="E354" s="446"/>
      <c r="F354" s="446"/>
      <c r="G354" s="446"/>
      <c r="H354" s="446"/>
      <c r="I354" s="446" t="s">
        <v>310</v>
      </c>
      <c r="J354" s="446"/>
      <c r="K354" s="446"/>
      <c r="L354" s="446"/>
      <c r="M354" s="446"/>
      <c r="N354" s="446"/>
    </row>
    <row r="356" spans="1:14">
      <c r="A356" s="447" t="s">
        <v>323</v>
      </c>
      <c r="B356" s="447"/>
      <c r="C356" s="447"/>
      <c r="D356" s="207"/>
      <c r="E356" s="206"/>
      <c r="F356" s="206"/>
      <c r="G356" s="206"/>
      <c r="H356" s="206"/>
      <c r="I356" s="206"/>
      <c r="J356" s="206"/>
      <c r="K356" s="206"/>
      <c r="L356" s="208"/>
      <c r="M356" s="206"/>
      <c r="N356" s="208" t="s">
        <v>242</v>
      </c>
    </row>
    <row r="357" spans="1:14" s="209" customFormat="1" ht="31.5" customHeight="1">
      <c r="A357" s="448"/>
      <c r="B357" s="449"/>
      <c r="C357" s="449"/>
      <c r="D357" s="449"/>
      <c r="E357" s="452" t="s">
        <v>243</v>
      </c>
      <c r="F357" s="452" t="s">
        <v>244</v>
      </c>
      <c r="G357" s="452" t="s">
        <v>245</v>
      </c>
      <c r="H357" s="452" t="s">
        <v>246</v>
      </c>
      <c r="I357" s="452" t="s">
        <v>247</v>
      </c>
      <c r="J357" s="452" t="s">
        <v>248</v>
      </c>
      <c r="K357" s="452" t="s">
        <v>249</v>
      </c>
      <c r="L357" s="456"/>
      <c r="M357" s="457"/>
      <c r="N357" s="458"/>
    </row>
    <row r="358" spans="1:14" s="212" customFormat="1" ht="43.5" customHeight="1">
      <c r="A358" s="450"/>
      <c r="B358" s="451"/>
      <c r="C358" s="451"/>
      <c r="D358" s="451"/>
      <c r="E358" s="453"/>
      <c r="F358" s="453"/>
      <c r="G358" s="453"/>
      <c r="H358" s="453"/>
      <c r="I358" s="453"/>
      <c r="J358" s="453"/>
      <c r="K358" s="210" t="s">
        <v>250</v>
      </c>
      <c r="L358" s="211" t="s">
        <v>251</v>
      </c>
      <c r="M358" s="459"/>
      <c r="N358" s="460"/>
    </row>
    <row r="359" spans="1:14" s="218" customFormat="1" ht="40.5" customHeight="1">
      <c r="A359" s="148"/>
      <c r="B359" s="11"/>
      <c r="C359" s="174" t="s">
        <v>252</v>
      </c>
      <c r="D359" s="192"/>
      <c r="E359" s="213">
        <v>663896.07082517003</v>
      </c>
      <c r="F359" s="214">
        <v>326628.00262487144</v>
      </c>
      <c r="G359" s="214">
        <v>337268.06820029858</v>
      </c>
      <c r="H359" s="214">
        <v>65929.759023318038</v>
      </c>
      <c r="I359" s="214">
        <v>9735.5111375828783</v>
      </c>
      <c r="J359" s="214">
        <v>261602.79803939769</v>
      </c>
      <c r="K359" s="20">
        <v>646302.06903131318</v>
      </c>
      <c r="L359" s="216">
        <v>305280.27161690651</v>
      </c>
      <c r="M359" s="217"/>
      <c r="N359" s="178" t="s">
        <v>253</v>
      </c>
    </row>
    <row r="360" spans="1:14" s="212" customFormat="1" ht="40.5" customHeight="1">
      <c r="A360" s="148"/>
      <c r="B360" s="11"/>
      <c r="C360" s="174" t="s">
        <v>254</v>
      </c>
      <c r="D360" s="192"/>
      <c r="E360" s="219">
        <v>5023.1906657999671</v>
      </c>
      <c r="F360" s="220">
        <v>2261.7295277966409</v>
      </c>
      <c r="G360" s="220">
        <v>2761.4611380033257</v>
      </c>
      <c r="H360" s="220">
        <v>635.44558094068645</v>
      </c>
      <c r="I360" s="220">
        <v>17.005818582825704</v>
      </c>
      <c r="J360" s="220">
        <v>2109.0097384798132</v>
      </c>
      <c r="K360" s="150">
        <v>4758.6138298842798</v>
      </c>
      <c r="L360" s="166">
        <v>2655.6348380110412</v>
      </c>
      <c r="M360" s="221"/>
      <c r="N360" s="178" t="s">
        <v>255</v>
      </c>
    </row>
    <row r="361" spans="1:14" s="212" customFormat="1" ht="40.5" customHeight="1">
      <c r="A361" s="148"/>
      <c r="B361" s="11"/>
      <c r="C361" s="174" t="s">
        <v>256</v>
      </c>
      <c r="D361" s="192"/>
      <c r="E361" s="222">
        <v>2503614.3904104852</v>
      </c>
      <c r="F361" s="223">
        <v>1900937.7850524611</v>
      </c>
      <c r="G361" s="223">
        <v>602676.60535802355</v>
      </c>
      <c r="H361" s="223">
        <v>147315.70485816165</v>
      </c>
      <c r="I361" s="223">
        <v>1705.002614784775</v>
      </c>
      <c r="J361" s="223">
        <v>453655.89788507717</v>
      </c>
      <c r="K361" s="150">
        <v>2247572.7471105661</v>
      </c>
      <c r="L361" s="166">
        <v>523386.33816920593</v>
      </c>
      <c r="M361" s="224"/>
      <c r="N361" s="178" t="s">
        <v>257</v>
      </c>
    </row>
    <row r="362" spans="1:14" s="212" customFormat="1" ht="40.5" customHeight="1">
      <c r="A362" s="148"/>
      <c r="B362" s="11"/>
      <c r="C362" s="174" t="s">
        <v>258</v>
      </c>
      <c r="D362" s="192"/>
      <c r="E362" s="225">
        <v>60048.733419780627</v>
      </c>
      <c r="F362" s="226">
        <v>45836.059848500227</v>
      </c>
      <c r="G362" s="226">
        <v>14212.673571280397</v>
      </c>
      <c r="H362" s="226">
        <v>10858.575398162178</v>
      </c>
      <c r="I362" s="226">
        <v>40.597048524000193</v>
      </c>
      <c r="J362" s="226">
        <v>3313.5011245942178</v>
      </c>
      <c r="K362" s="227">
        <v>52045.424934763825</v>
      </c>
      <c r="L362" s="228">
        <v>16615.001016533934</v>
      </c>
      <c r="M362" s="229"/>
      <c r="N362" s="178" t="s">
        <v>259</v>
      </c>
    </row>
    <row r="363" spans="1:14" s="212" customFormat="1" ht="40.5" customHeight="1">
      <c r="A363" s="148"/>
      <c r="B363" s="11"/>
      <c r="C363" s="174" t="s">
        <v>260</v>
      </c>
      <c r="D363" s="192"/>
      <c r="E363" s="230">
        <v>431929.43530262727</v>
      </c>
      <c r="F363" s="231">
        <v>283306.26966875332</v>
      </c>
      <c r="G363" s="231">
        <v>148623.16563387396</v>
      </c>
      <c r="H363" s="231">
        <v>13546.60803905584</v>
      </c>
      <c r="I363" s="231">
        <v>645.03840055342368</v>
      </c>
      <c r="J363" s="231">
        <v>134431.51919426469</v>
      </c>
      <c r="K363" s="232">
        <v>398965.44712305377</v>
      </c>
      <c r="L363" s="233">
        <v>135448.69362082132</v>
      </c>
      <c r="M363" s="234"/>
      <c r="N363" s="178" t="s">
        <v>261</v>
      </c>
    </row>
    <row r="364" spans="1:14" s="212" customFormat="1" ht="40.5" customHeight="1">
      <c r="A364" s="148"/>
      <c r="B364" s="11"/>
      <c r="C364" s="174" t="s">
        <v>262</v>
      </c>
      <c r="D364" s="192"/>
      <c r="E364" s="213">
        <v>160640.10106272306</v>
      </c>
      <c r="F364" s="214">
        <v>77492.640190126171</v>
      </c>
      <c r="G364" s="214">
        <v>83147.460872596916</v>
      </c>
      <c r="H364" s="214">
        <v>5916.8443711669097</v>
      </c>
      <c r="I364" s="214">
        <v>2354.7437728520517</v>
      </c>
      <c r="J364" s="214">
        <v>74875.872728577946</v>
      </c>
      <c r="K364" s="214">
        <v>154498.80082258178</v>
      </c>
      <c r="L364" s="235">
        <v>81392.659703689336</v>
      </c>
      <c r="M364" s="236"/>
      <c r="N364" s="178" t="s">
        <v>263</v>
      </c>
    </row>
    <row r="365" spans="1:14" s="212" customFormat="1" ht="40.5" customHeight="1">
      <c r="A365" s="148"/>
      <c r="B365" s="11"/>
      <c r="C365" s="174" t="s">
        <v>264</v>
      </c>
      <c r="D365" s="192"/>
      <c r="E365" s="213">
        <v>149816.97618351167</v>
      </c>
      <c r="F365" s="214">
        <v>89222.088924367199</v>
      </c>
      <c r="G365" s="214">
        <v>60594.887259144482</v>
      </c>
      <c r="H365" s="214">
        <v>16845.194335503715</v>
      </c>
      <c r="I365" s="214">
        <v>851.45747188034056</v>
      </c>
      <c r="J365" s="214">
        <v>42898.235451760425</v>
      </c>
      <c r="K365" s="237">
        <v>142373.91918835559</v>
      </c>
      <c r="L365" s="238">
        <v>62349.902271231913</v>
      </c>
      <c r="M365" s="236"/>
      <c r="N365" s="178" t="s">
        <v>265</v>
      </c>
    </row>
    <row r="366" spans="1:14" s="212" customFormat="1" ht="40.5" customHeight="1">
      <c r="A366" s="148"/>
      <c r="B366" s="11"/>
      <c r="C366" s="174" t="s">
        <v>266</v>
      </c>
      <c r="D366" s="192"/>
      <c r="E366" s="213">
        <v>134257.56758396039</v>
      </c>
      <c r="F366" s="214">
        <v>77355.94398243686</v>
      </c>
      <c r="G366" s="214">
        <v>56901.623601523534</v>
      </c>
      <c r="H366" s="214">
        <v>8949.6262344465194</v>
      </c>
      <c r="I366" s="214">
        <v>822.14555874396547</v>
      </c>
      <c r="J366" s="214">
        <v>47129.851808333049</v>
      </c>
      <c r="K366" s="214">
        <v>123745.7702140717</v>
      </c>
      <c r="L366" s="235">
        <v>51766.504395525757</v>
      </c>
      <c r="M366" s="236"/>
      <c r="N366" s="178" t="s">
        <v>267</v>
      </c>
    </row>
    <row r="367" spans="1:14" s="212" customFormat="1" ht="40.5" customHeight="1">
      <c r="A367" s="148"/>
      <c r="B367" s="11"/>
      <c r="C367" s="174" t="s">
        <v>268</v>
      </c>
      <c r="D367" s="192"/>
      <c r="E367" s="213">
        <v>47964.879596586703</v>
      </c>
      <c r="F367" s="214">
        <v>29853.402437838828</v>
      </c>
      <c r="G367" s="214">
        <v>18111.477158747875</v>
      </c>
      <c r="H367" s="214">
        <v>11187.037667865518</v>
      </c>
      <c r="I367" s="214">
        <v>61.03048266623771</v>
      </c>
      <c r="J367" s="214">
        <v>6863.4090082161229</v>
      </c>
      <c r="K367" s="237">
        <v>48922.874329422535</v>
      </c>
      <c r="L367" s="238">
        <v>19379.084594367909</v>
      </c>
      <c r="M367" s="217"/>
      <c r="N367" s="178" t="s">
        <v>269</v>
      </c>
    </row>
    <row r="368" spans="1:14" s="212" customFormat="1" ht="40.5" customHeight="1">
      <c r="A368" s="152"/>
      <c r="B368" s="153"/>
      <c r="C368" s="174" t="s">
        <v>270</v>
      </c>
      <c r="D368" s="192"/>
      <c r="E368" s="213">
        <v>145263.33236088729</v>
      </c>
      <c r="F368" s="214">
        <v>70267.677263807273</v>
      </c>
      <c r="G368" s="214">
        <v>74995.655097080016</v>
      </c>
      <c r="H368" s="214">
        <v>6487.940841684177</v>
      </c>
      <c r="I368" s="214">
        <v>210.62071513457107</v>
      </c>
      <c r="J368" s="214">
        <v>68297.093540261267</v>
      </c>
      <c r="K368" s="237">
        <v>145745.72266957269</v>
      </c>
      <c r="L368" s="238">
        <v>75130.507530107338</v>
      </c>
      <c r="M368" s="236"/>
      <c r="N368" s="178" t="s">
        <v>271</v>
      </c>
    </row>
    <row r="369" spans="1:14" s="212" customFormat="1" ht="40.5" customHeight="1">
      <c r="A369" s="152"/>
      <c r="B369" s="153"/>
      <c r="C369" s="174" t="s">
        <v>272</v>
      </c>
      <c r="D369" s="192"/>
      <c r="E369" s="213">
        <v>146295.18908020944</v>
      </c>
      <c r="F369" s="214">
        <v>31962.315722294436</v>
      </c>
      <c r="G369" s="214">
        <v>114332.873357915</v>
      </c>
      <c r="H369" s="214">
        <v>32513.53095637037</v>
      </c>
      <c r="I369" s="214">
        <v>4247.9208673731764</v>
      </c>
      <c r="J369" s="214">
        <v>77571.421534171488</v>
      </c>
      <c r="K369" s="237">
        <v>137818.22190368583</v>
      </c>
      <c r="L369" s="238">
        <v>106777.39913419826</v>
      </c>
      <c r="M369" s="236"/>
      <c r="N369" s="178" t="s">
        <v>273</v>
      </c>
    </row>
    <row r="370" spans="1:14" s="212" customFormat="1" ht="40.5" customHeight="1">
      <c r="A370" s="152"/>
      <c r="B370" s="153"/>
      <c r="C370" s="174" t="s">
        <v>274</v>
      </c>
      <c r="D370" s="192"/>
      <c r="E370" s="213">
        <v>34622.692530978893</v>
      </c>
      <c r="F370" s="214">
        <v>12352.39526136799</v>
      </c>
      <c r="G370" s="214">
        <v>22270.297269610903</v>
      </c>
      <c r="H370" s="214">
        <v>2401.0620694221438</v>
      </c>
      <c r="I370" s="214">
        <v>114.61206327211184</v>
      </c>
      <c r="J370" s="214">
        <v>19754.623136916645</v>
      </c>
      <c r="K370" s="239">
        <v>32769.391606545498</v>
      </c>
      <c r="L370" s="240">
        <v>20556.600617318643</v>
      </c>
      <c r="M370" s="236"/>
      <c r="N370" s="178" t="s">
        <v>275</v>
      </c>
    </row>
    <row r="371" spans="1:14" s="212" customFormat="1" ht="40.5" customHeight="1">
      <c r="A371" s="152"/>
      <c r="B371" s="153"/>
      <c r="C371" s="174" t="s">
        <v>276</v>
      </c>
      <c r="D371" s="192"/>
      <c r="E371" s="213">
        <v>261976.94366900876</v>
      </c>
      <c r="F371" s="214">
        <v>70257.104396674811</v>
      </c>
      <c r="G371" s="214">
        <v>191719.83927233395</v>
      </c>
      <c r="H371" s="214">
        <v>84012.653322714687</v>
      </c>
      <c r="I371" s="214">
        <v>18.373115779603214</v>
      </c>
      <c r="J371" s="214">
        <v>107688.81283383963</v>
      </c>
      <c r="K371" s="239">
        <v>247351.28111238315</v>
      </c>
      <c r="L371" s="240">
        <v>179999.82457281905</v>
      </c>
      <c r="M371" s="236"/>
      <c r="N371" s="178" t="s">
        <v>277</v>
      </c>
    </row>
    <row r="372" spans="1:14" s="212" customFormat="1" ht="40.5" customHeight="1">
      <c r="A372" s="152"/>
      <c r="B372" s="153"/>
      <c r="C372" s="174" t="s">
        <v>278</v>
      </c>
      <c r="D372" s="192"/>
      <c r="E372" s="213">
        <v>214378.58787480864</v>
      </c>
      <c r="F372" s="214">
        <v>63313.390135819383</v>
      </c>
      <c r="G372" s="214">
        <v>151065.19773898926</v>
      </c>
      <c r="H372" s="214">
        <v>18404.109080313767</v>
      </c>
      <c r="I372" s="214">
        <v>299.52075832409594</v>
      </c>
      <c r="J372" s="214">
        <v>132361.56790035137</v>
      </c>
      <c r="K372" s="239">
        <v>202662.92025066499</v>
      </c>
      <c r="L372" s="240">
        <v>142689.70954548859</v>
      </c>
      <c r="M372" s="236"/>
      <c r="N372" s="178" t="s">
        <v>279</v>
      </c>
    </row>
    <row r="373" spans="1:14" s="212" customFormat="1" ht="40.5" customHeight="1">
      <c r="A373" s="152"/>
      <c r="B373" s="153"/>
      <c r="C373" s="174" t="s">
        <v>280</v>
      </c>
      <c r="D373" s="192"/>
      <c r="E373" s="213">
        <v>110408.64465179703</v>
      </c>
      <c r="F373" s="214">
        <v>52696.380383788724</v>
      </c>
      <c r="G373" s="214">
        <v>57712.264268008308</v>
      </c>
      <c r="H373" s="214">
        <v>6170.1485213584874</v>
      </c>
      <c r="I373" s="214">
        <v>626.82538455626502</v>
      </c>
      <c r="J373" s="214">
        <v>50915.290362093554</v>
      </c>
      <c r="K373" s="239">
        <v>107063.42662130066</v>
      </c>
      <c r="L373" s="240">
        <v>56266.945897406382</v>
      </c>
      <c r="M373" s="236"/>
      <c r="N373" s="178" t="s">
        <v>281</v>
      </c>
    </row>
    <row r="374" spans="1:14" s="218" customFormat="1" ht="40.5" customHeight="1">
      <c r="A374" s="148"/>
      <c r="B374" s="11"/>
      <c r="C374" s="174" t="s">
        <v>132</v>
      </c>
      <c r="D374" s="192"/>
      <c r="E374" s="213">
        <v>156803.23356648546</v>
      </c>
      <c r="F374" s="214">
        <v>84311.126216437639</v>
      </c>
      <c r="G374" s="214">
        <v>72492.107350047852</v>
      </c>
      <c r="H374" s="214">
        <v>16333.945079659747</v>
      </c>
      <c r="I374" s="214">
        <v>2138.4523287497555</v>
      </c>
      <c r="J374" s="214">
        <v>54019.709941638357</v>
      </c>
      <c r="K374" s="239">
        <v>150123.03063275298</v>
      </c>
      <c r="L374" s="240">
        <v>67483.873486186843</v>
      </c>
      <c r="M374" s="236"/>
      <c r="N374" s="155" t="s">
        <v>133</v>
      </c>
    </row>
    <row r="375" spans="1:14" s="218" customFormat="1" ht="40.5" customHeight="1">
      <c r="A375" s="189"/>
      <c r="B375" s="190"/>
      <c r="C375" s="241" t="s">
        <v>282</v>
      </c>
      <c r="D375" s="242"/>
      <c r="E375" s="243">
        <f t="shared" ref="E375:L375" si="13">SUM(E359:E374)</f>
        <v>5226939.9687848194</v>
      </c>
      <c r="F375" s="244">
        <f t="shared" si="13"/>
        <v>3218054.311637342</v>
      </c>
      <c r="G375" s="244">
        <f t="shared" si="13"/>
        <v>2008885.6571474781</v>
      </c>
      <c r="H375" s="244">
        <f t="shared" si="13"/>
        <v>447508.18538014439</v>
      </c>
      <c r="I375" s="244">
        <f t="shared" si="13"/>
        <v>23888.857539360073</v>
      </c>
      <c r="J375" s="244">
        <f t="shared" si="13"/>
        <v>1537488.6142279736</v>
      </c>
      <c r="K375" s="244">
        <f t="shared" si="13"/>
        <v>4842719.6613809196</v>
      </c>
      <c r="L375" s="245">
        <f t="shared" si="13"/>
        <v>1847178.9510098188</v>
      </c>
      <c r="M375" s="246"/>
      <c r="N375" s="247" t="s">
        <v>283</v>
      </c>
    </row>
    <row r="376" spans="1:14" hidden="1"/>
    <row r="377" spans="1:14" hidden="1"/>
    <row r="378" spans="1:14" hidden="1"/>
    <row r="379" spans="1:14" hidden="1"/>
    <row r="380" spans="1:14" hidden="1"/>
    <row r="381" spans="1:14" s="203" customFormat="1" ht="22.5" customHeight="1">
      <c r="A381" s="446" t="s">
        <v>309</v>
      </c>
      <c r="B381" s="446"/>
      <c r="C381" s="446"/>
      <c r="D381" s="446"/>
      <c r="E381" s="446"/>
      <c r="F381" s="446"/>
      <c r="G381" s="446"/>
      <c r="H381" s="446"/>
      <c r="I381" s="446" t="s">
        <v>310</v>
      </c>
      <c r="J381" s="446"/>
      <c r="K381" s="446"/>
      <c r="L381" s="446"/>
      <c r="M381" s="446"/>
      <c r="N381" s="446"/>
    </row>
    <row r="383" spans="1:14">
      <c r="A383" s="447" t="s">
        <v>324</v>
      </c>
      <c r="B383" s="447"/>
      <c r="C383" s="447"/>
      <c r="D383" s="207"/>
      <c r="E383" s="206"/>
      <c r="F383" s="206"/>
      <c r="G383" s="206"/>
      <c r="H383" s="206"/>
      <c r="I383" s="206"/>
      <c r="J383" s="206"/>
      <c r="K383" s="206"/>
      <c r="L383" s="208"/>
      <c r="M383" s="206"/>
      <c r="N383" s="208" t="s">
        <v>242</v>
      </c>
    </row>
    <row r="384" spans="1:14" s="209" customFormat="1" ht="31.5" customHeight="1">
      <c r="A384" s="448"/>
      <c r="B384" s="449"/>
      <c r="C384" s="449"/>
      <c r="D384" s="449"/>
      <c r="E384" s="452" t="s">
        <v>243</v>
      </c>
      <c r="F384" s="452" t="s">
        <v>244</v>
      </c>
      <c r="G384" s="452" t="s">
        <v>245</v>
      </c>
      <c r="H384" s="452" t="s">
        <v>246</v>
      </c>
      <c r="I384" s="452" t="s">
        <v>247</v>
      </c>
      <c r="J384" s="452" t="s">
        <v>248</v>
      </c>
      <c r="K384" s="452" t="s">
        <v>249</v>
      </c>
      <c r="L384" s="456"/>
      <c r="M384" s="457"/>
      <c r="N384" s="458"/>
    </row>
    <row r="385" spans="1:14" s="212" customFormat="1" ht="43.5" customHeight="1">
      <c r="A385" s="450"/>
      <c r="B385" s="451"/>
      <c r="C385" s="451"/>
      <c r="D385" s="451"/>
      <c r="E385" s="453"/>
      <c r="F385" s="453"/>
      <c r="G385" s="453"/>
      <c r="H385" s="453"/>
      <c r="I385" s="453"/>
      <c r="J385" s="453"/>
      <c r="K385" s="210" t="s">
        <v>250</v>
      </c>
      <c r="L385" s="211" t="s">
        <v>251</v>
      </c>
      <c r="M385" s="459"/>
      <c r="N385" s="460"/>
    </row>
    <row r="386" spans="1:14" s="218" customFormat="1" ht="40.5" customHeight="1">
      <c r="A386" s="148"/>
      <c r="B386" s="11"/>
      <c r="C386" s="174" t="s">
        <v>252</v>
      </c>
      <c r="D386" s="192"/>
      <c r="E386" s="213">
        <v>327655.38501622272</v>
      </c>
      <c r="F386" s="214">
        <v>133349.17672012266</v>
      </c>
      <c r="G386" s="214">
        <v>194306.20829610006</v>
      </c>
      <c r="H386" s="214">
        <v>32400.224042199046</v>
      </c>
      <c r="I386" s="214">
        <v>4804.859528621796</v>
      </c>
      <c r="J386" s="214">
        <v>157101.12472527919</v>
      </c>
      <c r="K386" s="20">
        <v>288569.14040787792</v>
      </c>
      <c r="L386" s="216">
        <v>170411.00726030959</v>
      </c>
      <c r="M386" s="217"/>
      <c r="N386" s="178" t="s">
        <v>253</v>
      </c>
    </row>
    <row r="387" spans="1:14" s="212" customFormat="1" ht="40.5" customHeight="1">
      <c r="A387" s="148"/>
      <c r="B387" s="11"/>
      <c r="C387" s="174" t="s">
        <v>254</v>
      </c>
      <c r="D387" s="192"/>
      <c r="E387" s="219">
        <v>3.1735635139496605E-8</v>
      </c>
      <c r="F387" s="220">
        <v>2.0622065593778591E-8</v>
      </c>
      <c r="G387" s="220">
        <v>1.1113569545718014E-8</v>
      </c>
      <c r="H387" s="220">
        <v>1.154628120937185E-9</v>
      </c>
      <c r="I387" s="220">
        <v>1.1039147831183139E-10</v>
      </c>
      <c r="J387" s="220">
        <v>9.8485499464689983E-9</v>
      </c>
      <c r="K387" s="150">
        <v>3.2009544512476797E-8</v>
      </c>
      <c r="L387" s="166">
        <v>1.2701133396768788E-8</v>
      </c>
      <c r="M387" s="221"/>
      <c r="N387" s="178" t="s">
        <v>255</v>
      </c>
    </row>
    <row r="388" spans="1:14" s="212" customFormat="1" ht="40.5" customHeight="1">
      <c r="A388" s="148"/>
      <c r="B388" s="11"/>
      <c r="C388" s="174" t="s">
        <v>256</v>
      </c>
      <c r="D388" s="192"/>
      <c r="E388" s="222">
        <v>57273.769498048816</v>
      </c>
      <c r="F388" s="223">
        <v>42942.345820549024</v>
      </c>
      <c r="G388" s="223">
        <v>14331.423677499786</v>
      </c>
      <c r="H388" s="223">
        <v>4956.4425613707108</v>
      </c>
      <c r="I388" s="223">
        <v>39.010355372876084</v>
      </c>
      <c r="J388" s="223">
        <v>9335.9707607561959</v>
      </c>
      <c r="K388" s="150">
        <v>52288.223237499005</v>
      </c>
      <c r="L388" s="166">
        <v>13909.091921294255</v>
      </c>
      <c r="M388" s="224"/>
      <c r="N388" s="178" t="s">
        <v>257</v>
      </c>
    </row>
    <row r="389" spans="1:14" s="212" customFormat="1" ht="40.5" customHeight="1">
      <c r="A389" s="148"/>
      <c r="B389" s="11"/>
      <c r="C389" s="174" t="s">
        <v>258</v>
      </c>
      <c r="D389" s="192"/>
      <c r="E389" s="225">
        <v>2168137.3053309671</v>
      </c>
      <c r="F389" s="226">
        <v>1705211.3394116322</v>
      </c>
      <c r="G389" s="226">
        <v>462925.96591933502</v>
      </c>
      <c r="H389" s="226">
        <v>382923.00673165038</v>
      </c>
      <c r="I389" s="226">
        <v>1502.5860599819296</v>
      </c>
      <c r="J389" s="226">
        <v>78500.373127702609</v>
      </c>
      <c r="K389" s="227">
        <v>1870217.3589709236</v>
      </c>
      <c r="L389" s="228">
        <v>563782.93000012042</v>
      </c>
      <c r="M389" s="229"/>
      <c r="N389" s="178" t="s">
        <v>259</v>
      </c>
    </row>
    <row r="390" spans="1:14" s="212" customFormat="1" ht="40.5" customHeight="1">
      <c r="A390" s="148"/>
      <c r="B390" s="11"/>
      <c r="C390" s="174" t="s">
        <v>260</v>
      </c>
      <c r="D390" s="192"/>
      <c r="E390" s="230">
        <v>250338.37056232194</v>
      </c>
      <c r="F390" s="231">
        <v>165399.81266852227</v>
      </c>
      <c r="G390" s="231">
        <v>84938.557893799691</v>
      </c>
      <c r="H390" s="231">
        <v>7623.8022155741719</v>
      </c>
      <c r="I390" s="231">
        <v>373.83488172557782</v>
      </c>
      <c r="J390" s="231">
        <v>76940.920796499966</v>
      </c>
      <c r="K390" s="232">
        <v>232046.75440826963</v>
      </c>
      <c r="L390" s="233">
        <v>77394.887595478198</v>
      </c>
      <c r="M390" s="234"/>
      <c r="N390" s="178" t="s">
        <v>261</v>
      </c>
    </row>
    <row r="391" spans="1:14" s="212" customFormat="1" ht="40.5" customHeight="1">
      <c r="A391" s="148"/>
      <c r="B391" s="11"/>
      <c r="C391" s="174" t="s">
        <v>262</v>
      </c>
      <c r="D391" s="192"/>
      <c r="E391" s="213">
        <v>121593.28137165152</v>
      </c>
      <c r="F391" s="214">
        <v>58279.003387182653</v>
      </c>
      <c r="G391" s="214">
        <v>63314.277984468878</v>
      </c>
      <c r="H391" s="214">
        <v>4558.4232614347129</v>
      </c>
      <c r="I391" s="214">
        <v>1782.3748539570151</v>
      </c>
      <c r="J391" s="214">
        <v>56973.479869077149</v>
      </c>
      <c r="K391" s="214">
        <v>116944.74851016222</v>
      </c>
      <c r="L391" s="235">
        <v>61962.530357231735</v>
      </c>
      <c r="M391" s="236"/>
      <c r="N391" s="178" t="s">
        <v>263</v>
      </c>
    </row>
    <row r="392" spans="1:14" s="212" customFormat="1" ht="40.5" customHeight="1">
      <c r="A392" s="148"/>
      <c r="B392" s="11"/>
      <c r="C392" s="174" t="s">
        <v>264</v>
      </c>
      <c r="D392" s="192"/>
      <c r="E392" s="213">
        <v>84473.673770751091</v>
      </c>
      <c r="F392" s="214">
        <v>53814.635237178692</v>
      </c>
      <c r="G392" s="214">
        <v>30659.03853357241</v>
      </c>
      <c r="H392" s="214">
        <v>9370.03911286121</v>
      </c>
      <c r="I392" s="214">
        <v>480.10603597649208</v>
      </c>
      <c r="J392" s="214">
        <v>20808.893384734703</v>
      </c>
      <c r="K392" s="237">
        <v>81564.742144507371</v>
      </c>
      <c r="L392" s="238">
        <v>31826.685440335415</v>
      </c>
      <c r="M392" s="236"/>
      <c r="N392" s="178" t="s">
        <v>265</v>
      </c>
    </row>
    <row r="393" spans="1:14" s="212" customFormat="1" ht="40.5" customHeight="1">
      <c r="A393" s="148"/>
      <c r="B393" s="11"/>
      <c r="C393" s="174" t="s">
        <v>266</v>
      </c>
      <c r="D393" s="192"/>
      <c r="E393" s="213">
        <v>139173.11437305756</v>
      </c>
      <c r="F393" s="214">
        <v>79221.007319101918</v>
      </c>
      <c r="G393" s="214">
        <v>59952.107053955639</v>
      </c>
      <c r="H393" s="214">
        <v>9949.6543898636737</v>
      </c>
      <c r="I393" s="214">
        <v>852.24365724512495</v>
      </c>
      <c r="J393" s="214">
        <v>49150.209006846846</v>
      </c>
      <c r="K393" s="214">
        <v>128076.34459023672</v>
      </c>
      <c r="L393" s="235">
        <v>54345.650557449531</v>
      </c>
      <c r="M393" s="236"/>
      <c r="N393" s="178" t="s">
        <v>267</v>
      </c>
    </row>
    <row r="394" spans="1:14" s="212" customFormat="1" ht="40.5" customHeight="1">
      <c r="A394" s="148"/>
      <c r="B394" s="11"/>
      <c r="C394" s="174" t="s">
        <v>268</v>
      </c>
      <c r="D394" s="192"/>
      <c r="E394" s="213">
        <v>39022.522672241481</v>
      </c>
      <c r="F394" s="214">
        <v>24379.912326735026</v>
      </c>
      <c r="G394" s="214">
        <v>14642.610345506455</v>
      </c>
      <c r="H394" s="214">
        <v>9065.1587269237516</v>
      </c>
      <c r="I394" s="214">
        <v>50.008685179294261</v>
      </c>
      <c r="J394" s="214">
        <v>5527.4429334034094</v>
      </c>
      <c r="K394" s="237">
        <v>39767.205440537058</v>
      </c>
      <c r="L394" s="238">
        <v>15650.419524038356</v>
      </c>
      <c r="M394" s="217"/>
      <c r="N394" s="178" t="s">
        <v>269</v>
      </c>
    </row>
    <row r="395" spans="1:14" s="212" customFormat="1" ht="40.5" customHeight="1">
      <c r="A395" s="152"/>
      <c r="B395" s="153"/>
      <c r="C395" s="174" t="s">
        <v>270</v>
      </c>
      <c r="D395" s="192"/>
      <c r="E395" s="213">
        <v>97225.814581614293</v>
      </c>
      <c r="F395" s="214">
        <v>43318.220696709293</v>
      </c>
      <c r="G395" s="214">
        <v>53907.593884904993</v>
      </c>
      <c r="H395" s="214">
        <v>4934.4565392956047</v>
      </c>
      <c r="I395" s="214">
        <v>141.40955771292198</v>
      </c>
      <c r="J395" s="214">
        <v>48831.727787896467</v>
      </c>
      <c r="K395" s="237">
        <v>98374.58284006406</v>
      </c>
      <c r="L395" s="238">
        <v>55006.571144540918</v>
      </c>
      <c r="M395" s="236"/>
      <c r="N395" s="178" t="s">
        <v>271</v>
      </c>
    </row>
    <row r="396" spans="1:14" s="212" customFormat="1" ht="40.5" customHeight="1">
      <c r="A396" s="152"/>
      <c r="B396" s="153"/>
      <c r="C396" s="174" t="s">
        <v>272</v>
      </c>
      <c r="D396" s="192"/>
      <c r="E396" s="213">
        <v>115695.2944713968</v>
      </c>
      <c r="F396" s="214">
        <v>24834.596769981319</v>
      </c>
      <c r="G396" s="214">
        <v>90860.697701415484</v>
      </c>
      <c r="H396" s="214">
        <v>26156.674310796294</v>
      </c>
      <c r="I396" s="214">
        <v>3357.2748046795318</v>
      </c>
      <c r="J396" s="214">
        <v>61346.748585939655</v>
      </c>
      <c r="K396" s="237">
        <v>109109.66481509183</v>
      </c>
      <c r="L396" s="238">
        <v>85002.324824970114</v>
      </c>
      <c r="M396" s="236"/>
      <c r="N396" s="178" t="s">
        <v>273</v>
      </c>
    </row>
    <row r="397" spans="1:14" s="212" customFormat="1" ht="40.5" customHeight="1">
      <c r="A397" s="152"/>
      <c r="B397" s="153"/>
      <c r="C397" s="174" t="s">
        <v>274</v>
      </c>
      <c r="D397" s="192"/>
      <c r="E397" s="213">
        <v>113745.74591723426</v>
      </c>
      <c r="F397" s="214">
        <v>41255.060999325688</v>
      </c>
      <c r="G397" s="214">
        <v>72490.684917908569</v>
      </c>
      <c r="H397" s="214">
        <v>10317.250019937988</v>
      </c>
      <c r="I397" s="214">
        <v>334.21085414924744</v>
      </c>
      <c r="J397" s="214">
        <v>61839.224043821348</v>
      </c>
      <c r="K397" s="239">
        <v>107529.66950818774</v>
      </c>
      <c r="L397" s="240">
        <v>67276.520188076887</v>
      </c>
      <c r="M397" s="236"/>
      <c r="N397" s="178" t="s">
        <v>275</v>
      </c>
    </row>
    <row r="398" spans="1:14" s="212" customFormat="1" ht="40.5" customHeight="1">
      <c r="A398" s="152"/>
      <c r="B398" s="153"/>
      <c r="C398" s="174" t="s">
        <v>276</v>
      </c>
      <c r="D398" s="192"/>
      <c r="E398" s="213">
        <v>188094.77001325192</v>
      </c>
      <c r="F398" s="214">
        <v>50480.304279784119</v>
      </c>
      <c r="G398" s="214">
        <v>137614.46573346778</v>
      </c>
      <c r="H398" s="214">
        <v>60728.243815603841</v>
      </c>
      <c r="I398" s="214">
        <v>13.195539313598928</v>
      </c>
      <c r="J398" s="214">
        <v>76873.026378550348</v>
      </c>
      <c r="K398" s="239">
        <v>177607.72947347804</v>
      </c>
      <c r="L398" s="240">
        <v>129218.06038764471</v>
      </c>
      <c r="M398" s="236"/>
      <c r="N398" s="178" t="s">
        <v>277</v>
      </c>
    </row>
    <row r="399" spans="1:14" s="212" customFormat="1" ht="40.5" customHeight="1">
      <c r="A399" s="152"/>
      <c r="B399" s="153"/>
      <c r="C399" s="174" t="s">
        <v>278</v>
      </c>
      <c r="D399" s="192"/>
      <c r="E399" s="213">
        <v>125772.27333646052</v>
      </c>
      <c r="F399" s="214">
        <v>38060.16228218771</v>
      </c>
      <c r="G399" s="214">
        <v>87712.111054272813</v>
      </c>
      <c r="H399" s="214">
        <v>10884.766070043483</v>
      </c>
      <c r="I399" s="214">
        <v>200.16798850283297</v>
      </c>
      <c r="J399" s="214">
        <v>76627.176995726506</v>
      </c>
      <c r="K399" s="239">
        <v>117916.24644133478</v>
      </c>
      <c r="L399" s="240">
        <v>82151.208737060355</v>
      </c>
      <c r="M399" s="236"/>
      <c r="N399" s="178" t="s">
        <v>279</v>
      </c>
    </row>
    <row r="400" spans="1:14" s="212" customFormat="1" ht="40.5" customHeight="1">
      <c r="A400" s="152"/>
      <c r="B400" s="153"/>
      <c r="C400" s="174" t="s">
        <v>280</v>
      </c>
      <c r="D400" s="192"/>
      <c r="E400" s="213">
        <v>75037.499722095949</v>
      </c>
      <c r="F400" s="214">
        <v>35754.753173896897</v>
      </c>
      <c r="G400" s="214">
        <v>39282.746548199044</v>
      </c>
      <c r="H400" s="214">
        <v>4186.8253587911959</v>
      </c>
      <c r="I400" s="214">
        <v>422.4542754801252</v>
      </c>
      <c r="J400" s="214">
        <v>34673.466913927725</v>
      </c>
      <c r="K400" s="239">
        <v>72765.742520389744</v>
      </c>
      <c r="L400" s="240">
        <v>38290.11869271558</v>
      </c>
      <c r="M400" s="236"/>
      <c r="N400" s="178" t="s">
        <v>281</v>
      </c>
    </row>
    <row r="401" spans="1:14" s="218" customFormat="1" ht="40.5" customHeight="1">
      <c r="A401" s="148"/>
      <c r="B401" s="11"/>
      <c r="C401" s="174" t="s">
        <v>132</v>
      </c>
      <c r="D401" s="192"/>
      <c r="E401" s="213">
        <v>67978.995174963842</v>
      </c>
      <c r="F401" s="214">
        <v>34813.687911563204</v>
      </c>
      <c r="G401" s="214">
        <v>33165.307263400638</v>
      </c>
      <c r="H401" s="214">
        <v>5776.984379016194</v>
      </c>
      <c r="I401" s="214">
        <v>785.97055516572391</v>
      </c>
      <c r="J401" s="214">
        <v>26602.352329218716</v>
      </c>
      <c r="K401" s="239">
        <v>64152.375001206048</v>
      </c>
      <c r="L401" s="240">
        <v>30989.410225596883</v>
      </c>
      <c r="M401" s="236"/>
      <c r="N401" s="155" t="s">
        <v>133</v>
      </c>
    </row>
    <row r="402" spans="1:14" s="218" customFormat="1" ht="40.5" customHeight="1">
      <c r="A402" s="189"/>
      <c r="B402" s="190"/>
      <c r="C402" s="241" t="s">
        <v>282</v>
      </c>
      <c r="D402" s="242"/>
      <c r="E402" s="243">
        <f t="shared" ref="E402:L402" si="14">SUM(E386:E401)</f>
        <v>3971217.8158123116</v>
      </c>
      <c r="F402" s="244">
        <f t="shared" si="14"/>
        <v>2531114.019004493</v>
      </c>
      <c r="G402" s="244">
        <f t="shared" si="14"/>
        <v>1440103.7968078186</v>
      </c>
      <c r="H402" s="244">
        <f t="shared" si="14"/>
        <v>583831.95153536345</v>
      </c>
      <c r="I402" s="244">
        <f t="shared" si="14"/>
        <v>15139.707633064201</v>
      </c>
      <c r="J402" s="244">
        <f t="shared" si="14"/>
        <v>841132.13763939065</v>
      </c>
      <c r="K402" s="244">
        <f t="shared" si="14"/>
        <v>3556930.5283097983</v>
      </c>
      <c r="L402" s="245">
        <f t="shared" si="14"/>
        <v>1477217.4168568759</v>
      </c>
      <c r="M402" s="246"/>
      <c r="N402" s="247" t="s">
        <v>283</v>
      </c>
    </row>
    <row r="403" spans="1:14" hidden="1"/>
    <row r="404" spans="1:14" hidden="1"/>
    <row r="405" spans="1:14" hidden="1"/>
    <row r="406" spans="1:14" hidden="1"/>
    <row r="407" spans="1:14" hidden="1"/>
  </sheetData>
  <mergeCells count="180">
    <mergeCell ref="I384:I385"/>
    <mergeCell ref="J384:J385"/>
    <mergeCell ref="K384:L384"/>
    <mergeCell ref="M384:N385"/>
    <mergeCell ref="A383:C383"/>
    <mergeCell ref="A384:D385"/>
    <mergeCell ref="E384:E385"/>
    <mergeCell ref="F384:F385"/>
    <mergeCell ref="G384:G385"/>
    <mergeCell ref="H384:H385"/>
    <mergeCell ref="I357:I358"/>
    <mergeCell ref="J357:J358"/>
    <mergeCell ref="K357:L357"/>
    <mergeCell ref="M357:N358"/>
    <mergeCell ref="A381:H381"/>
    <mergeCell ref="I381:N381"/>
    <mergeCell ref="A356:C356"/>
    <mergeCell ref="A357:D358"/>
    <mergeCell ref="E357:E358"/>
    <mergeCell ref="F357:F358"/>
    <mergeCell ref="G357:G358"/>
    <mergeCell ref="H357:H358"/>
    <mergeCell ref="I330:I331"/>
    <mergeCell ref="J330:J331"/>
    <mergeCell ref="K330:L330"/>
    <mergeCell ref="M330:N331"/>
    <mergeCell ref="A354:H354"/>
    <mergeCell ref="I354:N354"/>
    <mergeCell ref="A329:C329"/>
    <mergeCell ref="A330:D331"/>
    <mergeCell ref="E330:E331"/>
    <mergeCell ref="F330:F331"/>
    <mergeCell ref="G330:G331"/>
    <mergeCell ref="H330:H331"/>
    <mergeCell ref="I303:I304"/>
    <mergeCell ref="J303:J304"/>
    <mergeCell ref="K303:L303"/>
    <mergeCell ref="M303:N304"/>
    <mergeCell ref="A327:H327"/>
    <mergeCell ref="I327:N327"/>
    <mergeCell ref="A302:C302"/>
    <mergeCell ref="A303:D304"/>
    <mergeCell ref="E303:E304"/>
    <mergeCell ref="F303:F304"/>
    <mergeCell ref="G303:G304"/>
    <mergeCell ref="H303:H304"/>
    <mergeCell ref="I276:I277"/>
    <mergeCell ref="J276:J277"/>
    <mergeCell ref="K276:L276"/>
    <mergeCell ref="M276:N277"/>
    <mergeCell ref="A300:H300"/>
    <mergeCell ref="I300:N300"/>
    <mergeCell ref="A275:C275"/>
    <mergeCell ref="A276:D277"/>
    <mergeCell ref="E276:E277"/>
    <mergeCell ref="F276:F277"/>
    <mergeCell ref="G276:G277"/>
    <mergeCell ref="H276:H277"/>
    <mergeCell ref="I249:I250"/>
    <mergeCell ref="J249:J250"/>
    <mergeCell ref="K249:L249"/>
    <mergeCell ref="M249:N250"/>
    <mergeCell ref="A273:H273"/>
    <mergeCell ref="I273:N273"/>
    <mergeCell ref="A248:C248"/>
    <mergeCell ref="A249:D250"/>
    <mergeCell ref="E249:E250"/>
    <mergeCell ref="F249:F250"/>
    <mergeCell ref="G249:G250"/>
    <mergeCell ref="H249:H250"/>
    <mergeCell ref="I217:I218"/>
    <mergeCell ref="J217:J218"/>
    <mergeCell ref="K217:L217"/>
    <mergeCell ref="M217:N218"/>
    <mergeCell ref="A246:H246"/>
    <mergeCell ref="I246:N246"/>
    <mergeCell ref="A216:C216"/>
    <mergeCell ref="A217:D218"/>
    <mergeCell ref="E217:E218"/>
    <mergeCell ref="F217:F218"/>
    <mergeCell ref="G217:G218"/>
    <mergeCell ref="H217:H218"/>
    <mergeCell ref="I191:I192"/>
    <mergeCell ref="J191:J192"/>
    <mergeCell ref="K191:L191"/>
    <mergeCell ref="M191:N192"/>
    <mergeCell ref="A214:H214"/>
    <mergeCell ref="I214:N214"/>
    <mergeCell ref="A190:C190"/>
    <mergeCell ref="A191:D192"/>
    <mergeCell ref="E191:E192"/>
    <mergeCell ref="F191:F192"/>
    <mergeCell ref="G191:G192"/>
    <mergeCell ref="H191:H192"/>
    <mergeCell ref="I165:I166"/>
    <mergeCell ref="J165:J166"/>
    <mergeCell ref="K165:L165"/>
    <mergeCell ref="M165:N166"/>
    <mergeCell ref="A188:H188"/>
    <mergeCell ref="I188:N188"/>
    <mergeCell ref="A164:C164"/>
    <mergeCell ref="A165:D166"/>
    <mergeCell ref="E165:E166"/>
    <mergeCell ref="F165:F166"/>
    <mergeCell ref="G165:G166"/>
    <mergeCell ref="H165:H166"/>
    <mergeCell ref="I139:I140"/>
    <mergeCell ref="J139:J140"/>
    <mergeCell ref="K139:L139"/>
    <mergeCell ref="M139:N140"/>
    <mergeCell ref="A162:H162"/>
    <mergeCell ref="I162:N162"/>
    <mergeCell ref="A138:C138"/>
    <mergeCell ref="A139:D140"/>
    <mergeCell ref="E139:E140"/>
    <mergeCell ref="F139:F140"/>
    <mergeCell ref="G139:G140"/>
    <mergeCell ref="H139:H140"/>
    <mergeCell ref="I112:I113"/>
    <mergeCell ref="J112:J113"/>
    <mergeCell ref="K112:L112"/>
    <mergeCell ref="M112:N113"/>
    <mergeCell ref="A136:H136"/>
    <mergeCell ref="I136:N136"/>
    <mergeCell ref="A111:C111"/>
    <mergeCell ref="A112:D113"/>
    <mergeCell ref="E112:E113"/>
    <mergeCell ref="F112:F113"/>
    <mergeCell ref="G112:G113"/>
    <mergeCell ref="H112:H113"/>
    <mergeCell ref="I85:I86"/>
    <mergeCell ref="J85:J86"/>
    <mergeCell ref="K85:L85"/>
    <mergeCell ref="M85:N86"/>
    <mergeCell ref="A109:H109"/>
    <mergeCell ref="I109:N109"/>
    <mergeCell ref="A84:C84"/>
    <mergeCell ref="A85:D86"/>
    <mergeCell ref="E85:E86"/>
    <mergeCell ref="F85:F86"/>
    <mergeCell ref="G85:G86"/>
    <mergeCell ref="H85:H86"/>
    <mergeCell ref="I58:I59"/>
    <mergeCell ref="J58:J59"/>
    <mergeCell ref="K58:L58"/>
    <mergeCell ref="M58:N59"/>
    <mergeCell ref="A82:H82"/>
    <mergeCell ref="I82:N82"/>
    <mergeCell ref="A57:C57"/>
    <mergeCell ref="A58:D59"/>
    <mergeCell ref="E58:E59"/>
    <mergeCell ref="F58:F59"/>
    <mergeCell ref="G58:G59"/>
    <mergeCell ref="H58:H59"/>
    <mergeCell ref="I31:I32"/>
    <mergeCell ref="J31:J32"/>
    <mergeCell ref="K31:L31"/>
    <mergeCell ref="M31:N32"/>
    <mergeCell ref="A55:H55"/>
    <mergeCell ref="I55:N55"/>
    <mergeCell ref="K4:L4"/>
    <mergeCell ref="M4:N5"/>
    <mergeCell ref="A28:H28"/>
    <mergeCell ref="I28:N28"/>
    <mergeCell ref="A30:C30"/>
    <mergeCell ref="A31:D32"/>
    <mergeCell ref="E31:E32"/>
    <mergeCell ref="F31:F32"/>
    <mergeCell ref="G31:G32"/>
    <mergeCell ref="H31:H32"/>
    <mergeCell ref="A1:H1"/>
    <mergeCell ref="I1:N1"/>
    <mergeCell ref="A3:C3"/>
    <mergeCell ref="A4:D5"/>
    <mergeCell ref="E4:E5"/>
    <mergeCell ref="F4:F5"/>
    <mergeCell ref="G4:G5"/>
    <mergeCell ref="H4:H5"/>
    <mergeCell ref="I4:I5"/>
    <mergeCell ref="J4:J5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87" pageOrder="overThenDown" orientation="portrait" r:id="rId1"/>
  <headerFooter>
    <oddFooter>&amp;C&amp;P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12</vt:i4>
      </vt:variant>
      <vt:variant>
        <vt:lpstr>이름이 지정된 범위</vt:lpstr>
      </vt:variant>
      <vt:variant>
        <vt:i4>7</vt:i4>
      </vt:variant>
    </vt:vector>
  </HeadingPairs>
  <TitlesOfParts>
    <vt:vector size="19" baseType="lpstr">
      <vt:lpstr>목차</vt:lpstr>
      <vt:lpstr>표1</vt:lpstr>
      <vt:lpstr>표2</vt:lpstr>
      <vt:lpstr>표3</vt:lpstr>
      <vt:lpstr>표4-1</vt:lpstr>
      <vt:lpstr>표4-2,3</vt:lpstr>
      <vt:lpstr>표5(2010)</vt:lpstr>
      <vt:lpstr>표5(2011)</vt:lpstr>
      <vt:lpstr>표5(2012)</vt:lpstr>
      <vt:lpstr>표5(2013)</vt:lpstr>
      <vt:lpstr>표5(2014)</vt:lpstr>
      <vt:lpstr>표8</vt:lpstr>
      <vt:lpstr>표1!Print_Area</vt:lpstr>
      <vt:lpstr>표2!Print_Area</vt:lpstr>
      <vt:lpstr>표3!Print_Area</vt:lpstr>
      <vt:lpstr>'표4-1'!Print_Area</vt:lpstr>
      <vt:lpstr>'표4-2,3'!Print_Area</vt:lpstr>
      <vt:lpstr>'표5(2010)'!Print_Area</vt:lpstr>
      <vt:lpstr>표8!Print_Area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DMC600</dc:creator>
  <cp:lastModifiedBy>DMC600</cp:lastModifiedBy>
  <cp:lastPrinted>2017-01-19T13:42:16Z</cp:lastPrinted>
  <dcterms:created xsi:type="dcterms:W3CDTF">2016-12-27T14:42:21Z</dcterms:created>
  <dcterms:modified xsi:type="dcterms:W3CDTF">2017-01-23T11:33:00Z</dcterms:modified>
</cp:coreProperties>
</file>