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주민등록인구\2022.03\"/>
    </mc:Choice>
  </mc:AlternateContent>
  <bookViews>
    <workbookView xWindow="14505" yWindow="-15" windowWidth="14310" windowHeight="12870"/>
  </bookViews>
  <sheets>
    <sheet name="총인구(충남 내국인+외국인)" sheetId="1" r:id="rId1"/>
  </sheets>
  <calcPr calcId="15251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J7" i="1" l="1"/>
  <c r="I7" i="1" l="1"/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C9" i="1" l="1"/>
  <c r="C19" i="1"/>
  <c r="C24" i="1"/>
  <c r="C16" i="1"/>
  <c r="C12" i="1"/>
  <c r="C14" i="1"/>
  <c r="C21" i="1"/>
  <c r="C17" i="1"/>
  <c r="C13" i="1"/>
  <c r="C8" i="1"/>
  <c r="C18" i="1"/>
  <c r="C10" i="1"/>
  <c r="C22" i="1"/>
  <c r="C20" i="1"/>
  <c r="C23" i="1"/>
  <c r="C15" i="1"/>
  <c r="C11" i="1"/>
  <c r="K7" i="1"/>
  <c r="O7" i="1" l="1"/>
  <c r="H7" i="1"/>
  <c r="E7" i="1" s="1"/>
  <c r="G7" i="1"/>
  <c r="F7" i="1" l="1"/>
  <c r="D7" i="1"/>
  <c r="C7" i="1" s="1"/>
  <c r="P7" i="1" l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L23" i="1" l="1"/>
  <c r="M23" i="1" s="1"/>
  <c r="L18" i="1"/>
  <c r="M18" i="1" s="1"/>
  <c r="L17" i="1"/>
  <c r="M17" i="1" s="1"/>
  <c r="L14" i="1"/>
  <c r="M14" i="1" s="1"/>
  <c r="L20" i="1"/>
  <c r="M20" i="1" s="1"/>
  <c r="L12" i="1"/>
  <c r="M12" i="1" s="1"/>
  <c r="L10" i="1"/>
  <c r="M10" i="1" s="1"/>
  <c r="L22" i="1"/>
  <c r="M22" i="1" s="1"/>
  <c r="L21" i="1"/>
  <c r="M21" i="1" s="1"/>
  <c r="L19" i="1"/>
  <c r="M19" i="1" s="1"/>
  <c r="L15" i="1"/>
  <c r="M15" i="1" s="1"/>
  <c r="L13" i="1"/>
  <c r="M13" i="1" s="1"/>
  <c r="L11" i="1"/>
  <c r="M11" i="1" s="1"/>
  <c r="L9" i="1"/>
  <c r="M9" i="1" s="1"/>
  <c r="L7" i="1"/>
  <c r="M7" i="1" s="1"/>
  <c r="L24" i="1"/>
  <c r="M24" i="1" s="1"/>
  <c r="L16" i="1"/>
  <c r="M16" i="1" s="1"/>
  <c r="L8" i="1"/>
  <c r="M8" i="1" s="1"/>
</calcChain>
</file>

<file path=xl/sharedStrings.xml><?xml version="1.0" encoding="utf-8"?>
<sst xmlns="http://schemas.openxmlformats.org/spreadsheetml/2006/main" count="50" uniqueCount="44">
  <si>
    <t>구 분</t>
  </si>
  <si>
    <t>세 대</t>
    <phoneticPr fontId="7" type="noConversion"/>
  </si>
  <si>
    <t>계</t>
  </si>
  <si>
    <t>남 여 별</t>
  </si>
  <si>
    <t>국 적 별</t>
  </si>
  <si>
    <t>남</t>
    <phoneticPr fontId="7" type="noConversion"/>
  </si>
  <si>
    <t>여</t>
  </si>
  <si>
    <t>내국인</t>
  </si>
  <si>
    <t>내국인</t>
    <phoneticPr fontId="4" type="noConversion"/>
  </si>
  <si>
    <t>외국인</t>
  </si>
  <si>
    <t>외국인</t>
    <phoneticPr fontId="4" type="noConversion"/>
  </si>
  <si>
    <t>증감</t>
    <phoneticPr fontId="4" type="noConversion"/>
  </si>
  <si>
    <t>증감율</t>
  </si>
  <si>
    <t>증 감</t>
  </si>
  <si>
    <t>남</t>
    <phoneticPr fontId="4" type="noConversion"/>
  </si>
  <si>
    <t>여</t>
    <phoneticPr fontId="4" type="noConversion"/>
  </si>
  <si>
    <t>(%)</t>
  </si>
  <si>
    <t>충청남도</t>
  </si>
  <si>
    <t xml:space="preserve">천안시 </t>
  </si>
  <si>
    <t>(동남구)</t>
  </si>
  <si>
    <t>(서북구)</t>
  </si>
  <si>
    <t xml:space="preserve">공주시 </t>
  </si>
  <si>
    <t xml:space="preserve">보령시 </t>
  </si>
  <si>
    <t>아산시</t>
  </si>
  <si>
    <t>서산시</t>
  </si>
  <si>
    <t>논산시</t>
  </si>
  <si>
    <t>계룡시</t>
  </si>
  <si>
    <t>당진시</t>
  </si>
  <si>
    <t>금산군</t>
  </si>
  <si>
    <t>부여군</t>
  </si>
  <si>
    <t>서천군</t>
  </si>
  <si>
    <t>청양군</t>
  </si>
  <si>
    <t>홍성군</t>
  </si>
  <si>
    <t>예산군</t>
  </si>
  <si>
    <t>태안군</t>
  </si>
  <si>
    <t>2) 세대수에 외국인 제외</t>
    <phoneticPr fontId="7" type="noConversion"/>
  </si>
  <si>
    <t xml:space="preserve"> </t>
    <phoneticPr fontId="4" type="noConversion"/>
  </si>
  <si>
    <t>* 자료 : 데이터정책관</t>
    <phoneticPr fontId="4" type="noConversion"/>
  </si>
  <si>
    <t>◆ 주민등록인구(외국인 포함) 및 세대(2022년 3월말 기준)</t>
    <phoneticPr fontId="4" type="noConversion"/>
  </si>
  <si>
    <t>2022년 3월말 인구(주민등록+등록외국인)</t>
    <phoneticPr fontId="4" type="noConversion"/>
  </si>
  <si>
    <t>2021년 말
기준</t>
    <phoneticPr fontId="4" type="noConversion"/>
  </si>
  <si>
    <t>2022. 3</t>
    <phoneticPr fontId="4" type="noConversion"/>
  </si>
  <si>
    <t xml:space="preserve">     (2022. 3. 31. 기준 / 단위 : 명, 세대)</t>
    <phoneticPr fontId="4" type="noConversion"/>
  </si>
  <si>
    <t>1) 전국인구(외국인 포함) 52,700,489명의 4.1% (2022. 3. 31)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</si>
</sst>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 "/>
    <numFmt numFmtId="177" formatCode="#,##0;\△#,##0"/>
    <numFmt numFmtId="178" formatCode="#,##0.0;\△#,##0.0"/>
    <numFmt numFmtId="179" formatCode="#,##0\ 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rgb="FF1C3D62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rgb="FF222222"/>
      <name val="맑은 고딕"/>
      <family val="3"/>
      <charset val="129"/>
    </font>
    <font>
      <sz val="11"/>
      <color indexed="8"/>
      <name val="맑은 고딕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62">
    <xf numFmtId="0" fontId="0" fillId="0" borderId="0">
      <alignment vertical="center"/>
    </xf>
    <xf numFmtId="0" fontId="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176" fontId="2" fillId="4" borderId="20" xfId="0" applyNumberFormat="1" applyFont="1" applyFill="1" applyBorder="1">
      <alignment vertical="center"/>
    </xf>
    <xf numFmtId="176" fontId="2" fillId="0" borderId="21" xfId="0" applyNumberFormat="1" applyFont="1" applyBorder="1">
      <alignment vertical="center"/>
    </xf>
    <xf numFmtId="176" fontId="2" fillId="0" borderId="22" xfId="0" applyNumberFormat="1" applyFont="1" applyBorder="1">
      <alignment vertical="center"/>
    </xf>
    <xf numFmtId="176" fontId="8" fillId="4" borderId="21" xfId="0" applyNumberFormat="1" applyFont="1" applyFill="1" applyBorder="1">
      <alignment vertical="center"/>
    </xf>
    <xf numFmtId="176" fontId="5" fillId="0" borderId="0" xfId="0" applyNumberFormat="1" applyFont="1">
      <alignment vertical="center"/>
    </xf>
    <xf numFmtId="0" fontId="6" fillId="3" borderId="23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177" fontId="2" fillId="0" borderId="20" xfId="0" applyNumberFormat="1" applyFont="1" applyBorder="1" applyAlignment="1">
      <alignment horizontal="right" vertical="center"/>
    </xf>
    <xf numFmtId="177" fontId="5" fillId="0" borderId="23" xfId="0" applyNumberFormat="1" applyFont="1" applyBorder="1" applyAlignment="1">
      <alignment horizontal="right" vertical="center"/>
    </xf>
    <xf numFmtId="177" fontId="5" fillId="0" borderId="26" xfId="0" applyNumberFormat="1" applyFont="1" applyBorder="1" applyAlignment="1">
      <alignment horizontal="right" vertical="center"/>
    </xf>
    <xf numFmtId="178" fontId="2" fillId="0" borderId="22" xfId="0" applyNumberFormat="1" applyFont="1" applyBorder="1" applyAlignment="1">
      <alignment horizontal="right" vertical="center"/>
    </xf>
    <xf numFmtId="178" fontId="5" fillId="0" borderId="25" xfId="0" applyNumberFormat="1" applyFont="1" applyBorder="1" applyAlignment="1">
      <alignment horizontal="right" vertical="center"/>
    </xf>
    <xf numFmtId="178" fontId="5" fillId="0" borderId="28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5" fillId="0" borderId="24" xfId="0" applyNumberFormat="1" applyFont="1" applyBorder="1" applyAlignment="1">
      <alignment horizontal="right" vertical="center"/>
    </xf>
    <xf numFmtId="177" fontId="5" fillId="0" borderId="27" xfId="0" applyNumberFormat="1" applyFont="1" applyBorder="1" applyAlignment="1">
      <alignment horizontal="right" vertical="center"/>
    </xf>
    <xf numFmtId="176" fontId="5" fillId="5" borderId="27" xfId="1" applyNumberFormat="1" applyFont="1" applyFill="1" applyBorder="1">
      <alignment vertical="center"/>
    </xf>
    <xf numFmtId="176" fontId="5" fillId="5" borderId="24" xfId="1" applyNumberFormat="1" applyFont="1" applyFill="1" applyBorder="1">
      <alignment vertical="center"/>
    </xf>
    <xf numFmtId="176" fontId="9" fillId="5" borderId="24" xfId="0" applyNumberFormat="1" applyFont="1" applyFill="1" applyBorder="1">
      <alignment vertical="center"/>
    </xf>
    <xf numFmtId="176" fontId="8" fillId="5" borderId="21" xfId="0" applyNumberFormat="1" applyFont="1" applyFill="1" applyBorder="1">
      <alignment vertical="center"/>
    </xf>
    <xf numFmtId="179" fontId="8" fillId="5" borderId="31" xfId="24" applyNumberFormat="1" applyFont="1" applyFill="1" applyBorder="1">
      <alignment vertical="center"/>
    </xf>
    <xf numFmtId="179" fontId="8" fillId="5" borderId="30" xfId="24" applyNumberFormat="1" applyFont="1" applyFill="1" applyBorder="1">
      <alignment vertical="center"/>
    </xf>
    <xf numFmtId="179" fontId="8" fillId="4" borderId="29" xfId="24" applyNumberFormat="1" applyFont="1" applyFill="1" applyBorder="1">
      <alignment vertical="center"/>
    </xf>
    <xf numFmtId="176" fontId="2" fillId="4" borderId="20" xfId="0" applyNumberFormat="1" applyFont="1" applyFill="1" applyBorder="1">
      <alignment vertical="center"/>
    </xf>
    <xf numFmtId="3" fontId="5" fillId="0" borderId="0" xfId="0" applyNumberFormat="1" applyFont="1">
      <alignment vertical="center"/>
    </xf>
    <xf numFmtId="3" fontId="12" fillId="0" borderId="0" xfId="0" applyNumberFormat="1" applyFont="1" applyAlignment="1">
      <alignment horizontal="right" vertical="center"/>
    </xf>
    <xf numFmtId="176" fontId="2" fillId="4" borderId="15" xfId="0" applyNumberFormat="1" applyFont="1" applyFill="1" applyBorder="1">
      <alignment vertical="center"/>
    </xf>
    <xf numFmtId="176" fontId="2" fillId="0" borderId="16" xfId="0" applyNumberFormat="1" applyFont="1" applyBorder="1">
      <alignment vertical="center"/>
    </xf>
    <xf numFmtId="176" fontId="2" fillId="0" borderId="17" xfId="0" applyNumberFormat="1" applyFont="1" applyBorder="1">
      <alignment vertical="center"/>
    </xf>
    <xf numFmtId="41" fontId="2" fillId="4" borderId="39" xfId="59" applyFont="1" applyFill="1" applyBorder="1">
      <alignment vertical="center"/>
    </xf>
    <xf numFmtId="41" fontId="2" fillId="0" borderId="41" xfId="59" applyFont="1" applyBorder="1">
      <alignment vertical="center"/>
    </xf>
    <xf numFmtId="41" fontId="2" fillId="0" borderId="40" xfId="59" applyFont="1" applyBorder="1">
      <alignment vertical="center"/>
    </xf>
    <xf numFmtId="41" fontId="5" fillId="4" borderId="42" xfId="59" applyFont="1" applyFill="1" applyBorder="1">
      <alignment vertical="center"/>
    </xf>
    <xf numFmtId="41" fontId="9" fillId="0" borderId="43" xfId="59" applyFont="1" applyBorder="1" applyAlignment="1">
      <alignment horizontal="right" vertical="center"/>
    </xf>
    <xf numFmtId="41" fontId="9" fillId="0" borderId="32" xfId="59" applyFont="1" applyBorder="1" applyAlignment="1">
      <alignment horizontal="right" vertical="center"/>
    </xf>
    <xf numFmtId="41" fontId="9" fillId="0" borderId="33" xfId="59" applyFont="1" applyBorder="1" applyAlignment="1">
      <alignment horizontal="right" vertical="center"/>
    </xf>
    <xf numFmtId="41" fontId="9" fillId="0" borderId="35" xfId="59" applyFont="1" applyBorder="1" applyAlignment="1">
      <alignment horizontal="right" vertical="center"/>
    </xf>
    <xf numFmtId="41" fontId="9" fillId="0" borderId="36" xfId="59" applyFont="1" applyBorder="1" applyAlignment="1">
      <alignment horizontal="right" vertical="center"/>
    </xf>
    <xf numFmtId="41" fontId="5" fillId="4" borderId="44" xfId="59" applyFont="1" applyFill="1" applyBorder="1">
      <alignment vertical="center"/>
    </xf>
    <xf numFmtId="179" fontId="9" fillId="4" borderId="34" xfId="24" applyNumberFormat="1" applyFont="1" applyFill="1" applyBorder="1">
      <alignment vertical="center"/>
    </xf>
    <xf numFmtId="179" fontId="9" fillId="4" borderId="29" xfId="24" applyNumberFormat="1" applyFont="1" applyFill="1" applyBorder="1">
      <alignment vertical="center"/>
    </xf>
    <xf numFmtId="179" fontId="5" fillId="5" borderId="32" xfId="24" applyNumberFormat="1" applyFont="1" applyFill="1" applyBorder="1">
      <alignment vertical="center"/>
    </xf>
    <xf numFmtId="179" fontId="5" fillId="5" borderId="33" xfId="24" applyNumberFormat="1" applyFont="1" applyFill="1" applyBorder="1">
      <alignment vertical="center"/>
    </xf>
    <xf numFmtId="179" fontId="5" fillId="0" borderId="32" xfId="30" applyNumberFormat="1" applyFont="1" applyBorder="1">
      <alignment vertical="center"/>
    </xf>
    <xf numFmtId="179" fontId="5" fillId="0" borderId="33" xfId="30" applyNumberFormat="1" applyFont="1" applyBorder="1">
      <alignment vertical="center"/>
    </xf>
    <xf numFmtId="179" fontId="5" fillId="0" borderId="32" xfId="30" applyNumberFormat="1" applyFont="1" applyBorder="1">
      <alignment vertical="center"/>
    </xf>
    <xf numFmtId="179" fontId="5" fillId="0" borderId="33" xfId="30" applyNumberFormat="1" applyFont="1" applyBorder="1">
      <alignment vertical="center"/>
    </xf>
    <xf numFmtId="179" fontId="5" fillId="0" borderId="35" xfId="30" applyNumberFormat="1" applyFont="1" applyBorder="1">
      <alignment vertical="center"/>
    </xf>
    <xf numFmtId="179" fontId="5" fillId="0" borderId="36" xfId="30" applyNumberFormat="1" applyFont="1" applyBorder="1">
      <alignment vertical="center"/>
    </xf>
    <xf numFmtId="179" fontId="9" fillId="4" borderId="37" xfId="24" applyNumberFormat="1" applyFont="1" applyFill="1" applyBorder="1">
      <alignment vertical="center"/>
    </xf>
    <xf numFmtId="179" fontId="5" fillId="4" borderId="37" xfId="30" applyNumberFormat="1" applyFont="1" applyFill="1" applyBorder="1">
      <alignment vertical="center"/>
    </xf>
    <xf numFmtId="179" fontId="5" fillId="4" borderId="37" xfId="30" applyNumberFormat="1" applyFont="1" applyFill="1" applyBorder="1">
      <alignment vertical="center"/>
    </xf>
    <xf numFmtId="179" fontId="5" fillId="4" borderId="38" xfId="30" applyNumberFormat="1" applyFont="1" applyFill="1" applyBorder="1">
      <alignment vertical="center"/>
    </xf>
    <xf numFmtId="176" fontId="2" fillId="6" borderId="20" xfId="0" applyNumberFormat="1" applyFont="1" applyFill="1" applyBorder="1">
      <alignment vertical="center"/>
    </xf>
    <xf numFmtId="176" fontId="5" fillId="6" borderId="23" xfId="0" applyNumberFormat="1" applyFont="1" applyFill="1" applyBorder="1">
      <alignment vertical="center"/>
    </xf>
    <xf numFmtId="176" fontId="5" fillId="6" borderId="26" xfId="0" applyNumberFormat="1" applyFont="1" applyFill="1" applyBorder="1">
      <alignment vertical="center"/>
    </xf>
    <xf numFmtId="0" fontId="6" fillId="2" borderId="4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</cellXfs>
  <cellStyles count="62">
    <cellStyle name="백분율 2" xfId="2"/>
    <cellStyle name="쉼표 [0]" xfId="59" builtinId="6"/>
    <cellStyle name="쉼표 [0] 2" xfId="3"/>
    <cellStyle name="쉼표 [0] 2 2" xfId="58"/>
    <cellStyle name="쉼표 [0] 2 3" xfId="61"/>
    <cellStyle name="표준" xfId="0" builtinId="0"/>
    <cellStyle name="표준 10" xfId="4"/>
    <cellStyle name="표준 10 2" xfId="5"/>
    <cellStyle name="표준 10 2 2" xfId="6"/>
    <cellStyle name="표준 10 3" xfId="7"/>
    <cellStyle name="표준 11" xfId="8"/>
    <cellStyle name="표준 11 2" xfId="9"/>
    <cellStyle name="표준 12" xfId="10"/>
    <cellStyle name="표준 12 2" xfId="11"/>
    <cellStyle name="표준 13" xfId="12"/>
    <cellStyle name="표준 13 2" xfId="13"/>
    <cellStyle name="표준 14" xfId="14"/>
    <cellStyle name="표준 14 2" xfId="15"/>
    <cellStyle name="표준 15" xfId="16"/>
    <cellStyle name="표준 15 2" xfId="17"/>
    <cellStyle name="표준 16" xfId="18"/>
    <cellStyle name="표준 16 2" xfId="19"/>
    <cellStyle name="표준 17" xfId="20"/>
    <cellStyle name="표준 17 2" xfId="21"/>
    <cellStyle name="표준 18" xfId="22"/>
    <cellStyle name="표준 19" xfId="23"/>
    <cellStyle name="표준 2" xfId="24"/>
    <cellStyle name="표준 2 2" xfId="25"/>
    <cellStyle name="표준 2 2 2" xfId="26"/>
    <cellStyle name="표준 2 3" xfId="27"/>
    <cellStyle name="표준 20" xfId="28"/>
    <cellStyle name="표준 21" xfId="29"/>
    <cellStyle name="표준 22" xfId="30"/>
    <cellStyle name="표준 3" xfId="31"/>
    <cellStyle name="표준 3 2" xfId="32"/>
    <cellStyle name="표준 3 2 2" xfId="33"/>
    <cellStyle name="표준 3 3" xfId="34"/>
    <cellStyle name="표준 3 4" xfId="60"/>
    <cellStyle name="표준 4" xfId="1"/>
    <cellStyle name="표준 4 2" xfId="35"/>
    <cellStyle name="표준 4 2 2" xfId="36"/>
    <cellStyle name="표준 4 3" xfId="37"/>
    <cellStyle name="표준 5" xfId="38"/>
    <cellStyle name="표준 5 2" xfId="39"/>
    <cellStyle name="표준 5 2 2" xfId="40"/>
    <cellStyle name="표준 5 3" xfId="41"/>
    <cellStyle name="표준 6" xfId="42"/>
    <cellStyle name="표준 6 2" xfId="43"/>
    <cellStyle name="표준 6 2 2" xfId="44"/>
    <cellStyle name="표준 6 3" xfId="45"/>
    <cellStyle name="표준 7" xfId="46"/>
    <cellStyle name="표준 7 2" xfId="47"/>
    <cellStyle name="표준 7 2 2" xfId="48"/>
    <cellStyle name="표준 7 3" xfId="49"/>
    <cellStyle name="표준 8" xfId="50"/>
    <cellStyle name="표준 8 2" xfId="51"/>
    <cellStyle name="표준 8 2 2" xfId="52"/>
    <cellStyle name="표준 8 3" xfId="53"/>
    <cellStyle name="표준 9" xfId="54"/>
    <cellStyle name="표준 9 2" xfId="55"/>
    <cellStyle name="표준 9 2 2" xfId="56"/>
    <cellStyle name="표준 9 3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7" sqref="C7"/>
    </sheetView>
  </sheetViews>
  <sheetFormatPr defaultRowHeight="13.5" x14ac:dyDescent="0.3"/>
  <cols>
    <col min="1" max="1" width="9" style="2"/>
    <col min="2" max="2" width="11.875" style="2" customWidth="1"/>
    <col min="3" max="3" width="10.625" style="2" customWidth="1"/>
    <col min="4" max="5" width="11" style="2" customWidth="1"/>
    <col min="6" max="6" width="10.625" style="2" customWidth="1"/>
    <col min="7" max="8" width="10.25" style="2" customWidth="1"/>
    <col min="9" max="9" width="10" style="2" customWidth="1"/>
    <col min="10" max="13" width="9.25" style="2" customWidth="1"/>
    <col min="14" max="15" width="10" style="2" customWidth="1"/>
    <col min="16" max="17" width="9.25" style="2" customWidth="1"/>
    <col min="18" max="18" width="9" style="2" customWidth="1"/>
    <col min="19" max="16384" width="9" style="2"/>
  </cols>
  <sheetData>
    <row r="1" spans="1:18" x14ac:dyDescent="0.3">
      <c r="A1" s="1" t="s">
        <v>38</v>
      </c>
    </row>
    <row r="2" spans="1:18" ht="14.25" thickBot="1" x14ac:dyDescent="0.35">
      <c r="N2" s="2" t="s">
        <v>42</v>
      </c>
    </row>
    <row r="3" spans="1:18" ht="15" customHeight="1" thickBot="1" x14ac:dyDescent="0.35">
      <c r="A3" s="77" t="s">
        <v>0</v>
      </c>
      <c r="B3" s="72" t="s">
        <v>40</v>
      </c>
      <c r="C3" s="83" t="s">
        <v>39</v>
      </c>
      <c r="D3" s="84"/>
      <c r="E3" s="84"/>
      <c r="F3" s="84"/>
      <c r="G3" s="84"/>
      <c r="H3" s="84"/>
      <c r="I3" s="84"/>
      <c r="J3" s="84"/>
      <c r="K3" s="84"/>
      <c r="L3" s="84"/>
      <c r="M3" s="85"/>
      <c r="N3" s="86" t="s">
        <v>1</v>
      </c>
      <c r="O3" s="87"/>
      <c r="P3" s="87"/>
      <c r="Q3" s="88"/>
    </row>
    <row r="4" spans="1:18" ht="15" customHeight="1" thickBot="1" x14ac:dyDescent="0.35">
      <c r="A4" s="82"/>
      <c r="B4" s="73"/>
      <c r="C4" s="89" t="s">
        <v>2</v>
      </c>
      <c r="D4" s="86" t="s">
        <v>3</v>
      </c>
      <c r="E4" s="88"/>
      <c r="F4" s="86" t="s">
        <v>4</v>
      </c>
      <c r="G4" s="87"/>
      <c r="H4" s="87"/>
      <c r="I4" s="87"/>
      <c r="J4" s="87"/>
      <c r="K4" s="87"/>
      <c r="L4" s="87"/>
      <c r="M4" s="88"/>
      <c r="N4" s="70">
        <v>2021.12</v>
      </c>
      <c r="O4" s="92" t="s">
        <v>41</v>
      </c>
      <c r="P4" s="68"/>
      <c r="Q4" s="69"/>
    </row>
    <row r="5" spans="1:18" ht="15" customHeight="1" x14ac:dyDescent="0.3">
      <c r="A5" s="82"/>
      <c r="B5" s="73"/>
      <c r="C5" s="90"/>
      <c r="D5" s="70" t="s">
        <v>5</v>
      </c>
      <c r="E5" s="73" t="s">
        <v>6</v>
      </c>
      <c r="F5" s="76" t="s">
        <v>7</v>
      </c>
      <c r="G5" s="3" t="s">
        <v>8</v>
      </c>
      <c r="H5" s="4" t="s">
        <v>8</v>
      </c>
      <c r="I5" s="77" t="s">
        <v>9</v>
      </c>
      <c r="J5" s="3" t="s">
        <v>10</v>
      </c>
      <c r="K5" s="4" t="s">
        <v>10</v>
      </c>
      <c r="L5" s="77" t="s">
        <v>11</v>
      </c>
      <c r="M5" s="5" t="s">
        <v>12</v>
      </c>
      <c r="N5" s="70"/>
      <c r="O5" s="93"/>
      <c r="P5" s="79" t="s">
        <v>13</v>
      </c>
      <c r="Q5" s="6" t="s">
        <v>12</v>
      </c>
    </row>
    <row r="6" spans="1:18" ht="15" customHeight="1" thickBot="1" x14ac:dyDescent="0.35">
      <c r="A6" s="78"/>
      <c r="B6" s="74"/>
      <c r="C6" s="91"/>
      <c r="D6" s="71"/>
      <c r="E6" s="74"/>
      <c r="F6" s="71"/>
      <c r="G6" s="7" t="s">
        <v>14</v>
      </c>
      <c r="H6" s="8" t="s">
        <v>15</v>
      </c>
      <c r="I6" s="78"/>
      <c r="J6" s="7" t="s">
        <v>14</v>
      </c>
      <c r="K6" s="8" t="s">
        <v>15</v>
      </c>
      <c r="L6" s="78"/>
      <c r="M6" s="9" t="s">
        <v>16</v>
      </c>
      <c r="N6" s="71"/>
      <c r="O6" s="94"/>
      <c r="P6" s="71"/>
      <c r="Q6" s="9" t="s">
        <v>16</v>
      </c>
    </row>
    <row r="7" spans="1:18" ht="18.75" customHeight="1" x14ac:dyDescent="0.3">
      <c r="A7" s="10" t="s">
        <v>17</v>
      </c>
      <c r="B7" s="65">
        <v>2181835</v>
      </c>
      <c r="C7" s="11">
        <f>(D7+E7)</f>
        <v>2181018</v>
      </c>
      <c r="D7" s="12">
        <f>(G7+J7)</f>
        <v>1120535</v>
      </c>
      <c r="E7" s="13">
        <f>(H7+K7)</f>
        <v>1060483</v>
      </c>
      <c r="F7" s="34">
        <f>SUM(G7:H7)</f>
        <v>2119099</v>
      </c>
      <c r="G7" s="33">
        <f t="shared" ref="G7:K7" si="0">SUM(G8,G11:G24)</f>
        <v>1083753</v>
      </c>
      <c r="H7" s="32">
        <f t="shared" si="0"/>
        <v>1035346</v>
      </c>
      <c r="I7" s="41">
        <f>SUM(I8,I11:I24)</f>
        <v>61919</v>
      </c>
      <c r="J7" s="42">
        <f>SUM(J8,J11:J24)</f>
        <v>36782</v>
      </c>
      <c r="K7" s="43">
        <f t="shared" si="0"/>
        <v>25137</v>
      </c>
      <c r="L7" s="19">
        <f t="shared" ref="L7:L24" si="1">C7-B7</f>
        <v>-817</v>
      </c>
      <c r="M7" s="22">
        <f t="shared" ref="M7:M24" si="2">L7/B7*100</f>
        <v>-3.7445544690593011E-2</v>
      </c>
      <c r="N7" s="31">
        <v>1001915</v>
      </c>
      <c r="O7" s="14">
        <f>SUM(O8,O11:O24)</f>
        <v>1007776</v>
      </c>
      <c r="P7" s="25">
        <f t="shared" ref="P7:P24" si="3">O7-N7</f>
        <v>5861</v>
      </c>
      <c r="Q7" s="22">
        <f t="shared" ref="Q7:Q24" si="4">P7/N7*100</f>
        <v>0.58497976375241412</v>
      </c>
      <c r="R7" s="15"/>
    </row>
    <row r="8" spans="1:18" ht="18.75" customHeight="1" x14ac:dyDescent="0.3">
      <c r="A8" s="16" t="s">
        <v>18</v>
      </c>
      <c r="B8" s="66">
        <v>676430</v>
      </c>
      <c r="C8" s="35">
        <f t="shared" ref="B8:C24" si="5">(D8+E8)</f>
        <v>674519</v>
      </c>
      <c r="D8" s="12">
        <f t="shared" ref="D8:D24" si="6">(G8+J8)</f>
        <v>345943</v>
      </c>
      <c r="E8" s="13">
        <f t="shared" ref="E8:E24" si="7">(H8+K8)</f>
        <v>328576</v>
      </c>
      <c r="F8" s="52">
        <f t="shared" ref="F8:F24" si="8">SUM(G8:H8)</f>
        <v>656702</v>
      </c>
      <c r="G8" s="53">
        <v>335893</v>
      </c>
      <c r="H8" s="54">
        <v>320809</v>
      </c>
      <c r="I8" s="44">
        <f>SUM(J8:K8)</f>
        <v>17817</v>
      </c>
      <c r="J8" s="45">
        <v>10050</v>
      </c>
      <c r="K8" s="45">
        <v>7767</v>
      </c>
      <c r="L8" s="20">
        <f t="shared" si="1"/>
        <v>-1911</v>
      </c>
      <c r="M8" s="23">
        <f t="shared" si="2"/>
        <v>-0.28251260293008884</v>
      </c>
      <c r="N8" s="30">
        <v>297987</v>
      </c>
      <c r="O8" s="61">
        <v>299485</v>
      </c>
      <c r="P8" s="26">
        <f t="shared" si="3"/>
        <v>1498</v>
      </c>
      <c r="Q8" s="23">
        <f t="shared" si="4"/>
        <v>0.50270649390745237</v>
      </c>
      <c r="R8" s="15"/>
    </row>
    <row r="9" spans="1:18" ht="18.75" customHeight="1" x14ac:dyDescent="0.3">
      <c r="A9" s="17" t="s">
        <v>19</v>
      </c>
      <c r="B9" s="66">
        <v>263079</v>
      </c>
      <c r="C9" s="35">
        <f t="shared" si="5"/>
        <v>262573</v>
      </c>
      <c r="D9" s="12">
        <f t="shared" si="6"/>
        <v>133674</v>
      </c>
      <c r="E9" s="13">
        <f t="shared" si="7"/>
        <v>128899</v>
      </c>
      <c r="F9" s="52">
        <f t="shared" si="8"/>
        <v>254934</v>
      </c>
      <c r="G9" s="55">
        <v>129307</v>
      </c>
      <c r="H9" s="56">
        <v>125627</v>
      </c>
      <c r="I9" s="44">
        <f t="shared" ref="I9:I24" si="9">SUM(J9:K9)</f>
        <v>7639</v>
      </c>
      <c r="J9" s="46">
        <v>4367</v>
      </c>
      <c r="K9" s="47">
        <v>3272</v>
      </c>
      <c r="L9" s="20">
        <f t="shared" si="1"/>
        <v>-506</v>
      </c>
      <c r="M9" s="23">
        <f t="shared" si="2"/>
        <v>-0.19233766283131684</v>
      </c>
      <c r="N9" s="29">
        <v>116963</v>
      </c>
      <c r="O9" s="62">
        <v>117555</v>
      </c>
      <c r="P9" s="26">
        <f t="shared" si="3"/>
        <v>592</v>
      </c>
      <c r="Q9" s="23">
        <f t="shared" si="4"/>
        <v>0.50614296828911709</v>
      </c>
      <c r="R9" s="15"/>
    </row>
    <row r="10" spans="1:18" ht="18.75" customHeight="1" x14ac:dyDescent="0.3">
      <c r="A10" s="17" t="s">
        <v>20</v>
      </c>
      <c r="B10" s="66">
        <v>413351</v>
      </c>
      <c r="C10" s="35">
        <f t="shared" si="5"/>
        <v>411946</v>
      </c>
      <c r="D10" s="12">
        <f t="shared" si="6"/>
        <v>212269</v>
      </c>
      <c r="E10" s="13">
        <f t="shared" si="7"/>
        <v>199677</v>
      </c>
      <c r="F10" s="52">
        <f t="shared" si="8"/>
        <v>401768</v>
      </c>
      <c r="G10" s="55">
        <v>206586</v>
      </c>
      <c r="H10" s="56">
        <v>195182</v>
      </c>
      <c r="I10" s="44">
        <f t="shared" si="9"/>
        <v>10178</v>
      </c>
      <c r="J10" s="46">
        <v>5683</v>
      </c>
      <c r="K10" s="47">
        <v>4495</v>
      </c>
      <c r="L10" s="20">
        <f t="shared" si="1"/>
        <v>-1405</v>
      </c>
      <c r="M10" s="23">
        <f t="shared" si="2"/>
        <v>-0.33990482664853838</v>
      </c>
      <c r="N10" s="29">
        <v>181024</v>
      </c>
      <c r="O10" s="62">
        <v>181930</v>
      </c>
      <c r="P10" s="26">
        <f t="shared" si="3"/>
        <v>906</v>
      </c>
      <c r="Q10" s="23">
        <f t="shared" si="4"/>
        <v>0.5004861233869542</v>
      </c>
      <c r="R10" s="15"/>
    </row>
    <row r="11" spans="1:18" ht="18.75" customHeight="1" x14ac:dyDescent="0.3">
      <c r="A11" s="16" t="s">
        <v>21</v>
      </c>
      <c r="B11" s="66">
        <v>105094</v>
      </c>
      <c r="C11" s="35">
        <f t="shared" si="5"/>
        <v>105104</v>
      </c>
      <c r="D11" s="12">
        <f t="shared" si="6"/>
        <v>52561</v>
      </c>
      <c r="E11" s="13">
        <f t="shared" si="7"/>
        <v>52543</v>
      </c>
      <c r="F11" s="52">
        <f t="shared" si="8"/>
        <v>103214</v>
      </c>
      <c r="G11" s="55">
        <v>51566</v>
      </c>
      <c r="H11" s="56">
        <v>51648</v>
      </c>
      <c r="I11" s="44">
        <f t="shared" si="9"/>
        <v>1890</v>
      </c>
      <c r="J11" s="46">
        <v>995</v>
      </c>
      <c r="K11" s="47">
        <v>895</v>
      </c>
      <c r="L11" s="20">
        <f t="shared" si="1"/>
        <v>10</v>
      </c>
      <c r="M11" s="23">
        <f t="shared" si="2"/>
        <v>9.5152910727539161E-3</v>
      </c>
      <c r="N11" s="29">
        <v>51580</v>
      </c>
      <c r="O11" s="62">
        <v>52111</v>
      </c>
      <c r="P11" s="26">
        <f t="shared" si="3"/>
        <v>531</v>
      </c>
      <c r="Q11" s="23">
        <f t="shared" si="4"/>
        <v>1.0294687863512988</v>
      </c>
      <c r="R11" s="15"/>
    </row>
    <row r="12" spans="1:18" ht="18.75" customHeight="1" x14ac:dyDescent="0.3">
      <c r="A12" s="16" t="s">
        <v>22</v>
      </c>
      <c r="B12" s="66">
        <v>101266</v>
      </c>
      <c r="C12" s="35">
        <f t="shared" si="5"/>
        <v>100691</v>
      </c>
      <c r="D12" s="12">
        <f t="shared" si="6"/>
        <v>51796</v>
      </c>
      <c r="E12" s="13">
        <f t="shared" si="7"/>
        <v>48895</v>
      </c>
      <c r="F12" s="52">
        <f t="shared" si="8"/>
        <v>97959</v>
      </c>
      <c r="G12" s="55">
        <v>49663</v>
      </c>
      <c r="H12" s="56">
        <v>48296</v>
      </c>
      <c r="I12" s="44">
        <f t="shared" si="9"/>
        <v>2732</v>
      </c>
      <c r="J12" s="46">
        <v>2133</v>
      </c>
      <c r="K12" s="47">
        <v>599</v>
      </c>
      <c r="L12" s="20">
        <f t="shared" si="1"/>
        <v>-575</v>
      </c>
      <c r="M12" s="23">
        <f t="shared" si="2"/>
        <v>-0.56781150632986388</v>
      </c>
      <c r="N12" s="29">
        <v>49419</v>
      </c>
      <c r="O12" s="62">
        <v>49528</v>
      </c>
      <c r="P12" s="26">
        <f t="shared" si="3"/>
        <v>109</v>
      </c>
      <c r="Q12" s="23">
        <f t="shared" si="4"/>
        <v>0.2205629413788219</v>
      </c>
      <c r="R12" s="15"/>
    </row>
    <row r="13" spans="1:18" ht="18.75" customHeight="1" x14ac:dyDescent="0.3">
      <c r="A13" s="16" t="s">
        <v>23</v>
      </c>
      <c r="B13" s="66">
        <v>340953</v>
      </c>
      <c r="C13" s="35">
        <f t="shared" si="5"/>
        <v>344847</v>
      </c>
      <c r="D13" s="12">
        <f t="shared" si="6"/>
        <v>180597</v>
      </c>
      <c r="E13" s="13">
        <f t="shared" si="7"/>
        <v>164250</v>
      </c>
      <c r="F13" s="52">
        <f t="shared" si="8"/>
        <v>328576</v>
      </c>
      <c r="G13" s="55">
        <v>171025</v>
      </c>
      <c r="H13" s="56">
        <v>157551</v>
      </c>
      <c r="I13" s="44">
        <f t="shared" si="9"/>
        <v>16271</v>
      </c>
      <c r="J13" s="46">
        <v>9572</v>
      </c>
      <c r="K13" s="47">
        <v>6699</v>
      </c>
      <c r="L13" s="20">
        <f t="shared" si="1"/>
        <v>3894</v>
      </c>
      <c r="M13" s="23">
        <f t="shared" si="2"/>
        <v>1.1420928984346816</v>
      </c>
      <c r="N13" s="29">
        <v>145869</v>
      </c>
      <c r="O13" s="62">
        <v>148330</v>
      </c>
      <c r="P13" s="26">
        <f t="shared" si="3"/>
        <v>2461</v>
      </c>
      <c r="Q13" s="23">
        <f t="shared" si="4"/>
        <v>1.6871302332915152</v>
      </c>
      <c r="R13" s="15"/>
    </row>
    <row r="14" spans="1:18" ht="18.75" customHeight="1" x14ac:dyDescent="0.3">
      <c r="A14" s="16" t="s">
        <v>24</v>
      </c>
      <c r="B14" s="66">
        <v>180499</v>
      </c>
      <c r="C14" s="35">
        <f t="shared" si="5"/>
        <v>180293</v>
      </c>
      <c r="D14" s="12">
        <f t="shared" si="6"/>
        <v>94040</v>
      </c>
      <c r="E14" s="13">
        <f t="shared" si="7"/>
        <v>86253</v>
      </c>
      <c r="F14" s="52">
        <f t="shared" si="8"/>
        <v>176452</v>
      </c>
      <c r="G14" s="55">
        <v>91992</v>
      </c>
      <c r="H14" s="56">
        <v>84460</v>
      </c>
      <c r="I14" s="44">
        <f t="shared" si="9"/>
        <v>3841</v>
      </c>
      <c r="J14" s="46">
        <v>2048</v>
      </c>
      <c r="K14" s="47">
        <v>1793</v>
      </c>
      <c r="L14" s="20">
        <f t="shared" si="1"/>
        <v>-206</v>
      </c>
      <c r="M14" s="23">
        <f t="shared" si="2"/>
        <v>-0.11412805611111419</v>
      </c>
      <c r="N14" s="29">
        <v>81407</v>
      </c>
      <c r="O14" s="62">
        <v>81737</v>
      </c>
      <c r="P14" s="26">
        <f t="shared" si="3"/>
        <v>330</v>
      </c>
      <c r="Q14" s="23">
        <f t="shared" si="4"/>
        <v>0.40537054553048263</v>
      </c>
      <c r="R14" s="15"/>
    </row>
    <row r="15" spans="1:18" ht="18.75" customHeight="1" x14ac:dyDescent="0.3">
      <c r="A15" s="16" t="s">
        <v>25</v>
      </c>
      <c r="B15" s="66">
        <v>118184</v>
      </c>
      <c r="C15" s="35">
        <f t="shared" si="5"/>
        <v>117677</v>
      </c>
      <c r="D15" s="12">
        <f t="shared" si="6"/>
        <v>58828</v>
      </c>
      <c r="E15" s="13">
        <f t="shared" si="7"/>
        <v>58849</v>
      </c>
      <c r="F15" s="52">
        <f t="shared" si="8"/>
        <v>114043</v>
      </c>
      <c r="G15" s="55">
        <v>56929</v>
      </c>
      <c r="H15" s="56">
        <v>57114</v>
      </c>
      <c r="I15" s="44">
        <f t="shared" si="9"/>
        <v>3634</v>
      </c>
      <c r="J15" s="46">
        <v>1899</v>
      </c>
      <c r="K15" s="47">
        <v>1735</v>
      </c>
      <c r="L15" s="20">
        <f t="shared" si="1"/>
        <v>-507</v>
      </c>
      <c r="M15" s="23">
        <f t="shared" si="2"/>
        <v>-0.42899208014621265</v>
      </c>
      <c r="N15" s="29">
        <v>58048</v>
      </c>
      <c r="O15" s="62">
        <v>58244</v>
      </c>
      <c r="P15" s="26">
        <f t="shared" si="3"/>
        <v>196</v>
      </c>
      <c r="Q15" s="23">
        <f t="shared" si="4"/>
        <v>0.33765159867695704</v>
      </c>
      <c r="R15" s="15"/>
    </row>
    <row r="16" spans="1:18" ht="18.75" customHeight="1" x14ac:dyDescent="0.3">
      <c r="A16" s="16" t="s">
        <v>26</v>
      </c>
      <c r="B16" s="66">
        <v>43522</v>
      </c>
      <c r="C16" s="35">
        <f t="shared" si="5"/>
        <v>43604</v>
      </c>
      <c r="D16" s="12">
        <f t="shared" si="6"/>
        <v>21757</v>
      </c>
      <c r="E16" s="13">
        <f t="shared" si="7"/>
        <v>21847</v>
      </c>
      <c r="F16" s="52">
        <f t="shared" si="8"/>
        <v>43419</v>
      </c>
      <c r="G16" s="55">
        <v>21666</v>
      </c>
      <c r="H16" s="56">
        <v>21753</v>
      </c>
      <c r="I16" s="44">
        <f t="shared" si="9"/>
        <v>185</v>
      </c>
      <c r="J16" s="46">
        <v>91</v>
      </c>
      <c r="K16" s="47">
        <v>94</v>
      </c>
      <c r="L16" s="20">
        <f t="shared" si="1"/>
        <v>82</v>
      </c>
      <c r="M16" s="23">
        <f t="shared" si="2"/>
        <v>0.18841045907816736</v>
      </c>
      <c r="N16" s="29">
        <v>17152</v>
      </c>
      <c r="O16" s="62">
        <v>17345</v>
      </c>
      <c r="P16" s="26">
        <f t="shared" si="3"/>
        <v>193</v>
      </c>
      <c r="Q16" s="23">
        <f t="shared" si="4"/>
        <v>1.1252332089552239</v>
      </c>
      <c r="R16" s="15"/>
    </row>
    <row r="17" spans="1:18" ht="18.75" customHeight="1" x14ac:dyDescent="0.3">
      <c r="A17" s="16" t="s">
        <v>27</v>
      </c>
      <c r="B17" s="66">
        <v>172204</v>
      </c>
      <c r="C17" s="35">
        <f t="shared" si="5"/>
        <v>171992</v>
      </c>
      <c r="D17" s="12">
        <f t="shared" si="6"/>
        <v>92090</v>
      </c>
      <c r="E17" s="13">
        <f t="shared" si="7"/>
        <v>79902</v>
      </c>
      <c r="F17" s="52">
        <f t="shared" si="8"/>
        <v>166971</v>
      </c>
      <c r="G17" s="55">
        <v>88907</v>
      </c>
      <c r="H17" s="56">
        <v>78064</v>
      </c>
      <c r="I17" s="44">
        <f t="shared" si="9"/>
        <v>5021</v>
      </c>
      <c r="J17" s="46">
        <v>3183</v>
      </c>
      <c r="K17" s="47">
        <v>1838</v>
      </c>
      <c r="L17" s="20">
        <f t="shared" si="1"/>
        <v>-212</v>
      </c>
      <c r="M17" s="23">
        <f t="shared" si="2"/>
        <v>-0.12310980000464565</v>
      </c>
      <c r="N17" s="29">
        <v>79526</v>
      </c>
      <c r="O17" s="62">
        <v>79779</v>
      </c>
      <c r="P17" s="26">
        <f t="shared" si="3"/>
        <v>253</v>
      </c>
      <c r="Q17" s="23">
        <f t="shared" si="4"/>
        <v>0.31813494957623922</v>
      </c>
      <c r="R17" s="15"/>
    </row>
    <row r="18" spans="1:18" ht="18.75" customHeight="1" x14ac:dyDescent="0.3">
      <c r="A18" s="16" t="s">
        <v>28</v>
      </c>
      <c r="B18" s="66">
        <v>52422</v>
      </c>
      <c r="C18" s="35">
        <f t="shared" si="5"/>
        <v>52181</v>
      </c>
      <c r="D18" s="12">
        <f t="shared" si="6"/>
        <v>26377</v>
      </c>
      <c r="E18" s="13">
        <f t="shared" si="7"/>
        <v>25804</v>
      </c>
      <c r="F18" s="52">
        <f t="shared" si="8"/>
        <v>50290</v>
      </c>
      <c r="G18" s="57">
        <v>25381</v>
      </c>
      <c r="H18" s="58">
        <v>24909</v>
      </c>
      <c r="I18" s="44">
        <f t="shared" si="9"/>
        <v>1891</v>
      </c>
      <c r="J18" s="46">
        <v>996</v>
      </c>
      <c r="K18" s="47">
        <v>895</v>
      </c>
      <c r="L18" s="20">
        <f t="shared" si="1"/>
        <v>-241</v>
      </c>
      <c r="M18" s="23">
        <f t="shared" si="2"/>
        <v>-0.45973064743809849</v>
      </c>
      <c r="N18" s="29">
        <v>25893</v>
      </c>
      <c r="O18" s="63">
        <v>25910</v>
      </c>
      <c r="P18" s="26">
        <f t="shared" si="3"/>
        <v>17</v>
      </c>
      <c r="Q18" s="23">
        <f t="shared" si="4"/>
        <v>6.5654810180357626E-2</v>
      </c>
      <c r="R18" s="15"/>
    </row>
    <row r="19" spans="1:18" ht="18.75" customHeight="1" x14ac:dyDescent="0.3">
      <c r="A19" s="16" t="s">
        <v>29</v>
      </c>
      <c r="B19" s="66">
        <v>64893</v>
      </c>
      <c r="C19" s="35">
        <f>(D19+E19)</f>
        <v>64466</v>
      </c>
      <c r="D19" s="12">
        <f t="shared" si="6"/>
        <v>32087</v>
      </c>
      <c r="E19" s="13">
        <f t="shared" si="7"/>
        <v>32379</v>
      </c>
      <c r="F19" s="52">
        <f t="shared" si="8"/>
        <v>63324</v>
      </c>
      <c r="G19" s="57">
        <v>31454</v>
      </c>
      <c r="H19" s="58">
        <v>31870</v>
      </c>
      <c r="I19" s="44">
        <f t="shared" si="9"/>
        <v>1142</v>
      </c>
      <c r="J19" s="46">
        <v>633</v>
      </c>
      <c r="K19" s="47">
        <v>509</v>
      </c>
      <c r="L19" s="20">
        <f t="shared" si="1"/>
        <v>-427</v>
      </c>
      <c r="M19" s="23">
        <f t="shared" si="2"/>
        <v>-0.6580062564529302</v>
      </c>
      <c r="N19" s="29">
        <v>33257</v>
      </c>
      <c r="O19" s="63">
        <v>33185</v>
      </c>
      <c r="P19" s="26">
        <f t="shared" si="3"/>
        <v>-72</v>
      </c>
      <c r="Q19" s="23">
        <f t="shared" si="4"/>
        <v>-0.21649577532549541</v>
      </c>
      <c r="R19" s="15"/>
    </row>
    <row r="20" spans="1:18" ht="18.75" customHeight="1" x14ac:dyDescent="0.3">
      <c r="A20" s="16" t="s">
        <v>30</v>
      </c>
      <c r="B20" s="66">
        <v>52015</v>
      </c>
      <c r="C20" s="35">
        <f t="shared" si="5"/>
        <v>51830</v>
      </c>
      <c r="D20" s="12">
        <f t="shared" si="6"/>
        <v>25918</v>
      </c>
      <c r="E20" s="13">
        <f t="shared" si="7"/>
        <v>25912</v>
      </c>
      <c r="F20" s="52">
        <f t="shared" si="8"/>
        <v>50597</v>
      </c>
      <c r="G20" s="57">
        <v>24973</v>
      </c>
      <c r="H20" s="58">
        <v>25624</v>
      </c>
      <c r="I20" s="44">
        <f t="shared" si="9"/>
        <v>1233</v>
      </c>
      <c r="J20" s="46">
        <v>945</v>
      </c>
      <c r="K20" s="47">
        <v>288</v>
      </c>
      <c r="L20" s="20">
        <f t="shared" si="1"/>
        <v>-185</v>
      </c>
      <c r="M20" s="23">
        <f t="shared" si="2"/>
        <v>-0.3556666346246275</v>
      </c>
      <c r="N20" s="29">
        <v>26646</v>
      </c>
      <c r="O20" s="63">
        <v>26707</v>
      </c>
      <c r="P20" s="26">
        <f t="shared" si="3"/>
        <v>61</v>
      </c>
      <c r="Q20" s="23">
        <f t="shared" si="4"/>
        <v>0.22892741874953088</v>
      </c>
      <c r="R20" s="15"/>
    </row>
    <row r="21" spans="1:18" ht="18.75" customHeight="1" x14ac:dyDescent="0.3">
      <c r="A21" s="16" t="s">
        <v>31</v>
      </c>
      <c r="B21" s="66">
        <v>31062</v>
      </c>
      <c r="C21" s="35">
        <f t="shared" si="5"/>
        <v>31154</v>
      </c>
      <c r="D21" s="12">
        <f t="shared" si="6"/>
        <v>15903</v>
      </c>
      <c r="E21" s="13">
        <f t="shared" si="7"/>
        <v>15251</v>
      </c>
      <c r="F21" s="52">
        <f t="shared" si="8"/>
        <v>30547</v>
      </c>
      <c r="G21" s="57">
        <v>15553</v>
      </c>
      <c r="H21" s="58">
        <v>14994</v>
      </c>
      <c r="I21" s="44">
        <f t="shared" si="9"/>
        <v>607</v>
      </c>
      <c r="J21" s="46">
        <v>350</v>
      </c>
      <c r="K21" s="47">
        <v>257</v>
      </c>
      <c r="L21" s="20">
        <f t="shared" si="1"/>
        <v>92</v>
      </c>
      <c r="M21" s="23">
        <f t="shared" si="2"/>
        <v>0.29618182988860986</v>
      </c>
      <c r="N21" s="29">
        <v>16426</v>
      </c>
      <c r="O21" s="63">
        <v>16626</v>
      </c>
      <c r="P21" s="26">
        <f t="shared" si="3"/>
        <v>200</v>
      </c>
      <c r="Q21" s="23">
        <f t="shared" si="4"/>
        <v>1.2175818823815903</v>
      </c>
      <c r="R21" s="15"/>
    </row>
    <row r="22" spans="1:18" ht="18.75" customHeight="1" x14ac:dyDescent="0.3">
      <c r="A22" s="16" t="s">
        <v>32</v>
      </c>
      <c r="B22" s="66">
        <v>101579</v>
      </c>
      <c r="C22" s="35">
        <f t="shared" si="5"/>
        <v>101455</v>
      </c>
      <c r="D22" s="12">
        <f t="shared" si="6"/>
        <v>50903</v>
      </c>
      <c r="E22" s="13">
        <f t="shared" si="7"/>
        <v>50552</v>
      </c>
      <c r="F22" s="52">
        <f t="shared" si="8"/>
        <v>99125</v>
      </c>
      <c r="G22" s="57">
        <v>49372</v>
      </c>
      <c r="H22" s="58">
        <v>49753</v>
      </c>
      <c r="I22" s="44">
        <f t="shared" si="9"/>
        <v>2330</v>
      </c>
      <c r="J22" s="46">
        <v>1531</v>
      </c>
      <c r="K22" s="47">
        <v>799</v>
      </c>
      <c r="L22" s="20">
        <f t="shared" si="1"/>
        <v>-124</v>
      </c>
      <c r="M22" s="23">
        <f t="shared" si="2"/>
        <v>-0.12207247561011626</v>
      </c>
      <c r="N22" s="29">
        <v>46746</v>
      </c>
      <c r="O22" s="63">
        <v>46800</v>
      </c>
      <c r="P22" s="26">
        <f t="shared" si="3"/>
        <v>54</v>
      </c>
      <c r="Q22" s="23">
        <f t="shared" si="4"/>
        <v>0.11551790527531768</v>
      </c>
      <c r="R22" s="15"/>
    </row>
    <row r="23" spans="1:18" ht="18.75" customHeight="1" x14ac:dyDescent="0.3">
      <c r="A23" s="16" t="s">
        <v>33</v>
      </c>
      <c r="B23" s="66">
        <v>78805</v>
      </c>
      <c r="C23" s="35">
        <f t="shared" si="5"/>
        <v>78398</v>
      </c>
      <c r="D23" s="12">
        <f t="shared" si="6"/>
        <v>39750</v>
      </c>
      <c r="E23" s="13">
        <f t="shared" si="7"/>
        <v>38648</v>
      </c>
      <c r="F23" s="52">
        <f t="shared" si="8"/>
        <v>76443</v>
      </c>
      <c r="G23" s="57">
        <v>38390</v>
      </c>
      <c r="H23" s="58">
        <v>38053</v>
      </c>
      <c r="I23" s="44">
        <f t="shared" si="9"/>
        <v>1955</v>
      </c>
      <c r="J23" s="46">
        <v>1360</v>
      </c>
      <c r="K23" s="47">
        <v>595</v>
      </c>
      <c r="L23" s="20">
        <f t="shared" si="1"/>
        <v>-407</v>
      </c>
      <c r="M23" s="23">
        <f t="shared" si="2"/>
        <v>-0.51646469132669248</v>
      </c>
      <c r="N23" s="29">
        <v>39051</v>
      </c>
      <c r="O23" s="63">
        <v>39002</v>
      </c>
      <c r="P23" s="26">
        <f t="shared" si="3"/>
        <v>-49</v>
      </c>
      <c r="Q23" s="23">
        <f t="shared" si="4"/>
        <v>-0.12547694041125707</v>
      </c>
      <c r="R23" s="15"/>
    </row>
    <row r="24" spans="1:18" ht="18.75" customHeight="1" thickBot="1" x14ac:dyDescent="0.35">
      <c r="A24" s="18" t="s">
        <v>34</v>
      </c>
      <c r="B24" s="67">
        <v>62907</v>
      </c>
      <c r="C24" s="38">
        <f t="shared" si="5"/>
        <v>62807</v>
      </c>
      <c r="D24" s="39">
        <f t="shared" si="6"/>
        <v>31985</v>
      </c>
      <c r="E24" s="40">
        <f t="shared" si="7"/>
        <v>30822</v>
      </c>
      <c r="F24" s="51">
        <f t="shared" si="8"/>
        <v>61437</v>
      </c>
      <c r="G24" s="59">
        <v>30989</v>
      </c>
      <c r="H24" s="60">
        <v>30448</v>
      </c>
      <c r="I24" s="50">
        <f t="shared" si="9"/>
        <v>1370</v>
      </c>
      <c r="J24" s="48">
        <v>996</v>
      </c>
      <c r="K24" s="49">
        <v>374</v>
      </c>
      <c r="L24" s="21">
        <f t="shared" si="1"/>
        <v>-100</v>
      </c>
      <c r="M24" s="24">
        <f t="shared" si="2"/>
        <v>-0.15896482108509385</v>
      </c>
      <c r="N24" s="28">
        <v>32908</v>
      </c>
      <c r="O24" s="64">
        <v>32987</v>
      </c>
      <c r="P24" s="27">
        <f t="shared" si="3"/>
        <v>79</v>
      </c>
      <c r="Q24" s="24">
        <f t="shared" si="4"/>
        <v>0.2400632065151331</v>
      </c>
      <c r="R24" s="15"/>
    </row>
    <row r="25" spans="1:18" x14ac:dyDescent="0.3">
      <c r="A25" s="80" t="s">
        <v>43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1:18" x14ac:dyDescent="0.3">
      <c r="A26" s="75" t="s">
        <v>35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</row>
    <row r="27" spans="1:18" x14ac:dyDescent="0.3">
      <c r="A27" s="75" t="s">
        <v>37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</row>
    <row r="30" spans="1:18" ht="16.5" x14ac:dyDescent="0.3">
      <c r="F30" s="37"/>
      <c r="N30" s="2" t="s">
        <v>36</v>
      </c>
    </row>
    <row r="31" spans="1:18" x14ac:dyDescent="0.3">
      <c r="E31" s="36"/>
    </row>
  </sheetData>
  <mergeCells count="19">
    <mergeCell ref="F4:M4"/>
    <mergeCell ref="N4:N6"/>
    <mergeCell ref="O4:O6"/>
    <mergeCell ref="P4:Q4"/>
    <mergeCell ref="D5:D6"/>
    <mergeCell ref="B3:B6"/>
    <mergeCell ref="A26:Q26"/>
    <mergeCell ref="A27:Q27"/>
    <mergeCell ref="E5:E6"/>
    <mergeCell ref="F5:F6"/>
    <mergeCell ref="I5:I6"/>
    <mergeCell ref="L5:L6"/>
    <mergeCell ref="P5:P6"/>
    <mergeCell ref="A25:Q25"/>
    <mergeCell ref="A3:A6"/>
    <mergeCell ref="C3:M3"/>
    <mergeCell ref="N3:Q3"/>
    <mergeCell ref="C4:C6"/>
    <mergeCell ref="D4:E4"/>
  </mergeCells>
  <phoneticPr fontId="4" type="noConversion"/>
  <pageMargins left="0.7" right="0.7" top="0.75" bottom="0.75" header="0.3" footer="0.3"/>
  <pageSetup paperSize="9" scale="70" orientation="landscape" r:id="rId1"/>
  <ignoredErrors>
    <ignoredError sqref="J7:K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총인구(충남 내국인+외국인)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2021-10-19T23:20:37Z</cp:lastPrinted>
  <dcterms:created xsi:type="dcterms:W3CDTF">2018-01-26T00:18:15Z</dcterms:created>
  <dcterms:modified xsi:type="dcterms:W3CDTF">2022-04-27T07:28:54Z</dcterms:modified>
</cp:coreProperties>
</file>