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주민등록인구\2021.10\"/>
    </mc:Choice>
  </mc:AlternateContent>
  <bookViews>
    <workbookView xWindow="0" yWindow="0" windowWidth="23085" windowHeight="11475"/>
  </bookViews>
  <sheets>
    <sheet name="인구+세대(충남 내국인)" sheetId="2" r:id="rId1"/>
    <sheet name="인구+세대(전국 내국인)" sheetId="3" r:id="rId2"/>
    <sheet name="연령대별 성별 시군별(충남 내국인)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C17" i="2"/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6" i="3"/>
  <c r="C5" i="3"/>
  <c r="F17" i="2"/>
  <c r="D17" i="2" s="1"/>
  <c r="B67" i="4" l="1"/>
  <c r="B49" i="4"/>
  <c r="B31" i="4"/>
  <c r="E5" i="3" l="1"/>
  <c r="F5" i="3"/>
  <c r="B35" i="4" l="1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B36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B37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B38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B39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B40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B4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B42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B43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B44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B45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N34" i="4" l="1"/>
  <c r="F34" i="4"/>
  <c r="B34" i="4"/>
  <c r="P34" i="4"/>
  <c r="L34" i="4"/>
  <c r="H34" i="4"/>
  <c r="Q34" i="4"/>
  <c r="M34" i="4"/>
  <c r="I34" i="4"/>
  <c r="E34" i="4"/>
  <c r="S34" i="4"/>
  <c r="O34" i="4"/>
  <c r="K34" i="4"/>
  <c r="G34" i="4"/>
  <c r="C34" i="4"/>
  <c r="R34" i="4"/>
  <c r="J34" i="4"/>
  <c r="D34" i="4"/>
  <c r="B5" i="3"/>
  <c r="C6" i="2" l="1"/>
  <c r="D8" i="2" l="1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7" i="2"/>
  <c r="C5" i="2"/>
  <c r="D6" i="2" l="1"/>
  <c r="G5" i="3"/>
  <c r="D5" i="3" l="1"/>
  <c r="BC45" i="4" l="1"/>
  <c r="BB45" i="4"/>
  <c r="BA45" i="4"/>
  <c r="AZ45" i="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BC38" i="4"/>
  <c r="BB38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BC37" i="4"/>
  <c r="BB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J24" i="2"/>
  <c r="K24" i="2" s="1"/>
  <c r="H24" i="2"/>
  <c r="I24" i="2" s="1"/>
  <c r="J23" i="2"/>
  <c r="K23" i="2" s="1"/>
  <c r="H23" i="2"/>
  <c r="I23" i="2" s="1"/>
  <c r="J22" i="2"/>
  <c r="K22" i="2" s="1"/>
  <c r="H22" i="2"/>
  <c r="I22" i="2" s="1"/>
  <c r="J21" i="2"/>
  <c r="K21" i="2" s="1"/>
  <c r="H21" i="2"/>
  <c r="I21" i="2" s="1"/>
  <c r="J20" i="2"/>
  <c r="K20" i="2" s="1"/>
  <c r="H20" i="2"/>
  <c r="I20" i="2" s="1"/>
  <c r="J19" i="2"/>
  <c r="K19" i="2" s="1"/>
  <c r="H19" i="2"/>
  <c r="I19" i="2" s="1"/>
  <c r="J18" i="2"/>
  <c r="K18" i="2" s="1"/>
  <c r="H18" i="2"/>
  <c r="I18" i="2" s="1"/>
  <c r="G17" i="2"/>
  <c r="B17" i="2"/>
  <c r="J16" i="2"/>
  <c r="K16" i="2" s="1"/>
  <c r="H16" i="2"/>
  <c r="I16" i="2" s="1"/>
  <c r="J15" i="2"/>
  <c r="K15" i="2" s="1"/>
  <c r="H15" i="2"/>
  <c r="I15" i="2" s="1"/>
  <c r="J14" i="2"/>
  <c r="K14" i="2" s="1"/>
  <c r="H14" i="2"/>
  <c r="I14" i="2" s="1"/>
  <c r="J13" i="2"/>
  <c r="K13" i="2" s="1"/>
  <c r="H13" i="2"/>
  <c r="I13" i="2" s="1"/>
  <c r="J12" i="2"/>
  <c r="K12" i="2" s="1"/>
  <c r="H12" i="2"/>
  <c r="I12" i="2" s="1"/>
  <c r="J11" i="2"/>
  <c r="K11" i="2" s="1"/>
  <c r="H11" i="2"/>
  <c r="I11" i="2" s="1"/>
  <c r="J10" i="2"/>
  <c r="K10" i="2" s="1"/>
  <c r="H10" i="2"/>
  <c r="I10" i="2" s="1"/>
  <c r="J9" i="2"/>
  <c r="K9" i="2" s="1"/>
  <c r="H9" i="2"/>
  <c r="I9" i="2" s="1"/>
  <c r="J8" i="2"/>
  <c r="K8" i="2" s="1"/>
  <c r="H8" i="2"/>
  <c r="I8" i="2" s="1"/>
  <c r="J7" i="2"/>
  <c r="K7" i="2" s="1"/>
  <c r="H7" i="2"/>
  <c r="I7" i="2" s="1"/>
  <c r="G6" i="2"/>
  <c r="F6" i="2"/>
  <c r="E6" i="2"/>
  <c r="B6" i="2"/>
  <c r="B5" i="2" s="1"/>
  <c r="G5" i="2" l="1"/>
  <c r="D60" i="4"/>
  <c r="T34" i="4"/>
  <c r="X34" i="4"/>
  <c r="X53" i="4" s="1"/>
  <c r="AJ34" i="4"/>
  <c r="AN34" i="4"/>
  <c r="AN57" i="4" s="1"/>
  <c r="AZ34" i="4"/>
  <c r="AD34" i="4"/>
  <c r="AH34" i="4"/>
  <c r="AX34" i="4"/>
  <c r="C62" i="4"/>
  <c r="K60" i="4"/>
  <c r="S60" i="4"/>
  <c r="AU34" i="4"/>
  <c r="AU62" i="4" s="1"/>
  <c r="M63" i="4"/>
  <c r="G72" i="4"/>
  <c r="AO34" i="4"/>
  <c r="E73" i="4"/>
  <c r="Q73" i="4"/>
  <c r="O74" i="4"/>
  <c r="E75" i="4"/>
  <c r="AS34" i="4"/>
  <c r="AS61" i="4" s="1"/>
  <c r="N58" i="4"/>
  <c r="Y34" i="4"/>
  <c r="Y58" i="4" s="1"/>
  <c r="V34" i="4"/>
  <c r="H71" i="4"/>
  <c r="AP34" i="4"/>
  <c r="BB34" i="4"/>
  <c r="B72" i="4"/>
  <c r="F72" i="4"/>
  <c r="AF34" i="4"/>
  <c r="R72" i="4"/>
  <c r="AV34" i="4"/>
  <c r="L73" i="4"/>
  <c r="P73" i="4"/>
  <c r="F74" i="4"/>
  <c r="D75" i="4"/>
  <c r="P75" i="4"/>
  <c r="J76" i="4"/>
  <c r="F78" i="4"/>
  <c r="AT34" i="4"/>
  <c r="AT62" i="4" s="1"/>
  <c r="H6" i="2"/>
  <c r="I6" i="2" s="1"/>
  <c r="G54" i="4"/>
  <c r="E71" i="4"/>
  <c r="W34" i="4"/>
  <c r="W59" i="4" s="1"/>
  <c r="I71" i="4"/>
  <c r="AA34" i="4"/>
  <c r="AA63" i="4" s="1"/>
  <c r="M71" i="4"/>
  <c r="AE34" i="4"/>
  <c r="AE61" i="4" s="1"/>
  <c r="Q71" i="4"/>
  <c r="AI34" i="4"/>
  <c r="AI63" i="4" s="1"/>
  <c r="AM34" i="4"/>
  <c r="AM55" i="4" s="1"/>
  <c r="AQ34" i="4"/>
  <c r="AY34" i="4"/>
  <c r="AY60" i="4" s="1"/>
  <c r="BC34" i="4"/>
  <c r="BC55" i="4" s="1"/>
  <c r="C72" i="4"/>
  <c r="K72" i="4"/>
  <c r="O72" i="4"/>
  <c r="S72" i="4"/>
  <c r="I73" i="4"/>
  <c r="M73" i="4"/>
  <c r="C74" i="4"/>
  <c r="G74" i="4"/>
  <c r="K74" i="4"/>
  <c r="S74" i="4"/>
  <c r="I75" i="4"/>
  <c r="M75" i="4"/>
  <c r="Q75" i="4"/>
  <c r="C76" i="4"/>
  <c r="G76" i="4"/>
  <c r="K76" i="4"/>
  <c r="O76" i="4"/>
  <c r="S76" i="4"/>
  <c r="E77" i="4"/>
  <c r="I77" i="4"/>
  <c r="M77" i="4"/>
  <c r="Q77" i="4"/>
  <c r="C78" i="4"/>
  <c r="G78" i="4"/>
  <c r="K78" i="4"/>
  <c r="O78" i="4"/>
  <c r="S78" i="4"/>
  <c r="E79" i="4"/>
  <c r="I79" i="4"/>
  <c r="M79" i="4"/>
  <c r="Q79" i="4"/>
  <c r="G80" i="4"/>
  <c r="K80" i="4"/>
  <c r="O80" i="4"/>
  <c r="S80" i="4"/>
  <c r="E81" i="4"/>
  <c r="I81" i="4"/>
  <c r="M81" i="4"/>
  <c r="Q81" i="4"/>
  <c r="E56" i="4"/>
  <c r="J56" i="4"/>
  <c r="U34" i="4"/>
  <c r="U54" i="4" s="1"/>
  <c r="Z34" i="4"/>
  <c r="Z58" i="4" s="1"/>
  <c r="AK34" i="4"/>
  <c r="AK56" i="4" s="1"/>
  <c r="BA34" i="4"/>
  <c r="BA53" i="4" s="1"/>
  <c r="B71" i="4"/>
  <c r="F71" i="4"/>
  <c r="J71" i="4"/>
  <c r="N71" i="4"/>
  <c r="R71" i="4"/>
  <c r="D72" i="4"/>
  <c r="H72" i="4"/>
  <c r="L72" i="4"/>
  <c r="P72" i="4"/>
  <c r="B73" i="4"/>
  <c r="F73" i="4"/>
  <c r="J73" i="4"/>
  <c r="N73" i="4"/>
  <c r="R73" i="4"/>
  <c r="D74" i="4"/>
  <c r="H74" i="4"/>
  <c r="L74" i="4"/>
  <c r="P74" i="4"/>
  <c r="B75" i="4"/>
  <c r="F75" i="4"/>
  <c r="J75" i="4"/>
  <c r="N75" i="4"/>
  <c r="D76" i="4"/>
  <c r="H76" i="4"/>
  <c r="L76" i="4"/>
  <c r="P76" i="4"/>
  <c r="B77" i="4"/>
  <c r="F77" i="4"/>
  <c r="J77" i="4"/>
  <c r="N77" i="4"/>
  <c r="D78" i="4"/>
  <c r="H78" i="4"/>
  <c r="L78" i="4"/>
  <c r="P78" i="4"/>
  <c r="J79" i="4"/>
  <c r="R75" i="4"/>
  <c r="Q54" i="4"/>
  <c r="AB34" i="4"/>
  <c r="AB53" i="4" s="1"/>
  <c r="AG34" i="4"/>
  <c r="AG54" i="4" s="1"/>
  <c r="AL34" i="4"/>
  <c r="AR34" i="4"/>
  <c r="AR59" i="4" s="1"/>
  <c r="AW34" i="4"/>
  <c r="AW55" i="4" s="1"/>
  <c r="R77" i="4"/>
  <c r="AC34" i="4"/>
  <c r="AC56" i="4" s="1"/>
  <c r="D71" i="4"/>
  <c r="L71" i="4"/>
  <c r="P71" i="4"/>
  <c r="J72" i="4"/>
  <c r="N72" i="4"/>
  <c r="D73" i="4"/>
  <c r="H73" i="4"/>
  <c r="B74" i="4"/>
  <c r="J74" i="4"/>
  <c r="N74" i="4"/>
  <c r="R74" i="4"/>
  <c r="H75" i="4"/>
  <c r="L75" i="4"/>
  <c r="B76" i="4"/>
  <c r="F76" i="4"/>
  <c r="N76" i="4"/>
  <c r="R76" i="4"/>
  <c r="D77" i="4"/>
  <c r="H77" i="4"/>
  <c r="L77" i="4"/>
  <c r="P77" i="4"/>
  <c r="B78" i="4"/>
  <c r="J78" i="4"/>
  <c r="N78" i="4"/>
  <c r="R78" i="4"/>
  <c r="D79" i="4"/>
  <c r="H79" i="4"/>
  <c r="L79" i="4"/>
  <c r="P79" i="4"/>
  <c r="B80" i="4"/>
  <c r="F80" i="4"/>
  <c r="J80" i="4"/>
  <c r="N80" i="4"/>
  <c r="R80" i="4"/>
  <c r="D81" i="4"/>
  <c r="H81" i="4"/>
  <c r="L81" i="4"/>
  <c r="P81" i="4"/>
  <c r="J81" i="4"/>
  <c r="C80" i="4"/>
  <c r="C71" i="4"/>
  <c r="G71" i="4"/>
  <c r="K71" i="4"/>
  <c r="O71" i="4"/>
  <c r="S71" i="4"/>
  <c r="E72" i="4"/>
  <c r="I72" i="4"/>
  <c r="M72" i="4"/>
  <c r="Q72" i="4"/>
  <c r="C73" i="4"/>
  <c r="G73" i="4"/>
  <c r="K73" i="4"/>
  <c r="O73" i="4"/>
  <c r="S73" i="4"/>
  <c r="E74" i="4"/>
  <c r="I74" i="4"/>
  <c r="M74" i="4"/>
  <c r="Q74" i="4"/>
  <c r="C75" i="4"/>
  <c r="G75" i="4"/>
  <c r="K75" i="4"/>
  <c r="O75" i="4"/>
  <c r="S75" i="4"/>
  <c r="E76" i="4"/>
  <c r="I76" i="4"/>
  <c r="M76" i="4"/>
  <c r="Q76" i="4"/>
  <c r="C77" i="4"/>
  <c r="G77" i="4"/>
  <c r="B79" i="4"/>
  <c r="F79" i="4"/>
  <c r="N79" i="4"/>
  <c r="R79" i="4"/>
  <c r="D80" i="4"/>
  <c r="H80" i="4"/>
  <c r="L80" i="4"/>
  <c r="P80" i="4"/>
  <c r="B81" i="4"/>
  <c r="F81" i="4"/>
  <c r="N81" i="4"/>
  <c r="R81" i="4"/>
  <c r="K77" i="4"/>
  <c r="O77" i="4"/>
  <c r="S77" i="4"/>
  <c r="E78" i="4"/>
  <c r="I78" i="4"/>
  <c r="M78" i="4"/>
  <c r="Q78" i="4"/>
  <c r="C79" i="4"/>
  <c r="G79" i="4"/>
  <c r="K79" i="4"/>
  <c r="O79" i="4"/>
  <c r="S79" i="4"/>
  <c r="E80" i="4"/>
  <c r="I80" i="4"/>
  <c r="M80" i="4"/>
  <c r="Q80" i="4"/>
  <c r="C81" i="4"/>
  <c r="G81" i="4"/>
  <c r="K81" i="4"/>
  <c r="O81" i="4"/>
  <c r="S81" i="4"/>
  <c r="J6" i="2"/>
  <c r="K6" i="2" s="1"/>
  <c r="AN58" i="4" l="1"/>
  <c r="T54" i="4"/>
  <c r="Y60" i="4"/>
  <c r="AH61" i="4"/>
  <c r="K59" i="4"/>
  <c r="K61" i="4"/>
  <c r="AU58" i="4"/>
  <c r="AN59" i="4"/>
  <c r="AZ53" i="4"/>
  <c r="AN54" i="4"/>
  <c r="AN56" i="4"/>
  <c r="AX57" i="4"/>
  <c r="AX61" i="4"/>
  <c r="AX54" i="4"/>
  <c r="AP60" i="4"/>
  <c r="BA57" i="4"/>
  <c r="AZ63" i="4"/>
  <c r="AY57" i="4"/>
  <c r="AX63" i="4"/>
  <c r="AX60" i="4"/>
  <c r="AX59" i="4"/>
  <c r="AX62" i="4"/>
  <c r="AU57" i="4"/>
  <c r="AU56" i="4"/>
  <c r="AU54" i="4"/>
  <c r="AR54" i="4"/>
  <c r="AN63" i="4"/>
  <c r="AN62" i="4"/>
  <c r="BB62" i="4"/>
  <c r="AN60" i="4"/>
  <c r="AN55" i="4"/>
  <c r="AN61" i="4"/>
  <c r="BB61" i="4"/>
  <c r="AN53" i="4"/>
  <c r="AJ63" i="4"/>
  <c r="AH59" i="4"/>
  <c r="AH62" i="4"/>
  <c r="AJ54" i="4"/>
  <c r="AD58" i="4"/>
  <c r="AD61" i="4"/>
  <c r="AD56" i="4"/>
  <c r="AD62" i="4"/>
  <c r="AJ59" i="4"/>
  <c r="AH58" i="4"/>
  <c r="AH56" i="4"/>
  <c r="AH54" i="4"/>
  <c r="AD53" i="4"/>
  <c r="Y54" i="4"/>
  <c r="Y62" i="4"/>
  <c r="Y59" i="4"/>
  <c r="T58" i="4"/>
  <c r="AJ62" i="4"/>
  <c r="AH53" i="4"/>
  <c r="AH60" i="4"/>
  <c r="AH55" i="4"/>
  <c r="AH63" i="4"/>
  <c r="P70" i="4"/>
  <c r="AH57" i="4"/>
  <c r="AJ61" i="4"/>
  <c r="AJ58" i="4"/>
  <c r="AJ55" i="4"/>
  <c r="AJ60" i="4"/>
  <c r="AJ57" i="4"/>
  <c r="X59" i="4"/>
  <c r="T61" i="4"/>
  <c r="AK57" i="4"/>
  <c r="T53" i="4"/>
  <c r="T60" i="4"/>
  <c r="W55" i="4"/>
  <c r="H60" i="4"/>
  <c r="D56" i="4"/>
  <c r="S54" i="4"/>
  <c r="K53" i="4"/>
  <c r="F63" i="4"/>
  <c r="D62" i="4"/>
  <c r="D63" i="4"/>
  <c r="D54" i="4"/>
  <c r="K58" i="4"/>
  <c r="K54" i="4"/>
  <c r="S58" i="4"/>
  <c r="S56" i="4"/>
  <c r="P57" i="4"/>
  <c r="H57" i="4"/>
  <c r="H56" i="4"/>
  <c r="H55" i="4"/>
  <c r="H63" i="4"/>
  <c r="H62" i="4"/>
  <c r="H53" i="4"/>
  <c r="H61" i="4"/>
  <c r="M57" i="4"/>
  <c r="M59" i="4"/>
  <c r="M55" i="4"/>
  <c r="K62" i="4"/>
  <c r="K56" i="4"/>
  <c r="K63" i="4"/>
  <c r="G58" i="4"/>
  <c r="B63" i="4"/>
  <c r="B61" i="4"/>
  <c r="B53" i="4"/>
  <c r="S62" i="4"/>
  <c r="S53" i="4"/>
  <c r="S63" i="4"/>
  <c r="S55" i="4"/>
  <c r="S61" i="4"/>
  <c r="S59" i="4"/>
  <c r="S57" i="4"/>
  <c r="P62" i="4"/>
  <c r="M53" i="4"/>
  <c r="M62" i="4"/>
  <c r="M58" i="4"/>
  <c r="M56" i="4"/>
  <c r="H54" i="4"/>
  <c r="D61" i="4"/>
  <c r="D58" i="4"/>
  <c r="D59" i="4"/>
  <c r="K57" i="4"/>
  <c r="I59" i="4"/>
  <c r="E53" i="4"/>
  <c r="C58" i="4"/>
  <c r="J60" i="4"/>
  <c r="D57" i="4"/>
  <c r="D55" i="4"/>
  <c r="P59" i="4"/>
  <c r="R61" i="4"/>
  <c r="F59" i="4"/>
  <c r="H58" i="4"/>
  <c r="H59" i="4"/>
  <c r="P54" i="4"/>
  <c r="AY62" i="4"/>
  <c r="AY56" i="4"/>
  <c r="C56" i="4"/>
  <c r="AY54" i="4"/>
  <c r="C54" i="4"/>
  <c r="M61" i="4"/>
  <c r="D53" i="4"/>
  <c r="AY63" i="4"/>
  <c r="BA55" i="4"/>
  <c r="AD55" i="4"/>
  <c r="AD63" i="4"/>
  <c r="R63" i="4"/>
  <c r="X62" i="4"/>
  <c r="AD59" i="4"/>
  <c r="J59" i="4"/>
  <c r="AD57" i="4"/>
  <c r="AJ56" i="4"/>
  <c r="T56" i="4"/>
  <c r="BB55" i="4"/>
  <c r="AX53" i="4"/>
  <c r="M54" i="4"/>
  <c r="P61" i="4"/>
  <c r="AD60" i="4"/>
  <c r="R60" i="4"/>
  <c r="T55" i="4"/>
  <c r="AJ53" i="4"/>
  <c r="AD54" i="4"/>
  <c r="M60" i="4"/>
  <c r="I56" i="4"/>
  <c r="K55" i="4"/>
  <c r="I63" i="4"/>
  <c r="X61" i="4"/>
  <c r="AY59" i="4"/>
  <c r="AY55" i="4"/>
  <c r="I54" i="4"/>
  <c r="R59" i="4"/>
  <c r="Y63" i="4"/>
  <c r="I61" i="4"/>
  <c r="AS63" i="4"/>
  <c r="AS57" i="4"/>
  <c r="AS55" i="4"/>
  <c r="AS53" i="4"/>
  <c r="X60" i="4"/>
  <c r="AP61" i="4"/>
  <c r="X54" i="4"/>
  <c r="R58" i="4"/>
  <c r="X57" i="4"/>
  <c r="R56" i="4"/>
  <c r="R54" i="4"/>
  <c r="Y56" i="4"/>
  <c r="AO61" i="4"/>
  <c r="Y61" i="4"/>
  <c r="AU60" i="4"/>
  <c r="X63" i="4"/>
  <c r="P63" i="4"/>
  <c r="C60" i="4"/>
  <c r="Y57" i="4"/>
  <c r="I57" i="4"/>
  <c r="AO55" i="4"/>
  <c r="Y55" i="4"/>
  <c r="I55" i="4"/>
  <c r="O54" i="4"/>
  <c r="AO53" i="4"/>
  <c r="Y53" i="4"/>
  <c r="I53" i="4"/>
  <c r="C53" i="4"/>
  <c r="AZ62" i="4"/>
  <c r="T62" i="4"/>
  <c r="AZ60" i="4"/>
  <c r="P60" i="4"/>
  <c r="AZ58" i="4"/>
  <c r="AT57" i="4"/>
  <c r="R57" i="4"/>
  <c r="R55" i="4"/>
  <c r="L70" i="4"/>
  <c r="X56" i="4"/>
  <c r="R62" i="4"/>
  <c r="B60" i="4"/>
  <c r="AZ57" i="4"/>
  <c r="T57" i="4"/>
  <c r="AZ55" i="4"/>
  <c r="P55" i="4"/>
  <c r="AS54" i="4"/>
  <c r="C63" i="4"/>
  <c r="I62" i="4"/>
  <c r="C61" i="4"/>
  <c r="C57" i="4"/>
  <c r="T63" i="4"/>
  <c r="AS59" i="4"/>
  <c r="P58" i="4"/>
  <c r="N70" i="4"/>
  <c r="X58" i="4"/>
  <c r="AZ56" i="4"/>
  <c r="P56" i="4"/>
  <c r="AX55" i="4"/>
  <c r="AV54" i="4"/>
  <c r="R53" i="4"/>
  <c r="X55" i="4"/>
  <c r="AU53" i="4"/>
  <c r="AZ59" i="4"/>
  <c r="T59" i="4"/>
  <c r="AX58" i="4"/>
  <c r="AV57" i="4"/>
  <c r="AX56" i="4"/>
  <c r="AU63" i="4"/>
  <c r="AO62" i="4"/>
  <c r="AU61" i="4"/>
  <c r="AO60" i="4"/>
  <c r="I60" i="4"/>
  <c r="C59" i="4"/>
  <c r="I58" i="4"/>
  <c r="G70" i="4"/>
  <c r="AZ61" i="4"/>
  <c r="C55" i="4"/>
  <c r="AZ54" i="4"/>
  <c r="AO59" i="4"/>
  <c r="AO57" i="4"/>
  <c r="J63" i="4"/>
  <c r="L60" i="4"/>
  <c r="AO54" i="4"/>
  <c r="AL57" i="4"/>
  <c r="AO63" i="4"/>
  <c r="AU59" i="4"/>
  <c r="AO58" i="4"/>
  <c r="AO56" i="4"/>
  <c r="AU55" i="4"/>
  <c r="U55" i="4"/>
  <c r="AF63" i="4"/>
  <c r="AV53" i="4"/>
  <c r="V62" i="4"/>
  <c r="Z59" i="4"/>
  <c r="AF56" i="4"/>
  <c r="AF55" i="4"/>
  <c r="AI61" i="4"/>
  <c r="AA61" i="4"/>
  <c r="AF59" i="4"/>
  <c r="V60" i="4"/>
  <c r="O60" i="4"/>
  <c r="AF62" i="4"/>
  <c r="Z61" i="4"/>
  <c r="Z57" i="4"/>
  <c r="AF57" i="4"/>
  <c r="Z53" i="4"/>
  <c r="AF53" i="4"/>
  <c r="O62" i="4"/>
  <c r="AL62" i="4"/>
  <c r="B62" i="4"/>
  <c r="AA58" i="4"/>
  <c r="O58" i="4"/>
  <c r="E57" i="4"/>
  <c r="O56" i="4"/>
  <c r="Q53" i="4"/>
  <c r="AF58" i="4"/>
  <c r="AL55" i="4"/>
  <c r="AF54" i="4"/>
  <c r="F53" i="4"/>
  <c r="AF61" i="4"/>
  <c r="Z60" i="4"/>
  <c r="Z56" i="4"/>
  <c r="V54" i="4"/>
  <c r="N63" i="4"/>
  <c r="AS58" i="4"/>
  <c r="O57" i="4"/>
  <c r="AA55" i="4"/>
  <c r="O53" i="4"/>
  <c r="R70" i="4"/>
  <c r="D70" i="4"/>
  <c r="B54" i="4"/>
  <c r="E63" i="4"/>
  <c r="AA62" i="4"/>
  <c r="AR61" i="4"/>
  <c r="L61" i="4"/>
  <c r="Q63" i="4"/>
  <c r="Q57" i="4"/>
  <c r="Q55" i="4"/>
  <c r="AK53" i="4"/>
  <c r="Z63" i="4"/>
  <c r="AR62" i="4"/>
  <c r="AR60" i="4"/>
  <c r="AF60" i="4"/>
  <c r="N57" i="4"/>
  <c r="Z55" i="4"/>
  <c r="Z54" i="4"/>
  <c r="AS62" i="4"/>
  <c r="AS60" i="4"/>
  <c r="AM59" i="4"/>
  <c r="AA59" i="4"/>
  <c r="O59" i="4"/>
  <c r="AS56" i="4"/>
  <c r="AL61" i="4"/>
  <c r="L58" i="4"/>
  <c r="Z62" i="4"/>
  <c r="O63" i="4"/>
  <c r="O61" i="4"/>
  <c r="AI59" i="4"/>
  <c r="B58" i="4"/>
  <c r="B59" i="4"/>
  <c r="B57" i="4"/>
  <c r="B55" i="4"/>
  <c r="B56" i="4"/>
  <c r="AV63" i="4"/>
  <c r="AP62" i="4"/>
  <c r="AV61" i="4"/>
  <c r="U53" i="4"/>
  <c r="AT63" i="4"/>
  <c r="AT59" i="4"/>
  <c r="AP57" i="4"/>
  <c r="F57" i="4"/>
  <c r="AP55" i="4"/>
  <c r="N60" i="4"/>
  <c r="AT58" i="4"/>
  <c r="AT56" i="4"/>
  <c r="AV55" i="4"/>
  <c r="AP54" i="4"/>
  <c r="F54" i="4"/>
  <c r="AY61" i="4"/>
  <c r="AE59" i="4"/>
  <c r="Q56" i="4"/>
  <c r="AQ55" i="4"/>
  <c r="AR56" i="4"/>
  <c r="N55" i="4"/>
  <c r="AG61" i="4"/>
  <c r="N62" i="4"/>
  <c r="U57" i="4"/>
  <c r="AQ56" i="4"/>
  <c r="W56" i="4"/>
  <c r="AP63" i="4"/>
  <c r="N61" i="4"/>
  <c r="AV60" i="4"/>
  <c r="AP59" i="4"/>
  <c r="N59" i="4"/>
  <c r="AV58" i="4"/>
  <c r="L54" i="4"/>
  <c r="F70" i="4"/>
  <c r="AT60" i="4"/>
  <c r="AP58" i="4"/>
  <c r="F58" i="4"/>
  <c r="AP56" i="4"/>
  <c r="N56" i="4"/>
  <c r="W63" i="4"/>
  <c r="G63" i="4"/>
  <c r="AV59" i="4"/>
  <c r="BB56" i="4"/>
  <c r="F62" i="4"/>
  <c r="U59" i="4"/>
  <c r="AQ54" i="4"/>
  <c r="N54" i="4"/>
  <c r="AV62" i="4"/>
  <c r="F61" i="4"/>
  <c r="AV56" i="4"/>
  <c r="F55" i="4"/>
  <c r="F56" i="4"/>
  <c r="AP53" i="4"/>
  <c r="N53" i="4"/>
  <c r="F60" i="4"/>
  <c r="AM58" i="4"/>
  <c r="AW57" i="4"/>
  <c r="AE56" i="4"/>
  <c r="AC55" i="4"/>
  <c r="AW53" i="4"/>
  <c r="AL60" i="4"/>
  <c r="AL56" i="4"/>
  <c r="AE63" i="4"/>
  <c r="Q62" i="4"/>
  <c r="W61" i="4"/>
  <c r="U60" i="4"/>
  <c r="Q58" i="4"/>
  <c r="AE55" i="4"/>
  <c r="O55" i="4"/>
  <c r="AM53" i="4"/>
  <c r="W53" i="4"/>
  <c r="BB60" i="4"/>
  <c r="L57" i="4"/>
  <c r="AT53" i="4"/>
  <c r="P53" i="4"/>
  <c r="W60" i="4"/>
  <c r="W62" i="4"/>
  <c r="AK55" i="4"/>
  <c r="E55" i="4"/>
  <c r="W54" i="4"/>
  <c r="V63" i="4"/>
  <c r="V59" i="4"/>
  <c r="V55" i="4"/>
  <c r="V58" i="4"/>
  <c r="AL54" i="4"/>
  <c r="J54" i="4"/>
  <c r="AM63" i="4"/>
  <c r="AM61" i="4"/>
  <c r="AY53" i="4"/>
  <c r="AL53" i="4"/>
  <c r="L55" i="4"/>
  <c r="AT61" i="4"/>
  <c r="E61" i="4"/>
  <c r="AE58" i="4"/>
  <c r="AC57" i="4"/>
  <c r="AE54" i="4"/>
  <c r="AC53" i="4"/>
  <c r="V57" i="4"/>
  <c r="AE53" i="4"/>
  <c r="BB63" i="4"/>
  <c r="V61" i="4"/>
  <c r="BB59" i="4"/>
  <c r="V53" i="4"/>
  <c r="V56" i="4"/>
  <c r="BB53" i="4"/>
  <c r="BB58" i="4"/>
  <c r="AL58" i="4"/>
  <c r="BB54" i="4"/>
  <c r="W57" i="4"/>
  <c r="BC63" i="4"/>
  <c r="Q60" i="4"/>
  <c r="U58" i="4"/>
  <c r="AE57" i="4"/>
  <c r="B70" i="4"/>
  <c r="BB57" i="4"/>
  <c r="AT55" i="4"/>
  <c r="AT54" i="4"/>
  <c r="BA61" i="4"/>
  <c r="BA59" i="4"/>
  <c r="AW63" i="4"/>
  <c r="AW59" i="4"/>
  <c r="BA63" i="4"/>
  <c r="U63" i="4"/>
  <c r="AQ62" i="4"/>
  <c r="AE60" i="4"/>
  <c r="AB63" i="4"/>
  <c r="L63" i="4"/>
  <c r="AI58" i="4"/>
  <c r="AG57" i="4"/>
  <c r="BC56" i="4"/>
  <c r="AM56" i="4"/>
  <c r="G56" i="4"/>
  <c r="AG55" i="4"/>
  <c r="BC54" i="4"/>
  <c r="AM54" i="4"/>
  <c r="AG53" i="4"/>
  <c r="AL63" i="4"/>
  <c r="L62" i="4"/>
  <c r="AB60" i="4"/>
  <c r="AL59" i="4"/>
  <c r="J57" i="4"/>
  <c r="AB54" i="4"/>
  <c r="AA53" i="4"/>
  <c r="AR63" i="4"/>
  <c r="AR55" i="4"/>
  <c r="AR57" i="4"/>
  <c r="Q61" i="4"/>
  <c r="Q59" i="4"/>
  <c r="AI55" i="4"/>
  <c r="L59" i="4"/>
  <c r="J58" i="4"/>
  <c r="AB55" i="4"/>
  <c r="AR53" i="4"/>
  <c r="L53" i="4"/>
  <c r="H70" i="4"/>
  <c r="BA62" i="4"/>
  <c r="U62" i="4"/>
  <c r="E62" i="4"/>
  <c r="AQ61" i="4"/>
  <c r="AW60" i="4"/>
  <c r="AC60" i="4"/>
  <c r="E60" i="4"/>
  <c r="AQ59" i="4"/>
  <c r="AW58" i="4"/>
  <c r="AC58" i="4"/>
  <c r="E58" i="4"/>
  <c r="AM57" i="4"/>
  <c r="AW56" i="4"/>
  <c r="BA54" i="4"/>
  <c r="BC53" i="4"/>
  <c r="AQ53" i="4"/>
  <c r="AR58" i="4"/>
  <c r="L56" i="4"/>
  <c r="K70" i="4"/>
  <c r="AC59" i="4"/>
  <c r="AC63" i="4"/>
  <c r="AC61" i="4"/>
  <c r="O70" i="4"/>
  <c r="AG59" i="4"/>
  <c r="J62" i="4"/>
  <c r="AG58" i="4"/>
  <c r="AC54" i="4"/>
  <c r="G62" i="4"/>
  <c r="G60" i="4"/>
  <c r="AG63" i="4"/>
  <c r="AG56" i="4"/>
  <c r="J70" i="4"/>
  <c r="AB61" i="4"/>
  <c r="AB57" i="4"/>
  <c r="S70" i="4"/>
  <c r="AK59" i="4"/>
  <c r="AK61" i="4"/>
  <c r="E59" i="4"/>
  <c r="AG62" i="4"/>
  <c r="BA60" i="4"/>
  <c r="AK60" i="4"/>
  <c r="BA58" i="4"/>
  <c r="AK58" i="4"/>
  <c r="BA56" i="4"/>
  <c r="G55" i="4"/>
  <c r="AK54" i="4"/>
  <c r="BC62" i="4"/>
  <c r="BC60" i="4"/>
  <c r="AQ58" i="4"/>
  <c r="AQ60" i="4"/>
  <c r="Q70" i="4"/>
  <c r="AI62" i="4"/>
  <c r="AI60" i="4"/>
  <c r="I70" i="4"/>
  <c r="AA60" i="4"/>
  <c r="G53" i="4"/>
  <c r="E54" i="4"/>
  <c r="J53" i="4"/>
  <c r="AK63" i="4"/>
  <c r="AW61" i="4"/>
  <c r="BC58" i="4"/>
  <c r="AI56" i="4"/>
  <c r="AA56" i="4"/>
  <c r="AI54" i="4"/>
  <c r="AA54" i="4"/>
  <c r="AB62" i="4"/>
  <c r="J61" i="4"/>
  <c r="AB56" i="4"/>
  <c r="J55" i="4"/>
  <c r="AB58" i="4"/>
  <c r="AI53" i="4"/>
  <c r="AB59" i="4"/>
  <c r="C70" i="4"/>
  <c r="U61" i="4"/>
  <c r="AQ63" i="4"/>
  <c r="AW62" i="4"/>
  <c r="AK62" i="4"/>
  <c r="AC62" i="4"/>
  <c r="BC61" i="4"/>
  <c r="G61" i="4"/>
  <c r="AG60" i="4"/>
  <c r="BC59" i="4"/>
  <c r="G59" i="4"/>
  <c r="BC57" i="4"/>
  <c r="AI57" i="4"/>
  <c r="AA57" i="4"/>
  <c r="G57" i="4"/>
  <c r="U56" i="4"/>
  <c r="AW54" i="4"/>
  <c r="AY58" i="4"/>
  <c r="AM62" i="4"/>
  <c r="AM60" i="4"/>
  <c r="M70" i="4"/>
  <c r="AE62" i="4"/>
  <c r="E70" i="4"/>
  <c r="W58" i="4"/>
  <c r="AQ57" i="4"/>
  <c r="AN52" i="4" l="1"/>
  <c r="AZ52" i="4"/>
  <c r="AX52" i="4"/>
  <c r="AV52" i="4"/>
  <c r="AO52" i="4"/>
  <c r="AH52" i="4"/>
  <c r="AJ52" i="4"/>
  <c r="AD52" i="4"/>
  <c r="Y52" i="4"/>
  <c r="X52" i="4"/>
  <c r="T52" i="4"/>
  <c r="S52" i="4"/>
  <c r="D52" i="4"/>
  <c r="M52" i="4"/>
  <c r="H52" i="4"/>
  <c r="K52" i="4"/>
  <c r="C52" i="4"/>
  <c r="R52" i="4"/>
  <c r="I52" i="4"/>
  <c r="AY52" i="4"/>
  <c r="P52" i="4"/>
  <c r="Z52" i="4"/>
  <c r="AS52" i="4"/>
  <c r="AU52" i="4"/>
  <c r="AF52" i="4"/>
  <c r="BB52" i="4"/>
  <c r="B52" i="4"/>
  <c r="V52" i="4"/>
  <c r="F52" i="4"/>
  <c r="AE52" i="4"/>
  <c r="U52" i="4"/>
  <c r="O52" i="4"/>
  <c r="Q52" i="4"/>
  <c r="AL52" i="4"/>
  <c r="N52" i="4"/>
  <c r="AP52" i="4"/>
  <c r="AT52" i="4"/>
  <c r="E52" i="4"/>
  <c r="L52" i="4"/>
  <c r="BA52" i="4"/>
  <c r="W52" i="4"/>
  <c r="AC52" i="4"/>
  <c r="AQ52" i="4"/>
  <c r="AB52" i="4"/>
  <c r="AM52" i="4"/>
  <c r="AW52" i="4"/>
  <c r="AK52" i="4"/>
  <c r="G52" i="4"/>
  <c r="AR52" i="4"/>
  <c r="AI52" i="4"/>
  <c r="BC52" i="4"/>
  <c r="AA52" i="4"/>
  <c r="AG52" i="4"/>
  <c r="J52" i="4"/>
  <c r="F5" i="2"/>
  <c r="E5" i="2"/>
  <c r="D5" i="2" l="1"/>
  <c r="H5" i="2" s="1"/>
  <c r="I5" i="2" s="1"/>
  <c r="J17" i="2"/>
  <c r="K17" i="2" s="1"/>
  <c r="H17" i="2"/>
  <c r="I17" i="2" s="1"/>
  <c r="J5" i="2" l="1"/>
  <c r="K5" i="2" s="1"/>
</calcChain>
</file>

<file path=xl/sharedStrings.xml><?xml version="1.0" encoding="utf-8"?>
<sst xmlns="http://schemas.openxmlformats.org/spreadsheetml/2006/main" count="686" uniqueCount="138">
  <si>
    <t xml:space="preserve"> </t>
    <phoneticPr fontId="9" type="noConversion"/>
  </si>
  <si>
    <t>(단위 : 명)</t>
    <phoneticPr fontId="9" type="noConversion"/>
  </si>
  <si>
    <t>구    분</t>
    <phoneticPr fontId="9" type="noConversion"/>
  </si>
  <si>
    <t>전월대비</t>
    <phoneticPr fontId="9" type="noConversion"/>
  </si>
  <si>
    <t>계(C)</t>
    <phoneticPr fontId="9" type="noConversion"/>
  </si>
  <si>
    <t>남</t>
    <phoneticPr fontId="9" type="noConversion"/>
  </si>
  <si>
    <t>여</t>
    <phoneticPr fontId="9" type="noConversion"/>
  </si>
  <si>
    <t>증감
(C-B)</t>
    <phoneticPr fontId="9" type="noConversion"/>
  </si>
  <si>
    <t>증감율
(%)</t>
    <phoneticPr fontId="9" type="noConversion"/>
  </si>
  <si>
    <t>증감
(C-A)</t>
    <phoneticPr fontId="9" type="noConversion"/>
  </si>
  <si>
    <t>충청남도</t>
    <phoneticPr fontId="9" type="noConversion"/>
  </si>
  <si>
    <t>천안시</t>
    <phoneticPr fontId="9" type="noConversion"/>
  </si>
  <si>
    <t>공주시</t>
    <phoneticPr fontId="9" type="noConversion"/>
  </si>
  <si>
    <t>보령시</t>
    <phoneticPr fontId="9" type="noConversion"/>
  </si>
  <si>
    <t>아산시</t>
    <phoneticPr fontId="9" type="noConversion"/>
  </si>
  <si>
    <t>서산시</t>
    <phoneticPr fontId="9" type="noConversion"/>
  </si>
  <si>
    <t>논산시</t>
    <phoneticPr fontId="9" type="noConversion"/>
  </si>
  <si>
    <t>계룡시</t>
    <phoneticPr fontId="9" type="noConversion"/>
  </si>
  <si>
    <t>당진시</t>
    <phoneticPr fontId="9" type="noConversion"/>
  </si>
  <si>
    <t>금산군</t>
    <phoneticPr fontId="9" type="noConversion"/>
  </si>
  <si>
    <t>부여군</t>
    <phoneticPr fontId="9" type="noConversion"/>
  </si>
  <si>
    <t>서천군</t>
    <phoneticPr fontId="9" type="noConversion"/>
  </si>
  <si>
    <t>청양군</t>
    <phoneticPr fontId="9" type="noConversion"/>
  </si>
  <si>
    <t>홍성군</t>
    <phoneticPr fontId="9" type="noConversion"/>
  </si>
  <si>
    <t>예산군</t>
    <phoneticPr fontId="9" type="noConversion"/>
  </si>
  <si>
    <t>태안군</t>
    <phoneticPr fontId="9" type="noConversion"/>
  </si>
  <si>
    <t>(단위 : 명)</t>
    <phoneticPr fontId="9" type="noConversion"/>
  </si>
  <si>
    <t>행정기관</t>
  </si>
  <si>
    <t>전월대비
(C-B)</t>
    <phoneticPr fontId="9" type="noConversion"/>
  </si>
  <si>
    <t>계</t>
  </si>
  <si>
    <t>남</t>
  </si>
  <si>
    <t>여</t>
  </si>
  <si>
    <t>전국</t>
    <phoneticPr fontId="9" type="noConversion"/>
  </si>
  <si>
    <t>서울특별시</t>
    <phoneticPr fontId="9" type="noConversion"/>
  </si>
  <si>
    <t>부산광역시</t>
    <phoneticPr fontId="9" type="noConversion"/>
  </si>
  <si>
    <t>대구광역시</t>
    <phoneticPr fontId="9" type="noConversion"/>
  </si>
  <si>
    <t>인천광역시</t>
    <phoneticPr fontId="9" type="noConversion"/>
  </si>
  <si>
    <t>광주광역시</t>
    <phoneticPr fontId="9" type="noConversion"/>
  </si>
  <si>
    <t>대전광역시</t>
    <phoneticPr fontId="9" type="noConversion"/>
  </si>
  <si>
    <t>울산광역시</t>
    <phoneticPr fontId="9" type="noConversion"/>
  </si>
  <si>
    <t>세종특별자치시</t>
    <phoneticPr fontId="9" type="noConversion"/>
  </si>
  <si>
    <t>경기도</t>
    <phoneticPr fontId="9" type="noConversion"/>
  </si>
  <si>
    <t>강원도</t>
    <phoneticPr fontId="9" type="noConversion"/>
  </si>
  <si>
    <t>충청북도</t>
    <phoneticPr fontId="9" type="noConversion"/>
  </si>
  <si>
    <t>충청남도</t>
    <phoneticPr fontId="9" type="noConversion"/>
  </si>
  <si>
    <t>전라북도</t>
    <phoneticPr fontId="9" type="noConversion"/>
  </si>
  <si>
    <t>전라남도</t>
    <phoneticPr fontId="9" type="noConversion"/>
  </si>
  <si>
    <t>경상북도</t>
    <phoneticPr fontId="9" type="noConversion"/>
  </si>
  <si>
    <t>경상남도</t>
    <phoneticPr fontId="9" type="noConversion"/>
  </si>
  <si>
    <t>제주특별자치도</t>
    <phoneticPr fontId="9" type="noConversion"/>
  </si>
  <si>
    <t>5세별</t>
  </si>
  <si>
    <t>총인구수 (명)</t>
  </si>
  <si>
    <t>남자인구수 (명)</t>
  </si>
  <si>
    <t>여자인구수 (명)</t>
  </si>
  <si>
    <t>2020. 02</t>
  </si>
  <si>
    <t>충청남도</t>
  </si>
  <si>
    <t>천안시</t>
  </si>
  <si>
    <t>동남구</t>
  </si>
  <si>
    <t>서북구</t>
  </si>
  <si>
    <t>공주시</t>
  </si>
  <si>
    <t>보령시</t>
  </si>
  <si>
    <t>아산시</t>
  </si>
  <si>
    <t>서산시</t>
  </si>
  <si>
    <t>논산시</t>
  </si>
  <si>
    <t>계룡시</t>
  </si>
  <si>
    <t>당진시</t>
  </si>
  <si>
    <t>금산군</t>
  </si>
  <si>
    <t>부여군</t>
  </si>
  <si>
    <t>서천군</t>
  </si>
  <si>
    <t>청양군</t>
  </si>
  <si>
    <t>홍성군</t>
  </si>
  <si>
    <t>예산군</t>
  </si>
  <si>
    <t>태안군</t>
  </si>
  <si>
    <t>0 - 4세</t>
  </si>
  <si>
    <t>5 - 9세</t>
  </si>
  <si>
    <t>10 - 14세</t>
  </si>
  <si>
    <t>15 - 19세</t>
  </si>
  <si>
    <t>20 - 24세</t>
  </si>
  <si>
    <t>25 - 29세</t>
  </si>
  <si>
    <t>30 - 34세</t>
  </si>
  <si>
    <t>35 - 39세</t>
  </si>
  <si>
    <t>40 - 44세</t>
  </si>
  <si>
    <t>45 - 49세</t>
  </si>
  <si>
    <t>50 - 54세</t>
  </si>
  <si>
    <t>55 - 59세</t>
  </si>
  <si>
    <t>60 - 64세</t>
  </si>
  <si>
    <t>65 - 69세</t>
  </si>
  <si>
    <t>70 - 74세</t>
  </si>
  <si>
    <t>75 - 79세</t>
  </si>
  <si>
    <t>80 - 84세</t>
  </si>
  <si>
    <t>85 - 89세</t>
  </si>
  <si>
    <t>90 - 94세</t>
  </si>
  <si>
    <t>95 - 99세</t>
  </si>
  <si>
    <t>100+</t>
  </si>
  <si>
    <t>(단위 : 명)</t>
    <phoneticPr fontId="9" type="noConversion"/>
  </si>
  <si>
    <t>2019. 12</t>
  </si>
  <si>
    <t>0 - 9세</t>
    <phoneticPr fontId="5" type="noConversion"/>
  </si>
  <si>
    <t>10 - 19세</t>
    <phoneticPr fontId="5" type="noConversion"/>
  </si>
  <si>
    <t>20 - 29세</t>
    <phoneticPr fontId="5" type="noConversion"/>
  </si>
  <si>
    <t>30 - 39세</t>
    <phoneticPr fontId="5" type="noConversion"/>
  </si>
  <si>
    <t>40 - 49세</t>
    <phoneticPr fontId="5" type="noConversion"/>
  </si>
  <si>
    <t>50 - 59세</t>
    <phoneticPr fontId="5" type="noConversion"/>
  </si>
  <si>
    <t>60 - 69세</t>
    <phoneticPr fontId="5" type="noConversion"/>
  </si>
  <si>
    <t>70 - 79세</t>
    <phoneticPr fontId="5" type="noConversion"/>
  </si>
  <si>
    <t>80 - 89세</t>
    <phoneticPr fontId="5" type="noConversion"/>
  </si>
  <si>
    <t>90 - 99세</t>
    <phoneticPr fontId="5" type="noConversion"/>
  </si>
  <si>
    <t>(단위 : %)</t>
    <phoneticPr fontId="9" type="noConversion"/>
  </si>
  <si>
    <t>0 - 9세</t>
    <phoneticPr fontId="5" type="noConversion"/>
  </si>
  <si>
    <t>10 - 19세</t>
    <phoneticPr fontId="5" type="noConversion"/>
  </si>
  <si>
    <t>30 - 39세</t>
    <phoneticPr fontId="5" type="noConversion"/>
  </si>
  <si>
    <t>50 - 59세</t>
    <phoneticPr fontId="5" type="noConversion"/>
  </si>
  <si>
    <t>80 - 89세</t>
    <phoneticPr fontId="5" type="noConversion"/>
  </si>
  <si>
    <t>90 - 99세</t>
    <phoneticPr fontId="5" type="noConversion"/>
  </si>
  <si>
    <t>ㆍ성비: 인구구조를 크게 남녀별로 구분하는 지표로 여자 100명당 남자수를 의미
      ※ 성비 = 남자인구 ÷ 여자인구× 100</t>
    <phoneticPr fontId="5" type="noConversion"/>
  </si>
  <si>
    <r>
      <t>※ 주민등록상 인구통계는 외국인을 제외한</t>
    </r>
    <r>
      <rPr>
        <sz val="10"/>
        <color rgb="FFFF0000"/>
        <rFont val="맑은 고딕"/>
        <family val="3"/>
        <charset val="129"/>
        <scheme val="minor"/>
      </rPr>
      <t xml:space="preserve"> 내국인</t>
    </r>
    <r>
      <rPr>
        <sz val="10"/>
        <rFont val="맑은 고딕"/>
        <family val="3"/>
        <charset val="129"/>
        <scheme val="minor"/>
      </rPr>
      <t xml:space="preserve"> 통계입니다.</t>
    </r>
    <phoneticPr fontId="9" type="noConversion"/>
  </si>
  <si>
    <t xml:space="preserve"> (동남구)</t>
    <phoneticPr fontId="9" type="noConversion"/>
  </si>
  <si>
    <t xml:space="preserve"> (서북구)</t>
    <phoneticPr fontId="9" type="noConversion"/>
  </si>
  <si>
    <t>(동남구)</t>
    <phoneticPr fontId="1" type="noConversion"/>
  </si>
  <si>
    <t>(서북구)</t>
    <phoneticPr fontId="1" type="noConversion"/>
  </si>
  <si>
    <t xml:space="preserve"> </t>
    <phoneticPr fontId="1" type="noConversion"/>
  </si>
  <si>
    <t>10세별</t>
    <phoneticPr fontId="1" type="noConversion"/>
  </si>
  <si>
    <t>20년 말 대비</t>
    <phoneticPr fontId="9" type="noConversion"/>
  </si>
  <si>
    <t>'20년말
(A)</t>
    <phoneticPr fontId="9" type="noConversion"/>
  </si>
  <si>
    <t>20년대비
(C-A)</t>
    <phoneticPr fontId="9" type="noConversion"/>
  </si>
  <si>
    <t>총인구수 (명)</t>
    <phoneticPr fontId="1" type="noConversion"/>
  </si>
  <si>
    <t>시계</t>
    <phoneticPr fontId="9" type="noConversion"/>
  </si>
  <si>
    <t>군계</t>
    <phoneticPr fontId="9" type="noConversion"/>
  </si>
  <si>
    <t>◆ 도내 주민등록상 인구 증감 현황(2021년 10월말 기준)</t>
    <phoneticPr fontId="5" type="noConversion"/>
  </si>
  <si>
    <t>인구수('21년 10월) (C)</t>
    <phoneticPr fontId="5" type="noConversion"/>
  </si>
  <si>
    <t>세대수
('21년 10월)</t>
    <phoneticPr fontId="5" type="noConversion"/>
  </si>
  <si>
    <t>'21년 9월
(B)</t>
    <phoneticPr fontId="5" type="noConversion"/>
  </si>
  <si>
    <t>◆ 전국 주민등록상 인구 현황(2021년 10월말 기준)</t>
    <phoneticPr fontId="1" type="noConversion"/>
  </si>
  <si>
    <t>세대수
('21년 10월)</t>
    <phoneticPr fontId="5" type="noConversion"/>
  </si>
  <si>
    <t>◆ 도내 주민등록상 연령별 성별 5세별 인구수('21년 10월말 기준)</t>
    <phoneticPr fontId="5" type="noConversion"/>
  </si>
  <si>
    <t>2021. 10</t>
    <phoneticPr fontId="1" type="noConversion"/>
  </si>
  <si>
    <t>◆ 도내 주민등록상 연령별 성별 10세별 인구수('21년 10월말 기준)</t>
    <phoneticPr fontId="5" type="noConversion"/>
  </si>
  <si>
    <t>◆ 도내 주민등록상 연령별 성별 인구 구성비 현황('21년 10월말 기준)</t>
    <phoneticPr fontId="5" type="noConversion"/>
  </si>
  <si>
    <t>◆ 도내 주민등록상 연령별 성비 현황('21년 10월말 기준)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</si>
</sst>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\ "/>
    <numFmt numFmtId="177" formatCode="#,##0_ ;[Red]\-#,##0\ "/>
    <numFmt numFmtId="178" formatCode="0.00_ ;[Red]\-0.00\ "/>
    <numFmt numFmtId="179" formatCode="#,##0.00_ ;[Red]\-#,##0.00\ "/>
    <numFmt numFmtId="180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2"/>
      <scheme val="minor"/>
    </font>
    <font>
      <sz val="9"/>
      <color indexed="8"/>
      <name val="맑은 고딕"/>
      <family val="3"/>
      <charset val="129"/>
      <scheme val="minor"/>
    </font>
    <font>
      <sz val="9"/>
      <color indexed="8"/>
      <name val="맑은 고딕"/>
      <family val="2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rgb="FF000000"/>
      <name val="맑은 고딕"/>
      <family val="2"/>
    </font>
    <font>
      <sz val="10"/>
      <name val="맑은 고딕"/>
      <family val="3"/>
      <charset val="129"/>
    </font>
    <font>
      <sz val="10"/>
      <color rgb="FF000000"/>
      <name val="맑은 고딕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CCCE0"/>
      </patternFill>
    </fill>
    <fill>
      <patternFill patternType="solid">
        <fgColor rgb="FFF0EBD7"/>
      </patternFill>
    </fill>
    <fill>
      <patternFill patternType="solid">
        <fgColor rgb="FFE2ECF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4" fillId="0" borderId="0" xfId="1" applyFont="1" applyAlignment="1">
      <alignment horizontal="left" vertical="center"/>
    </xf>
    <xf numFmtId="0" fontId="7" fillId="0" borderId="0" xfId="2" applyFont="1" applyAlignment="1">
      <alignment vertical="center" wrapText="1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4" fillId="2" borderId="8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wrapText="1" shrinkToFit="1"/>
    </xf>
    <xf numFmtId="178" fontId="4" fillId="3" borderId="17" xfId="1" applyNumberFormat="1" applyFont="1" applyFill="1" applyBorder="1" applyAlignment="1">
      <alignment horizontal="right" vertical="center"/>
    </xf>
    <xf numFmtId="178" fontId="8" fillId="4" borderId="17" xfId="1" applyNumberFormat="1" applyFont="1" applyFill="1" applyBorder="1" applyAlignment="1">
      <alignment horizontal="right" vertical="center"/>
    </xf>
    <xf numFmtId="178" fontId="8" fillId="4" borderId="9" xfId="1" applyNumberFormat="1" applyFont="1" applyFill="1" applyBorder="1" applyAlignment="1">
      <alignment horizontal="right" vertical="center"/>
    </xf>
    <xf numFmtId="0" fontId="7" fillId="0" borderId="0" xfId="2" applyFont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/>
    </xf>
    <xf numFmtId="0" fontId="4" fillId="5" borderId="20" xfId="1" applyFont="1" applyFill="1" applyBorder="1" applyAlignment="1">
      <alignment horizontal="distributed" vertical="center" shrinkToFit="1"/>
    </xf>
    <xf numFmtId="0" fontId="8" fillId="0" borderId="3" xfId="1" applyFont="1" applyBorder="1" applyAlignment="1">
      <alignment horizontal="distributed" vertical="center" shrinkToFit="1"/>
    </xf>
    <xf numFmtId="0" fontId="8" fillId="0" borderId="25" xfId="1" applyFont="1" applyBorder="1" applyAlignment="1">
      <alignment horizontal="distributed" vertical="center" shrinkToFit="1"/>
    </xf>
    <xf numFmtId="0" fontId="8" fillId="0" borderId="27" xfId="1" applyFont="1" applyBorder="1" applyAlignment="1">
      <alignment horizontal="distributed" vertical="center" shrinkToFit="1"/>
    </xf>
    <xf numFmtId="0" fontId="8" fillId="0" borderId="29" xfId="1" applyFont="1" applyBorder="1" applyAlignment="1">
      <alignment horizontal="distributed" vertical="center" shrinkToFit="1"/>
    </xf>
    <xf numFmtId="0" fontId="8" fillId="0" borderId="31" xfId="1" applyFont="1" applyBorder="1" applyAlignment="1">
      <alignment horizontal="distributed" vertical="center" shrinkToFi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7" fillId="8" borderId="28" xfId="2" applyFont="1" applyFill="1" applyBorder="1" applyAlignment="1">
      <alignment vertical="center"/>
    </xf>
    <xf numFmtId="0" fontId="7" fillId="8" borderId="15" xfId="2" applyFont="1" applyFill="1" applyBorder="1" applyAlignment="1">
      <alignment vertical="center"/>
    </xf>
    <xf numFmtId="0" fontId="13" fillId="0" borderId="0" xfId="2" applyFont="1" applyAlignment="1">
      <alignment vertical="center"/>
    </xf>
    <xf numFmtId="0" fontId="13" fillId="7" borderId="15" xfId="2" applyFont="1" applyFill="1" applyBorder="1" applyAlignment="1">
      <alignment vertical="center"/>
    </xf>
    <xf numFmtId="0" fontId="13" fillId="8" borderId="28" xfId="2" applyFont="1" applyFill="1" applyBorder="1" applyAlignment="1">
      <alignment vertical="center"/>
    </xf>
    <xf numFmtId="0" fontId="13" fillId="8" borderId="15" xfId="2" applyFont="1" applyFill="1" applyBorder="1" applyAlignment="1">
      <alignment vertical="center"/>
    </xf>
    <xf numFmtId="179" fontId="13" fillId="0" borderId="15" xfId="2" applyNumberFormat="1" applyFont="1" applyBorder="1" applyAlignment="1">
      <alignment horizontal="right" vertical="center"/>
    </xf>
    <xf numFmtId="0" fontId="13" fillId="0" borderId="0" xfId="2" applyFont="1" applyFill="1" applyBorder="1" applyAlignment="1">
      <alignment vertical="center"/>
    </xf>
    <xf numFmtId="179" fontId="13" fillId="0" borderId="0" xfId="2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left" vertical="center"/>
    </xf>
    <xf numFmtId="177" fontId="4" fillId="3" borderId="18" xfId="1" applyNumberFormat="1" applyFont="1" applyFill="1" applyBorder="1" applyAlignment="1">
      <alignment horizontal="right" vertical="center" shrinkToFit="1"/>
    </xf>
    <xf numFmtId="177" fontId="8" fillId="4" borderId="18" xfId="1" applyNumberFormat="1" applyFont="1" applyFill="1" applyBorder="1" applyAlignment="1">
      <alignment horizontal="right" vertical="center" shrinkToFit="1"/>
    </xf>
    <xf numFmtId="177" fontId="8" fillId="4" borderId="19" xfId="1" applyNumberFormat="1" applyFont="1" applyFill="1" applyBorder="1" applyAlignment="1">
      <alignment horizontal="right" vertical="center" shrinkToFit="1"/>
    </xf>
    <xf numFmtId="0" fontId="4" fillId="2" borderId="7" xfId="1" applyFont="1" applyFill="1" applyBorder="1" applyAlignment="1">
      <alignment horizontal="center" vertical="center" shrinkToFit="1"/>
    </xf>
    <xf numFmtId="0" fontId="4" fillId="2" borderId="8" xfId="1" applyFont="1" applyFill="1" applyBorder="1" applyAlignment="1">
      <alignment horizontal="center" vertical="center" shrinkToFit="1"/>
    </xf>
    <xf numFmtId="0" fontId="4" fillId="2" borderId="9" xfId="1" applyFont="1" applyFill="1" applyBorder="1" applyAlignment="1">
      <alignment horizontal="center" vertical="center" shrinkToFit="1"/>
    </xf>
    <xf numFmtId="176" fontId="11" fillId="5" borderId="22" xfId="7" applyNumberFormat="1" applyFont="1" applyFill="1" applyBorder="1">
      <alignment vertical="center"/>
    </xf>
    <xf numFmtId="176" fontId="4" fillId="3" borderId="33" xfId="1" applyNumberFormat="1" applyFont="1" applyFill="1" applyBorder="1" applyAlignment="1">
      <alignment horizontal="right" vertical="center"/>
    </xf>
    <xf numFmtId="41" fontId="19" fillId="0" borderId="15" xfId="10" applyFont="1" applyBorder="1">
      <alignment vertical="center"/>
    </xf>
    <xf numFmtId="41" fontId="19" fillId="0" borderId="33" xfId="10" applyFont="1" applyBorder="1">
      <alignment vertical="center"/>
    </xf>
    <xf numFmtId="41" fontId="19" fillId="0" borderId="16" xfId="10" applyFont="1" applyBorder="1">
      <alignment vertical="center"/>
    </xf>
    <xf numFmtId="0" fontId="4" fillId="2" borderId="19" xfId="1" applyFont="1" applyFill="1" applyBorder="1" applyAlignment="1">
      <alignment horizontal="center" vertical="center" wrapText="1" shrinkToFit="1"/>
    </xf>
    <xf numFmtId="180" fontId="16" fillId="0" borderId="33" xfId="0" applyNumberFormat="1" applyFont="1" applyBorder="1" applyAlignment="1">
      <alignment vertical="center"/>
    </xf>
    <xf numFmtId="180" fontId="20" fillId="0" borderId="15" xfId="0" applyNumberFormat="1" applyFont="1" applyFill="1" applyBorder="1" applyAlignment="1">
      <alignment vertical="center"/>
    </xf>
    <xf numFmtId="180" fontId="20" fillId="0" borderId="16" xfId="0" applyNumberFormat="1" applyFont="1" applyFill="1" applyBorder="1" applyAlignment="1">
      <alignment vertical="center"/>
    </xf>
    <xf numFmtId="180" fontId="16" fillId="0" borderId="34" xfId="0" applyNumberFormat="1" applyFont="1" applyBorder="1" applyAlignment="1">
      <alignment vertical="center"/>
    </xf>
    <xf numFmtId="180" fontId="20" fillId="0" borderId="8" xfId="0" applyNumberFormat="1" applyFont="1" applyFill="1" applyBorder="1" applyAlignment="1">
      <alignment vertical="center"/>
    </xf>
    <xf numFmtId="180" fontId="20" fillId="0" borderId="38" xfId="0" applyNumberFormat="1" applyFont="1" applyFill="1" applyBorder="1" applyAlignment="1">
      <alignment vertical="center"/>
    </xf>
    <xf numFmtId="180" fontId="16" fillId="0" borderId="36" xfId="0" applyNumberFormat="1" applyFont="1" applyBorder="1" applyAlignment="1">
      <alignment vertical="center"/>
    </xf>
    <xf numFmtId="41" fontId="18" fillId="0" borderId="15" xfId="10" applyFont="1" applyFill="1" applyBorder="1">
      <alignment vertical="center"/>
    </xf>
    <xf numFmtId="41" fontId="13" fillId="0" borderId="15" xfId="10" applyFont="1" applyBorder="1" applyAlignment="1">
      <alignment horizontal="right" vertical="center"/>
    </xf>
    <xf numFmtId="3" fontId="16" fillId="0" borderId="15" xfId="0" applyNumberFormat="1" applyFont="1" applyBorder="1" applyAlignment="1">
      <alignment vertical="center"/>
    </xf>
    <xf numFmtId="3" fontId="16" fillId="0" borderId="28" xfId="0" applyNumberFormat="1" applyFont="1" applyBorder="1" applyAlignment="1">
      <alignment vertical="center"/>
    </xf>
    <xf numFmtId="3" fontId="11" fillId="5" borderId="21" xfId="0" applyNumberFormat="1" applyFont="1" applyFill="1" applyBorder="1" applyAlignment="1">
      <alignment vertical="center"/>
    </xf>
    <xf numFmtId="3" fontId="16" fillId="0" borderId="11" xfId="0" applyNumberFormat="1" applyFont="1" applyBorder="1" applyAlignment="1">
      <alignment vertical="center"/>
    </xf>
    <xf numFmtId="3" fontId="16" fillId="0" borderId="8" xfId="0" applyNumberFormat="1" applyFont="1" applyBorder="1" applyAlignment="1">
      <alignment vertical="center"/>
    </xf>
    <xf numFmtId="41" fontId="19" fillId="3" borderId="18" xfId="10" applyFont="1" applyFill="1" applyBorder="1">
      <alignment vertical="center"/>
    </xf>
    <xf numFmtId="180" fontId="16" fillId="3" borderId="18" xfId="0" applyNumberFormat="1" applyFont="1" applyFill="1" applyBorder="1" applyAlignment="1">
      <alignment vertical="center"/>
    </xf>
    <xf numFmtId="180" fontId="16" fillId="3" borderId="19" xfId="0" applyNumberFormat="1" applyFont="1" applyFill="1" applyBorder="1" applyAlignment="1">
      <alignment vertical="center"/>
    </xf>
    <xf numFmtId="180" fontId="16" fillId="9" borderId="18" xfId="0" applyNumberFormat="1" applyFont="1" applyFill="1" applyBorder="1" applyAlignment="1">
      <alignment vertical="center"/>
    </xf>
    <xf numFmtId="180" fontId="16" fillId="9" borderId="13" xfId="0" applyNumberFormat="1" applyFont="1" applyFill="1" applyBorder="1" applyAlignment="1">
      <alignment vertical="center"/>
    </xf>
    <xf numFmtId="180" fontId="16" fillId="9" borderId="7" xfId="0" applyNumberFormat="1" applyFont="1" applyFill="1" applyBorder="1" applyAlignment="1">
      <alignment vertical="center"/>
    </xf>
    <xf numFmtId="176" fontId="11" fillId="5" borderId="45" xfId="7" applyNumberFormat="1" applyFont="1" applyFill="1" applyBorder="1">
      <alignment vertical="center"/>
    </xf>
    <xf numFmtId="180" fontId="16" fillId="0" borderId="26" xfId="0" applyNumberFormat="1" applyFont="1" applyFill="1" applyBorder="1" applyAlignment="1">
      <alignment vertical="center"/>
    </xf>
    <xf numFmtId="180" fontId="16" fillId="0" borderId="46" xfId="0" applyNumberFormat="1" applyFont="1" applyFill="1" applyBorder="1" applyAlignment="1">
      <alignment vertical="center"/>
    </xf>
    <xf numFmtId="180" fontId="11" fillId="5" borderId="45" xfId="0" applyNumberFormat="1" applyFont="1" applyFill="1" applyBorder="1" applyAlignment="1">
      <alignment vertical="center"/>
    </xf>
    <xf numFmtId="180" fontId="16" fillId="0" borderId="30" xfId="0" applyNumberFormat="1" applyFont="1" applyFill="1" applyBorder="1" applyAlignment="1">
      <alignment vertical="center"/>
    </xf>
    <xf numFmtId="180" fontId="16" fillId="0" borderId="47" xfId="0" applyNumberFormat="1" applyFont="1" applyFill="1" applyBorder="1" applyAlignment="1">
      <alignment vertical="center"/>
    </xf>
    <xf numFmtId="176" fontId="11" fillId="5" borderId="42" xfId="6" applyNumberFormat="1" applyFont="1" applyFill="1" applyBorder="1">
      <alignment vertical="center"/>
    </xf>
    <xf numFmtId="176" fontId="10" fillId="0" borderId="32" xfId="8" applyNumberFormat="1" applyFont="1" applyBorder="1">
      <alignment vertical="center"/>
    </xf>
    <xf numFmtId="176" fontId="10" fillId="0" borderId="33" xfId="8" applyNumberFormat="1" applyFont="1" applyBorder="1">
      <alignment vertical="center"/>
    </xf>
    <xf numFmtId="176" fontId="10" fillId="0" borderId="40" xfId="8" applyNumberFormat="1" applyFont="1" applyBorder="1">
      <alignment vertical="center"/>
    </xf>
    <xf numFmtId="176" fontId="11" fillId="5" borderId="42" xfId="8" applyNumberFormat="1" applyFont="1" applyFill="1" applyBorder="1">
      <alignment vertical="center"/>
    </xf>
    <xf numFmtId="176" fontId="10" fillId="0" borderId="48" xfId="8" applyNumberFormat="1" applyFont="1" applyBorder="1">
      <alignment vertical="center"/>
    </xf>
    <xf numFmtId="176" fontId="10" fillId="0" borderId="34" xfId="8" applyNumberFormat="1" applyFont="1" applyBorder="1">
      <alignment vertical="center"/>
    </xf>
    <xf numFmtId="0" fontId="4" fillId="3" borderId="25" xfId="1" applyFont="1" applyFill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176" fontId="8" fillId="4" borderId="33" xfId="1" applyNumberFormat="1" applyFont="1" applyFill="1" applyBorder="1">
      <alignment vertical="center"/>
    </xf>
    <xf numFmtId="176" fontId="10" fillId="0" borderId="33" xfId="3" applyNumberFormat="1" applyFont="1" applyBorder="1">
      <alignment vertical="center"/>
    </xf>
    <xf numFmtId="176" fontId="4" fillId="3" borderId="33" xfId="1" applyNumberFormat="1" applyFont="1" applyFill="1" applyBorder="1">
      <alignment vertical="center"/>
    </xf>
    <xf numFmtId="176" fontId="10" fillId="0" borderId="34" xfId="3" applyNumberFormat="1" applyFont="1" applyBorder="1">
      <alignment vertical="center"/>
    </xf>
    <xf numFmtId="0" fontId="4" fillId="3" borderId="29" xfId="1" applyFont="1" applyFill="1" applyBorder="1" applyAlignment="1">
      <alignment horizontal="center" vertical="center"/>
    </xf>
    <xf numFmtId="176" fontId="4" fillId="3" borderId="48" xfId="1" applyNumberFormat="1" applyFont="1" applyFill="1" applyBorder="1" applyAlignment="1">
      <alignment vertical="center" shrinkToFit="1"/>
    </xf>
    <xf numFmtId="176" fontId="4" fillId="3" borderId="49" xfId="1" applyNumberFormat="1" applyFont="1" applyFill="1" applyBorder="1" applyAlignment="1">
      <alignment vertical="center" shrinkToFit="1"/>
    </xf>
    <xf numFmtId="176" fontId="4" fillId="3" borderId="50" xfId="1" applyNumberFormat="1" applyFont="1" applyFill="1" applyBorder="1" applyAlignment="1">
      <alignment vertical="center" shrinkToFit="1"/>
    </xf>
    <xf numFmtId="176" fontId="4" fillId="3" borderId="51" xfId="1" applyNumberFormat="1" applyFont="1" applyFill="1" applyBorder="1" applyAlignment="1">
      <alignment vertical="center" shrinkToFit="1"/>
    </xf>
    <xf numFmtId="176" fontId="4" fillId="3" borderId="52" xfId="1" applyNumberFormat="1" applyFont="1" applyFill="1" applyBorder="1" applyAlignment="1">
      <alignment vertical="center" shrinkToFit="1"/>
    </xf>
    <xf numFmtId="177" fontId="4" fillId="3" borderId="13" xfId="1" applyNumberFormat="1" applyFont="1" applyFill="1" applyBorder="1" applyAlignment="1">
      <alignment horizontal="right" vertical="center" shrinkToFit="1"/>
    </xf>
    <xf numFmtId="178" fontId="4" fillId="3" borderId="12" xfId="1" applyNumberFormat="1" applyFont="1" applyFill="1" applyBorder="1" applyAlignment="1">
      <alignment horizontal="right" vertical="center"/>
    </xf>
    <xf numFmtId="0" fontId="4" fillId="10" borderId="20" xfId="1" applyFont="1" applyFill="1" applyBorder="1" applyAlignment="1">
      <alignment horizontal="center" vertical="center"/>
    </xf>
    <xf numFmtId="176" fontId="4" fillId="10" borderId="42" xfId="1" applyNumberFormat="1" applyFont="1" applyFill="1" applyBorder="1">
      <alignment vertical="center"/>
    </xf>
    <xf numFmtId="176" fontId="4" fillId="10" borderId="22" xfId="1" applyNumberFormat="1" applyFont="1" applyFill="1" applyBorder="1">
      <alignment vertical="center"/>
    </xf>
    <xf numFmtId="176" fontId="4" fillId="10" borderId="21" xfId="1" applyNumberFormat="1" applyFont="1" applyFill="1" applyBorder="1">
      <alignment vertical="center"/>
    </xf>
    <xf numFmtId="176" fontId="4" fillId="10" borderId="53" xfId="1" applyNumberFormat="1" applyFont="1" applyFill="1" applyBorder="1">
      <alignment vertical="center"/>
    </xf>
    <xf numFmtId="177" fontId="4" fillId="10" borderId="22" xfId="1" applyNumberFormat="1" applyFont="1" applyFill="1" applyBorder="1" applyAlignment="1">
      <alignment horizontal="right" vertical="center" shrinkToFit="1"/>
    </xf>
    <xf numFmtId="178" fontId="4" fillId="10" borderId="23" xfId="1" applyNumberFormat="1" applyFont="1" applyFill="1" applyBorder="1" applyAlignment="1">
      <alignment horizontal="right" vertical="center"/>
    </xf>
    <xf numFmtId="0" fontId="4" fillId="2" borderId="37" xfId="1" applyFont="1" applyFill="1" applyBorder="1" applyAlignment="1">
      <alignment horizontal="center" vertical="center" shrinkToFit="1"/>
    </xf>
    <xf numFmtId="176" fontId="11" fillId="5" borderId="55" xfId="7" applyNumberFormat="1" applyFont="1" applyFill="1" applyBorder="1">
      <alignment vertical="center"/>
    </xf>
    <xf numFmtId="3" fontId="16" fillId="0" borderId="16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vertical="center"/>
    </xf>
    <xf numFmtId="3" fontId="11" fillId="5" borderId="53" xfId="0" applyNumberFormat="1" applyFont="1" applyFill="1" applyBorder="1" applyAlignment="1">
      <alignment vertical="center"/>
    </xf>
    <xf numFmtId="3" fontId="16" fillId="0" borderId="35" xfId="0" applyNumberFormat="1" applyFont="1" applyBorder="1" applyAlignment="1">
      <alignment vertical="center"/>
    </xf>
    <xf numFmtId="3" fontId="16" fillId="0" borderId="37" xfId="0" applyNumberFormat="1" applyFont="1" applyBorder="1" applyAlignment="1">
      <alignment vertical="center"/>
    </xf>
    <xf numFmtId="176" fontId="11" fillId="5" borderId="42" xfId="7" applyNumberFormat="1" applyFont="1" applyFill="1" applyBorder="1">
      <alignment vertical="center"/>
    </xf>
    <xf numFmtId="180" fontId="12" fillId="0" borderId="33" xfId="2" applyNumberFormat="1" applyFont="1" applyBorder="1" applyAlignment="1">
      <alignment vertical="center"/>
    </xf>
    <xf numFmtId="180" fontId="12" fillId="0" borderId="40" xfId="2" applyNumberFormat="1" applyFont="1" applyBorder="1" applyAlignment="1">
      <alignment vertical="center"/>
    </xf>
    <xf numFmtId="180" fontId="17" fillId="5" borderId="42" xfId="2" applyNumberFormat="1" applyFont="1" applyFill="1" applyBorder="1" applyAlignment="1">
      <alignment vertical="center"/>
    </xf>
    <xf numFmtId="180" fontId="12" fillId="0" borderId="48" xfId="2" applyNumberFormat="1" applyFont="1" applyBorder="1" applyAlignment="1">
      <alignment vertical="center"/>
    </xf>
    <xf numFmtId="180" fontId="12" fillId="0" borderId="34" xfId="2" applyNumberFormat="1" applyFont="1" applyBorder="1" applyAlignment="1">
      <alignment vertical="center"/>
    </xf>
    <xf numFmtId="0" fontId="4" fillId="2" borderId="37" xfId="1" applyFont="1" applyFill="1" applyBorder="1" applyAlignment="1">
      <alignment horizontal="center" vertical="center" wrapText="1" shrinkToFit="1"/>
    </xf>
    <xf numFmtId="178" fontId="4" fillId="10" borderId="53" xfId="1" applyNumberFormat="1" applyFont="1" applyFill="1" applyBorder="1" applyAlignment="1">
      <alignment horizontal="right" vertical="center"/>
    </xf>
    <xf numFmtId="178" fontId="4" fillId="3" borderId="35" xfId="1" applyNumberFormat="1" applyFont="1" applyFill="1" applyBorder="1" applyAlignment="1">
      <alignment horizontal="right" vertical="center"/>
    </xf>
    <xf numFmtId="178" fontId="8" fillId="4" borderId="16" xfId="1" applyNumberFormat="1" applyFont="1" applyFill="1" applyBorder="1" applyAlignment="1">
      <alignment horizontal="right" vertical="center"/>
    </xf>
    <xf numFmtId="178" fontId="4" fillId="3" borderId="16" xfId="1" applyNumberFormat="1" applyFont="1" applyFill="1" applyBorder="1" applyAlignment="1">
      <alignment horizontal="right" vertical="center"/>
    </xf>
    <xf numFmtId="178" fontId="8" fillId="4" borderId="37" xfId="1" applyNumberFormat="1" applyFont="1" applyFill="1" applyBorder="1" applyAlignment="1">
      <alignment horizontal="right" vertical="center"/>
    </xf>
    <xf numFmtId="0" fontId="4" fillId="2" borderId="7" xfId="1" applyFont="1" applyFill="1" applyBorder="1" applyAlignment="1">
      <alignment horizontal="center" vertical="center" wrapText="1" shrinkToFit="1"/>
    </xf>
    <xf numFmtId="177" fontId="4" fillId="10" borderId="56" xfId="1" applyNumberFormat="1" applyFont="1" applyFill="1" applyBorder="1" applyAlignment="1">
      <alignment horizontal="right" vertical="center" shrinkToFit="1"/>
    </xf>
    <xf numFmtId="177" fontId="4" fillId="3" borderId="10" xfId="1" applyNumberFormat="1" applyFont="1" applyFill="1" applyBorder="1" applyAlignment="1">
      <alignment horizontal="right" vertical="center" shrinkToFit="1"/>
    </xf>
    <xf numFmtId="177" fontId="8" fillId="4" borderId="14" xfId="1" applyNumberFormat="1" applyFont="1" applyFill="1" applyBorder="1" applyAlignment="1">
      <alignment horizontal="right" vertical="center" shrinkToFit="1"/>
    </xf>
    <xf numFmtId="177" fontId="4" fillId="3" borderId="14" xfId="1" applyNumberFormat="1" applyFont="1" applyFill="1" applyBorder="1" applyAlignment="1">
      <alignment horizontal="right" vertical="center" shrinkToFit="1"/>
    </xf>
    <xf numFmtId="177" fontId="8" fillId="4" borderId="7" xfId="1" applyNumberFormat="1" applyFont="1" applyFill="1" applyBorder="1" applyAlignment="1">
      <alignment horizontal="right" vertical="center" shrinkToFit="1"/>
    </xf>
    <xf numFmtId="177" fontId="4" fillId="5" borderId="55" xfId="1" applyNumberFormat="1" applyFont="1" applyFill="1" applyBorder="1" applyAlignment="1">
      <alignment vertical="center" shrinkToFit="1"/>
    </xf>
    <xf numFmtId="177" fontId="8" fillId="0" borderId="4" xfId="1" applyNumberFormat="1" applyFont="1" applyBorder="1" applyAlignment="1">
      <alignment vertical="center" shrinkToFit="1"/>
    </xf>
    <xf numFmtId="177" fontId="8" fillId="0" borderId="58" xfId="1" applyNumberFormat="1" applyFont="1" applyBorder="1" applyAlignment="1">
      <alignment vertical="center" shrinkToFit="1"/>
    </xf>
    <xf numFmtId="177" fontId="8" fillId="0" borderId="59" xfId="1" applyNumberFormat="1" applyFont="1" applyBorder="1" applyAlignment="1">
      <alignment vertical="center" shrinkToFit="1"/>
    </xf>
    <xf numFmtId="177" fontId="8" fillId="0" borderId="60" xfId="1" applyNumberFormat="1" applyFont="1" applyBorder="1" applyAlignment="1">
      <alignment vertical="center" shrinkToFit="1"/>
    </xf>
    <xf numFmtId="177" fontId="8" fillId="0" borderId="57" xfId="1" applyNumberFormat="1" applyFont="1" applyBorder="1" applyAlignment="1">
      <alignment vertical="center" shrinkToFit="1"/>
    </xf>
    <xf numFmtId="177" fontId="4" fillId="5" borderId="42" xfId="1" applyNumberFormat="1" applyFont="1" applyFill="1" applyBorder="1" applyAlignment="1">
      <alignment vertical="center" shrinkToFit="1"/>
    </xf>
    <xf numFmtId="177" fontId="8" fillId="0" borderId="32" xfId="1" applyNumberFormat="1" applyFont="1" applyBorder="1" applyAlignment="1">
      <alignment vertical="center" shrinkToFit="1"/>
    </xf>
    <xf numFmtId="177" fontId="8" fillId="0" borderId="33" xfId="1" applyNumberFormat="1" applyFont="1" applyBorder="1" applyAlignment="1">
      <alignment vertical="center" shrinkToFit="1"/>
    </xf>
    <xf numFmtId="177" fontId="8" fillId="0" borderId="33" xfId="9" applyNumberFormat="1" applyFont="1" applyBorder="1" applyAlignment="1">
      <alignment vertical="center" shrinkToFit="1"/>
    </xf>
    <xf numFmtId="177" fontId="8" fillId="0" borderId="40" xfId="9" applyNumberFormat="1" applyFont="1" applyBorder="1" applyAlignment="1">
      <alignment vertical="center" shrinkToFit="1"/>
    </xf>
    <xf numFmtId="177" fontId="4" fillId="5" borderId="42" xfId="9" applyNumberFormat="1" applyFont="1" applyFill="1" applyBorder="1" applyAlignment="1">
      <alignment vertical="center" shrinkToFit="1"/>
    </xf>
    <xf numFmtId="177" fontId="8" fillId="0" borderId="48" xfId="1" applyNumberFormat="1" applyFont="1" applyBorder="1" applyAlignment="1">
      <alignment vertical="center" shrinkToFit="1"/>
    </xf>
    <xf numFmtId="177" fontId="8" fillId="0" borderId="34" xfId="9" applyNumberFormat="1" applyFont="1" applyBorder="1" applyAlignment="1">
      <alignment vertical="center" shrinkToFit="1"/>
    </xf>
    <xf numFmtId="180" fontId="16" fillId="9" borderId="61" xfId="0" applyNumberFormat="1" applyFont="1" applyFill="1" applyBorder="1" applyAlignment="1">
      <alignment vertical="center"/>
    </xf>
    <xf numFmtId="180" fontId="11" fillId="5" borderId="56" xfId="0" applyNumberFormat="1" applyFont="1" applyFill="1" applyBorder="1" applyAlignment="1">
      <alignment vertical="center"/>
    </xf>
    <xf numFmtId="176" fontId="4" fillId="3" borderId="14" xfId="1" applyNumberFormat="1" applyFont="1" applyFill="1" applyBorder="1">
      <alignment vertical="center"/>
    </xf>
    <xf numFmtId="176" fontId="4" fillId="3" borderId="58" xfId="1" applyNumberFormat="1" applyFont="1" applyFill="1" applyBorder="1" applyAlignment="1">
      <alignment horizontal="right" vertical="center"/>
    </xf>
    <xf numFmtId="176" fontId="4" fillId="3" borderId="15" xfId="1" applyNumberFormat="1" applyFont="1" applyFill="1" applyBorder="1">
      <alignment vertical="center"/>
    </xf>
    <xf numFmtId="0" fontId="13" fillId="7" borderId="15" xfId="2" applyFont="1" applyFill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4" fillId="2" borderId="24" xfId="1" applyFont="1" applyFill="1" applyBorder="1" applyAlignment="1">
      <alignment horizontal="center" vertical="center" wrapText="1" shrinkToFit="1"/>
    </xf>
    <xf numFmtId="0" fontId="4" fillId="2" borderId="54" xfId="1" applyFont="1" applyFill="1" applyBorder="1" applyAlignment="1">
      <alignment horizontal="center" vertical="center" wrapText="1" shrinkToFit="1"/>
    </xf>
    <xf numFmtId="0" fontId="4" fillId="2" borderId="1" xfId="1" quotePrefix="1" applyFont="1" applyFill="1" applyBorder="1" applyAlignment="1">
      <alignment horizontal="center" vertical="center" wrapText="1" shrinkToFit="1"/>
    </xf>
    <xf numFmtId="0" fontId="4" fillId="2" borderId="6" xfId="1" applyFont="1" applyFill="1" applyBorder="1" applyAlignment="1">
      <alignment horizontal="center" vertical="center" wrapText="1" shrinkToFit="1"/>
    </xf>
    <xf numFmtId="0" fontId="8" fillId="0" borderId="0" xfId="1" applyFont="1" applyAlignment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4" fillId="2" borderId="31" xfId="1" applyFont="1" applyFill="1" applyBorder="1" applyAlignment="1">
      <alignment horizontal="center" vertical="center" shrinkToFit="1"/>
    </xf>
    <xf numFmtId="0" fontId="4" fillId="2" borderId="32" xfId="1" quotePrefix="1" applyFont="1" applyFill="1" applyBorder="1" applyAlignment="1">
      <alignment horizontal="center" vertical="center" wrapText="1" shrinkToFit="1"/>
    </xf>
    <xf numFmtId="0" fontId="4" fillId="2" borderId="34" xfId="1" applyFont="1" applyFill="1" applyBorder="1" applyAlignment="1">
      <alignment horizontal="center" vertical="center" shrinkToFit="1"/>
    </xf>
    <xf numFmtId="0" fontId="4" fillId="2" borderId="43" xfId="1" quotePrefix="1" applyFont="1" applyFill="1" applyBorder="1" applyAlignment="1">
      <alignment horizontal="center" vertical="center" wrapText="1" shrinkToFit="1"/>
    </xf>
    <xf numFmtId="0" fontId="4" fillId="2" borderId="44" xfId="1" quotePrefix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shrinkToFit="1"/>
    </xf>
    <xf numFmtId="0" fontId="4" fillId="2" borderId="5" xfId="1" applyFont="1" applyFill="1" applyBorder="1" applyAlignment="1">
      <alignment horizontal="center" vertical="center" shrinkToFit="1"/>
    </xf>
    <xf numFmtId="0" fontId="4" fillId="2" borderId="39" xfId="1" applyFont="1" applyFill="1" applyBorder="1" applyAlignment="1">
      <alignment horizontal="center" vertical="center" wrapText="1" shrinkToFit="1"/>
    </xf>
    <xf numFmtId="0" fontId="4" fillId="2" borderId="36" xfId="1" applyFont="1" applyFill="1" applyBorder="1" applyAlignment="1">
      <alignment horizontal="center" vertical="center" wrapText="1" shrinkToFit="1"/>
    </xf>
    <xf numFmtId="0" fontId="4" fillId="0" borderId="0" xfId="1" applyFont="1" applyAlignment="1">
      <alignment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54" xfId="1" applyFont="1" applyFill="1" applyBorder="1" applyAlignment="1">
      <alignment horizontal="center" vertical="center" shrinkToFit="1"/>
    </xf>
    <xf numFmtId="0" fontId="4" fillId="2" borderId="32" xfId="1" applyFont="1" applyFill="1" applyBorder="1" applyAlignment="1">
      <alignment horizontal="center" vertical="center" wrapText="1" shrinkToFit="1"/>
    </xf>
    <xf numFmtId="0" fontId="4" fillId="2" borderId="4" xfId="1" applyFont="1" applyFill="1" applyBorder="1" applyAlignment="1">
      <alignment horizontal="center" vertical="center" wrapText="1" shrinkToFit="1"/>
    </xf>
    <xf numFmtId="0" fontId="4" fillId="2" borderId="57" xfId="1" applyFont="1" applyFill="1" applyBorder="1" applyAlignment="1">
      <alignment horizontal="center" vertical="center" shrinkToFit="1"/>
    </xf>
    <xf numFmtId="0" fontId="12" fillId="6" borderId="15" xfId="2" applyFont="1" applyFill="1" applyBorder="1" applyAlignment="1">
      <alignment vertical="center"/>
    </xf>
    <xf numFmtId="0" fontId="7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vertical="center"/>
    </xf>
    <xf numFmtId="0" fontId="13" fillId="7" borderId="15" xfId="2" applyFont="1" applyFill="1" applyBorder="1" applyAlignment="1">
      <alignment horizontal="left" vertical="center"/>
    </xf>
    <xf numFmtId="0" fontId="14" fillId="6" borderId="15" xfId="2" applyFont="1" applyFill="1" applyBorder="1" applyAlignment="1">
      <alignment vertical="center"/>
    </xf>
  </cellXfs>
  <cellStyles count="11">
    <cellStyle name="쉼표 [0]" xfId="10" builtinId="6"/>
    <cellStyle name="쉼표 [0] 2" xfId="9"/>
    <cellStyle name="표준" xfId="0" builtinId="0"/>
    <cellStyle name="표준 16" xfId="7"/>
    <cellStyle name="표준 17" xfId="3"/>
    <cellStyle name="표준 17 2" xfId="8"/>
    <cellStyle name="표준 2" xfId="1"/>
    <cellStyle name="표준 21" xfId="4"/>
    <cellStyle name="표준 22" xfId="5"/>
    <cellStyle name="표준 3" xfId="2"/>
    <cellStyle name="표준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D5" sqref="D5"/>
    </sheetView>
  </sheetViews>
  <sheetFormatPr defaultColWidth="10.25" defaultRowHeight="19.5" customHeight="1" x14ac:dyDescent="0.3"/>
  <cols>
    <col min="1" max="1" width="10.25" style="12"/>
    <col min="2" max="8" width="12.625" style="2" customWidth="1"/>
    <col min="9" max="9" width="11.375" style="2" bestFit="1" customWidth="1"/>
    <col min="10" max="10" width="10.25" style="2"/>
    <col min="11" max="11" width="11.375" style="2" bestFit="1" customWidth="1"/>
    <col min="12" max="16384" width="10.25" style="2"/>
  </cols>
  <sheetData>
    <row r="1" spans="1:11" ht="19.5" customHeight="1" x14ac:dyDescent="0.3">
      <c r="A1" s="146" t="s">
        <v>127</v>
      </c>
      <c r="B1" s="146"/>
      <c r="C1" s="146"/>
      <c r="D1" s="146"/>
      <c r="E1" s="146"/>
      <c r="F1" s="146"/>
      <c r="G1" s="146"/>
      <c r="H1" s="33" t="s">
        <v>114</v>
      </c>
      <c r="I1" s="1"/>
      <c r="J1" s="1"/>
      <c r="K1" s="1"/>
    </row>
    <row r="2" spans="1:11" ht="19.5" customHeight="1" thickBot="1" x14ac:dyDescent="0.35">
      <c r="A2" s="151" t="s">
        <v>0</v>
      </c>
      <c r="B2" s="151"/>
      <c r="C2" s="151"/>
      <c r="D2" s="3"/>
      <c r="E2" s="3"/>
      <c r="F2" s="3" t="s">
        <v>119</v>
      </c>
      <c r="G2" s="4" t="s">
        <v>0</v>
      </c>
      <c r="H2" s="5"/>
      <c r="I2" s="5"/>
      <c r="J2" s="5"/>
      <c r="K2" s="6" t="s">
        <v>1</v>
      </c>
    </row>
    <row r="3" spans="1:11" ht="19.5" customHeight="1" x14ac:dyDescent="0.3">
      <c r="A3" s="152" t="s">
        <v>2</v>
      </c>
      <c r="B3" s="154" t="s">
        <v>122</v>
      </c>
      <c r="C3" s="156" t="s">
        <v>130</v>
      </c>
      <c r="D3" s="152" t="s">
        <v>128</v>
      </c>
      <c r="E3" s="158"/>
      <c r="F3" s="159"/>
      <c r="G3" s="160" t="s">
        <v>129</v>
      </c>
      <c r="H3" s="147" t="s">
        <v>3</v>
      </c>
      <c r="I3" s="148"/>
      <c r="J3" s="149" t="s">
        <v>121</v>
      </c>
      <c r="K3" s="150"/>
    </row>
    <row r="4" spans="1:11" ht="28.5" customHeight="1" thickBot="1" x14ac:dyDescent="0.35">
      <c r="A4" s="153"/>
      <c r="B4" s="155"/>
      <c r="C4" s="157"/>
      <c r="D4" s="37" t="s">
        <v>4</v>
      </c>
      <c r="E4" s="38" t="s">
        <v>5</v>
      </c>
      <c r="F4" s="39" t="s">
        <v>6</v>
      </c>
      <c r="G4" s="161"/>
      <c r="H4" s="45" t="s">
        <v>7</v>
      </c>
      <c r="I4" s="114" t="s">
        <v>8</v>
      </c>
      <c r="J4" s="120" t="s">
        <v>9</v>
      </c>
      <c r="K4" s="8" t="s">
        <v>8</v>
      </c>
    </row>
    <row r="5" spans="1:11" ht="19.5" customHeight="1" thickBot="1" x14ac:dyDescent="0.35">
      <c r="A5" s="94" t="s">
        <v>10</v>
      </c>
      <c r="B5" s="95">
        <f t="shared" ref="B5:G5" si="0">SUM(B6,B17)</f>
        <v>2121029</v>
      </c>
      <c r="C5" s="95">
        <f t="shared" si="0"/>
        <v>2118098</v>
      </c>
      <c r="D5" s="96">
        <f t="shared" si="0"/>
        <v>2118977</v>
      </c>
      <c r="E5" s="97">
        <f t="shared" si="0"/>
        <v>1083133</v>
      </c>
      <c r="F5" s="98">
        <f t="shared" si="0"/>
        <v>1035844</v>
      </c>
      <c r="G5" s="95">
        <f t="shared" si="0"/>
        <v>999286</v>
      </c>
      <c r="H5" s="99">
        <f>D5-C5</f>
        <v>879</v>
      </c>
      <c r="I5" s="115">
        <f>H5/C5*100</f>
        <v>4.1499496246160471E-2</v>
      </c>
      <c r="J5" s="121">
        <f>D5-B5</f>
        <v>-2052</v>
      </c>
      <c r="K5" s="100">
        <f>J5/B5*100</f>
        <v>-9.6745494757497413E-2</v>
      </c>
    </row>
    <row r="6" spans="1:11" ht="19.5" customHeight="1" x14ac:dyDescent="0.3">
      <c r="A6" s="86" t="s">
        <v>125</v>
      </c>
      <c r="B6" s="87">
        <f t="shared" ref="B6:G6" si="1">SUM(B7,B10:B16)</f>
        <v>1681048</v>
      </c>
      <c r="C6" s="88">
        <f t="shared" si="1"/>
        <v>1683883</v>
      </c>
      <c r="D6" s="89">
        <f>SUM(D7,D10:D16)</f>
        <v>1685011</v>
      </c>
      <c r="E6" s="90">
        <f t="shared" si="1"/>
        <v>865903</v>
      </c>
      <c r="F6" s="91">
        <f t="shared" si="1"/>
        <v>819108</v>
      </c>
      <c r="G6" s="88">
        <f t="shared" si="1"/>
        <v>778464</v>
      </c>
      <c r="H6" s="92">
        <f t="shared" ref="H6:H24" si="2">D6-C6</f>
        <v>1128</v>
      </c>
      <c r="I6" s="116">
        <f t="shared" ref="I6:I24" si="3">H6/C6*100</f>
        <v>6.698802707789081E-2</v>
      </c>
      <c r="J6" s="122">
        <f t="shared" ref="J6:J24" si="4">D6-B6</f>
        <v>3963</v>
      </c>
      <c r="K6" s="93">
        <f t="shared" ref="K6:K24" si="5">J6/B6*100</f>
        <v>0.23574579666969653</v>
      </c>
    </row>
    <row r="7" spans="1:11" ht="19.5" customHeight="1" x14ac:dyDescent="0.3">
      <c r="A7" s="80" t="s">
        <v>11</v>
      </c>
      <c r="B7" s="82">
        <v>658808</v>
      </c>
      <c r="C7" s="43">
        <v>657703</v>
      </c>
      <c r="D7" s="60">
        <f>E7+F7</f>
        <v>658107</v>
      </c>
      <c r="E7" s="42">
        <v>336326</v>
      </c>
      <c r="F7" s="44">
        <v>321781</v>
      </c>
      <c r="G7" s="43">
        <v>297013</v>
      </c>
      <c r="H7" s="35">
        <f t="shared" si="2"/>
        <v>404</v>
      </c>
      <c r="I7" s="117">
        <f t="shared" si="3"/>
        <v>6.1425901964868648E-2</v>
      </c>
      <c r="J7" s="123">
        <f t="shared" si="4"/>
        <v>-701</v>
      </c>
      <c r="K7" s="10">
        <f t="shared" si="5"/>
        <v>-0.10640429381549708</v>
      </c>
    </row>
    <row r="8" spans="1:11" ht="19.5" customHeight="1" x14ac:dyDescent="0.3">
      <c r="A8" s="80" t="s">
        <v>115</v>
      </c>
      <c r="B8" s="83">
        <v>258009</v>
      </c>
      <c r="C8" s="43">
        <v>255494</v>
      </c>
      <c r="D8" s="60">
        <f t="shared" ref="C8:D24" si="6">E8+F8</f>
        <v>255504</v>
      </c>
      <c r="E8" s="42">
        <v>129471</v>
      </c>
      <c r="F8" s="44">
        <v>126033</v>
      </c>
      <c r="G8" s="43">
        <v>116752</v>
      </c>
      <c r="H8" s="35">
        <f t="shared" si="2"/>
        <v>10</v>
      </c>
      <c r="I8" s="117">
        <f t="shared" si="3"/>
        <v>3.9139862384243856E-3</v>
      </c>
      <c r="J8" s="123">
        <f t="shared" si="4"/>
        <v>-2505</v>
      </c>
      <c r="K8" s="10">
        <f t="shared" si="5"/>
        <v>-0.97089636408032276</v>
      </c>
    </row>
    <row r="9" spans="1:11" ht="19.5" customHeight="1" x14ac:dyDescent="0.3">
      <c r="A9" s="80" t="s">
        <v>116</v>
      </c>
      <c r="B9" s="83">
        <v>400799</v>
      </c>
      <c r="C9" s="43">
        <v>402209</v>
      </c>
      <c r="D9" s="60">
        <f t="shared" si="6"/>
        <v>402603</v>
      </c>
      <c r="E9" s="42">
        <v>206855</v>
      </c>
      <c r="F9" s="44">
        <v>195748</v>
      </c>
      <c r="G9" s="43">
        <v>180261</v>
      </c>
      <c r="H9" s="35">
        <f t="shared" si="2"/>
        <v>394</v>
      </c>
      <c r="I9" s="117">
        <f t="shared" si="3"/>
        <v>9.7959021304844004E-2</v>
      </c>
      <c r="J9" s="123">
        <f t="shared" si="4"/>
        <v>1804</v>
      </c>
      <c r="K9" s="10">
        <f t="shared" si="5"/>
        <v>0.45010092340549751</v>
      </c>
    </row>
    <row r="10" spans="1:11" ht="19.5" customHeight="1" x14ac:dyDescent="0.3">
      <c r="A10" s="80" t="s">
        <v>12</v>
      </c>
      <c r="B10" s="83">
        <v>104545</v>
      </c>
      <c r="C10" s="43">
        <v>103329</v>
      </c>
      <c r="D10" s="60">
        <f t="shared" si="6"/>
        <v>103321</v>
      </c>
      <c r="E10" s="42">
        <v>51613</v>
      </c>
      <c r="F10" s="44">
        <v>51708</v>
      </c>
      <c r="G10" s="43">
        <v>51442</v>
      </c>
      <c r="H10" s="35">
        <f t="shared" si="2"/>
        <v>-8</v>
      </c>
      <c r="I10" s="117">
        <f t="shared" si="3"/>
        <v>-7.7422601592970026E-3</v>
      </c>
      <c r="J10" s="123">
        <f t="shared" si="4"/>
        <v>-1224</v>
      </c>
      <c r="K10" s="10">
        <f t="shared" si="5"/>
        <v>-1.1707876990769523</v>
      </c>
    </row>
    <row r="11" spans="1:11" ht="19.5" customHeight="1" x14ac:dyDescent="0.3">
      <c r="A11" s="80" t="s">
        <v>13</v>
      </c>
      <c r="B11" s="83">
        <v>100229</v>
      </c>
      <c r="C11" s="43">
        <v>98620</v>
      </c>
      <c r="D11" s="60">
        <f t="shared" si="6"/>
        <v>98535</v>
      </c>
      <c r="E11" s="42">
        <v>49996</v>
      </c>
      <c r="F11" s="44">
        <v>48539</v>
      </c>
      <c r="G11" s="43">
        <v>49364</v>
      </c>
      <c r="H11" s="35">
        <f t="shared" si="2"/>
        <v>-85</v>
      </c>
      <c r="I11" s="117">
        <f t="shared" si="3"/>
        <v>-8.6189413911985396E-2</v>
      </c>
      <c r="J11" s="123">
        <f t="shared" si="4"/>
        <v>-1694</v>
      </c>
      <c r="K11" s="10">
        <f t="shared" si="5"/>
        <v>-1.6901296032086521</v>
      </c>
    </row>
    <row r="12" spans="1:11" ht="19.5" customHeight="1" x14ac:dyDescent="0.3">
      <c r="A12" s="80" t="s">
        <v>14</v>
      </c>
      <c r="B12" s="83">
        <v>316129</v>
      </c>
      <c r="C12" s="43">
        <v>322893</v>
      </c>
      <c r="D12" s="60">
        <f t="shared" si="6"/>
        <v>323789</v>
      </c>
      <c r="E12" s="42">
        <v>168355</v>
      </c>
      <c r="F12" s="44">
        <v>155434</v>
      </c>
      <c r="G12" s="43">
        <v>145338</v>
      </c>
      <c r="H12" s="35">
        <f t="shared" si="2"/>
        <v>896</v>
      </c>
      <c r="I12" s="117">
        <f t="shared" si="3"/>
        <v>0.27749130516920462</v>
      </c>
      <c r="J12" s="123">
        <f t="shared" si="4"/>
        <v>7660</v>
      </c>
      <c r="K12" s="10">
        <f t="shared" si="5"/>
        <v>2.4230614717409664</v>
      </c>
    </row>
    <row r="13" spans="1:11" ht="19.5" customHeight="1" x14ac:dyDescent="0.3">
      <c r="A13" s="80" t="s">
        <v>15</v>
      </c>
      <c r="B13" s="83">
        <v>175591</v>
      </c>
      <c r="C13" s="43">
        <v>176491</v>
      </c>
      <c r="D13" s="60">
        <f t="shared" si="6"/>
        <v>176595</v>
      </c>
      <c r="E13" s="42">
        <v>92067</v>
      </c>
      <c r="F13" s="44">
        <v>84528</v>
      </c>
      <c r="G13" s="43">
        <v>81158</v>
      </c>
      <c r="H13" s="35">
        <f t="shared" si="2"/>
        <v>104</v>
      </c>
      <c r="I13" s="117">
        <f t="shared" si="3"/>
        <v>5.8926517499475896E-2</v>
      </c>
      <c r="J13" s="123">
        <f t="shared" si="4"/>
        <v>1004</v>
      </c>
      <c r="K13" s="10">
        <f t="shared" si="5"/>
        <v>0.57178329185436616</v>
      </c>
    </row>
    <row r="14" spans="1:11" ht="19.5" customHeight="1" x14ac:dyDescent="0.3">
      <c r="A14" s="80" t="s">
        <v>16</v>
      </c>
      <c r="B14" s="83">
        <v>116675</v>
      </c>
      <c r="C14" s="43">
        <v>114942</v>
      </c>
      <c r="D14" s="60">
        <f t="shared" si="6"/>
        <v>114769</v>
      </c>
      <c r="E14" s="42">
        <v>57304</v>
      </c>
      <c r="F14" s="44">
        <v>57465</v>
      </c>
      <c r="G14" s="43">
        <v>57990</v>
      </c>
      <c r="H14" s="35">
        <f t="shared" si="2"/>
        <v>-173</v>
      </c>
      <c r="I14" s="117">
        <f t="shared" si="3"/>
        <v>-0.15051069234918479</v>
      </c>
      <c r="J14" s="123">
        <f t="shared" si="4"/>
        <v>-1906</v>
      </c>
      <c r="K14" s="10">
        <f t="shared" si="5"/>
        <v>-1.6335976001714163</v>
      </c>
    </row>
    <row r="15" spans="1:11" ht="19.5" customHeight="1" x14ac:dyDescent="0.3">
      <c r="A15" s="80" t="s">
        <v>17</v>
      </c>
      <c r="B15" s="83">
        <v>42822</v>
      </c>
      <c r="C15" s="43">
        <v>43191</v>
      </c>
      <c r="D15" s="60">
        <f t="shared" si="6"/>
        <v>43093</v>
      </c>
      <c r="E15" s="42">
        <v>21469</v>
      </c>
      <c r="F15" s="44">
        <v>21624</v>
      </c>
      <c r="G15" s="43">
        <v>16915</v>
      </c>
      <c r="H15" s="35">
        <f t="shared" si="2"/>
        <v>-98</v>
      </c>
      <c r="I15" s="117">
        <f t="shared" si="3"/>
        <v>-0.22689912250237321</v>
      </c>
      <c r="J15" s="123">
        <f t="shared" si="4"/>
        <v>271</v>
      </c>
      <c r="K15" s="10">
        <f t="shared" si="5"/>
        <v>0.6328522721965345</v>
      </c>
    </row>
    <row r="16" spans="1:11" ht="19.5" customHeight="1" x14ac:dyDescent="0.3">
      <c r="A16" s="80" t="s">
        <v>18</v>
      </c>
      <c r="B16" s="83">
        <v>166249</v>
      </c>
      <c r="C16" s="43">
        <v>166714</v>
      </c>
      <c r="D16" s="60">
        <f t="shared" si="6"/>
        <v>166802</v>
      </c>
      <c r="E16" s="42">
        <v>88773</v>
      </c>
      <c r="F16" s="44">
        <v>78029</v>
      </c>
      <c r="G16" s="43">
        <v>79244</v>
      </c>
      <c r="H16" s="35">
        <f t="shared" si="2"/>
        <v>88</v>
      </c>
      <c r="I16" s="117">
        <f t="shared" si="3"/>
        <v>5.2785009057427688E-2</v>
      </c>
      <c r="J16" s="123">
        <f t="shared" si="4"/>
        <v>553</v>
      </c>
      <c r="K16" s="10">
        <f t="shared" si="5"/>
        <v>0.33263357975085561</v>
      </c>
    </row>
    <row r="17" spans="1:11" ht="19.5" customHeight="1" x14ac:dyDescent="0.3">
      <c r="A17" s="79" t="s">
        <v>126</v>
      </c>
      <c r="B17" s="84">
        <f t="shared" ref="B17:G17" si="7">SUM(B18:B24)</f>
        <v>439981</v>
      </c>
      <c r="C17" s="84">
        <f t="shared" si="7"/>
        <v>434215</v>
      </c>
      <c r="D17" s="142">
        <f>SUM(E17:F17)</f>
        <v>433966</v>
      </c>
      <c r="E17" s="144">
        <f t="shared" si="7"/>
        <v>217230</v>
      </c>
      <c r="F17" s="143">
        <f>SUM(F18:F24)</f>
        <v>216736</v>
      </c>
      <c r="G17" s="41">
        <f t="shared" si="7"/>
        <v>220822</v>
      </c>
      <c r="H17" s="34">
        <f t="shared" si="2"/>
        <v>-249</v>
      </c>
      <c r="I17" s="118">
        <f t="shared" si="3"/>
        <v>-5.7344863719585915E-2</v>
      </c>
      <c r="J17" s="124">
        <f t="shared" si="4"/>
        <v>-6015</v>
      </c>
      <c r="K17" s="9">
        <f t="shared" si="5"/>
        <v>-1.3671044886029169</v>
      </c>
    </row>
    <row r="18" spans="1:11" ht="19.5" customHeight="1" x14ac:dyDescent="0.3">
      <c r="A18" s="80" t="s">
        <v>19</v>
      </c>
      <c r="B18" s="83">
        <v>51413</v>
      </c>
      <c r="C18" s="46">
        <v>50629</v>
      </c>
      <c r="D18" s="61">
        <f t="shared" si="6"/>
        <v>50597</v>
      </c>
      <c r="E18" s="47">
        <v>25545</v>
      </c>
      <c r="F18" s="48">
        <v>25052</v>
      </c>
      <c r="G18" s="46">
        <v>25882</v>
      </c>
      <c r="H18" s="35">
        <f t="shared" si="2"/>
        <v>-32</v>
      </c>
      <c r="I18" s="117">
        <f t="shared" si="3"/>
        <v>-6.3204882577179086E-2</v>
      </c>
      <c r="J18" s="123">
        <f t="shared" si="4"/>
        <v>-816</v>
      </c>
      <c r="K18" s="10">
        <f t="shared" si="5"/>
        <v>-1.5871472195748157</v>
      </c>
    </row>
    <row r="19" spans="1:11" ht="19.5" customHeight="1" x14ac:dyDescent="0.3">
      <c r="A19" s="80" t="s">
        <v>20</v>
      </c>
      <c r="B19" s="83">
        <v>65354</v>
      </c>
      <c r="C19" s="46">
        <v>64036</v>
      </c>
      <c r="D19" s="61">
        <f t="shared" si="6"/>
        <v>63923</v>
      </c>
      <c r="E19" s="47">
        <v>31754</v>
      </c>
      <c r="F19" s="48">
        <v>32169</v>
      </c>
      <c r="G19" s="46">
        <v>33255</v>
      </c>
      <c r="H19" s="35">
        <f t="shared" si="2"/>
        <v>-113</v>
      </c>
      <c r="I19" s="117">
        <f t="shared" si="3"/>
        <v>-0.17646323942782186</v>
      </c>
      <c r="J19" s="123">
        <f t="shared" si="4"/>
        <v>-1431</v>
      </c>
      <c r="K19" s="10">
        <f t="shared" si="5"/>
        <v>-2.1896134896104291</v>
      </c>
    </row>
    <row r="20" spans="1:11" ht="19.5" customHeight="1" x14ac:dyDescent="0.3">
      <c r="A20" s="80" t="s">
        <v>21</v>
      </c>
      <c r="B20" s="83">
        <v>51866</v>
      </c>
      <c r="C20" s="46">
        <v>50968</v>
      </c>
      <c r="D20" s="61">
        <f t="shared" si="6"/>
        <v>50884</v>
      </c>
      <c r="E20" s="47">
        <v>25136</v>
      </c>
      <c r="F20" s="48">
        <v>25748</v>
      </c>
      <c r="G20" s="46">
        <v>26676</v>
      </c>
      <c r="H20" s="35">
        <f t="shared" si="2"/>
        <v>-84</v>
      </c>
      <c r="I20" s="117">
        <f t="shared" si="3"/>
        <v>-0.1648092921048501</v>
      </c>
      <c r="J20" s="123">
        <f t="shared" si="4"/>
        <v>-982</v>
      </c>
      <c r="K20" s="10">
        <f t="shared" si="5"/>
        <v>-1.8933405313692979</v>
      </c>
    </row>
    <row r="21" spans="1:11" ht="19.5" customHeight="1" x14ac:dyDescent="0.3">
      <c r="A21" s="80" t="s">
        <v>22</v>
      </c>
      <c r="B21" s="83">
        <v>30948</v>
      </c>
      <c r="C21" s="46">
        <v>30359</v>
      </c>
      <c r="D21" s="61">
        <f t="shared" si="6"/>
        <v>30399</v>
      </c>
      <c r="E21" s="47">
        <v>15450</v>
      </c>
      <c r="F21" s="48">
        <v>14949</v>
      </c>
      <c r="G21" s="46">
        <v>16359</v>
      </c>
      <c r="H21" s="35">
        <f t="shared" si="2"/>
        <v>40</v>
      </c>
      <c r="I21" s="117">
        <f t="shared" si="3"/>
        <v>0.13175664547580618</v>
      </c>
      <c r="J21" s="123">
        <f t="shared" si="4"/>
        <v>-549</v>
      </c>
      <c r="K21" s="10">
        <f t="shared" si="5"/>
        <v>-1.7739433889104304</v>
      </c>
    </row>
    <row r="22" spans="1:11" ht="19.5" customHeight="1" x14ac:dyDescent="0.3">
      <c r="A22" s="80" t="s">
        <v>23</v>
      </c>
      <c r="B22" s="83">
        <v>100102</v>
      </c>
      <c r="C22" s="46">
        <v>99399</v>
      </c>
      <c r="D22" s="61">
        <f t="shared" si="6"/>
        <v>99407</v>
      </c>
      <c r="E22" s="47">
        <v>49522</v>
      </c>
      <c r="F22" s="48">
        <v>49885</v>
      </c>
      <c r="G22" s="46">
        <v>46699</v>
      </c>
      <c r="H22" s="35">
        <f t="shared" si="2"/>
        <v>8</v>
      </c>
      <c r="I22" s="117">
        <f t="shared" si="3"/>
        <v>8.0483707079548085E-3</v>
      </c>
      <c r="J22" s="123">
        <f t="shared" si="4"/>
        <v>-695</v>
      </c>
      <c r="K22" s="10">
        <f t="shared" si="5"/>
        <v>-0.69429182234121201</v>
      </c>
    </row>
    <row r="23" spans="1:11" ht="19.5" customHeight="1" x14ac:dyDescent="0.3">
      <c r="A23" s="80" t="s">
        <v>24</v>
      </c>
      <c r="B23" s="83">
        <v>78084</v>
      </c>
      <c r="C23" s="46">
        <v>77016</v>
      </c>
      <c r="D23" s="61">
        <f t="shared" si="6"/>
        <v>76974</v>
      </c>
      <c r="E23" s="47">
        <v>38671</v>
      </c>
      <c r="F23" s="48">
        <v>38303</v>
      </c>
      <c r="G23" s="46">
        <v>39004</v>
      </c>
      <c r="H23" s="35">
        <f t="shared" si="2"/>
        <v>-42</v>
      </c>
      <c r="I23" s="117">
        <f t="shared" si="3"/>
        <v>-5.4534122779682143E-2</v>
      </c>
      <c r="J23" s="123">
        <f t="shared" si="4"/>
        <v>-1110</v>
      </c>
      <c r="K23" s="10">
        <f t="shared" si="5"/>
        <v>-1.4215460273551559</v>
      </c>
    </row>
    <row r="24" spans="1:11" ht="19.5" customHeight="1" thickBot="1" x14ac:dyDescent="0.35">
      <c r="A24" s="81" t="s">
        <v>25</v>
      </c>
      <c r="B24" s="85">
        <v>62214</v>
      </c>
      <c r="C24" s="49">
        <v>61808</v>
      </c>
      <c r="D24" s="62">
        <f t="shared" si="6"/>
        <v>61782</v>
      </c>
      <c r="E24" s="50">
        <v>31152</v>
      </c>
      <c r="F24" s="51">
        <v>30630</v>
      </c>
      <c r="G24" s="52">
        <v>32947</v>
      </c>
      <c r="H24" s="36">
        <f t="shared" si="2"/>
        <v>-26</v>
      </c>
      <c r="I24" s="119">
        <f t="shared" si="3"/>
        <v>-4.2065752006212785E-2</v>
      </c>
      <c r="J24" s="125">
        <f t="shared" si="4"/>
        <v>-432</v>
      </c>
      <c r="K24" s="11">
        <f t="shared" si="5"/>
        <v>-0.69437747130870864</v>
      </c>
    </row>
  </sheetData>
  <mergeCells count="9">
    <mergeCell ref="A1:G1"/>
    <mergeCell ref="H3:I3"/>
    <mergeCell ref="J3:K3"/>
    <mergeCell ref="A2:C2"/>
    <mergeCell ref="A3:A4"/>
    <mergeCell ref="B3:B4"/>
    <mergeCell ref="C3:C4"/>
    <mergeCell ref="D3:F3"/>
    <mergeCell ref="G3:G4"/>
  </mergeCells>
  <phoneticPr fontId="1" type="noConversion"/>
  <pageMargins left="0.7" right="0.7" top="0.75" bottom="0.75" header="0.3" footer="0.3"/>
  <pageSetup paperSize="9" orientation="portrait" r:id="rId1"/>
  <ignoredErrors>
    <ignoredError sqref="D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D17" sqref="D17"/>
    </sheetView>
  </sheetViews>
  <sheetFormatPr defaultColWidth="10.25" defaultRowHeight="23.25" customHeight="1" x14ac:dyDescent="0.3"/>
  <cols>
    <col min="1" max="1" width="16.125" style="13" bestFit="1" customWidth="1"/>
    <col min="2" max="5" width="11.375" style="13" customWidth="1"/>
    <col min="6" max="7" width="13.125" style="13" customWidth="1"/>
    <col min="8" max="8" width="13.125" style="13" bestFit="1" customWidth="1"/>
    <col min="9" max="16384" width="10.25" style="13"/>
  </cols>
  <sheetData>
    <row r="1" spans="1:9" ht="23.25" customHeight="1" x14ac:dyDescent="0.3">
      <c r="A1" s="162" t="s">
        <v>131</v>
      </c>
      <c r="B1" s="162"/>
      <c r="C1" s="162"/>
      <c r="D1" s="162"/>
      <c r="E1" s="162"/>
      <c r="F1" s="162"/>
      <c r="G1" s="162"/>
      <c r="H1" s="162"/>
      <c r="I1" s="162"/>
    </row>
    <row r="2" spans="1:9" ht="23.25" customHeight="1" thickBot="1" x14ac:dyDescent="0.3">
      <c r="A2" s="14"/>
      <c r="B2" s="14"/>
      <c r="C2" s="14"/>
      <c r="D2" s="14"/>
      <c r="E2" s="14"/>
      <c r="F2" s="14"/>
      <c r="G2" s="14"/>
      <c r="H2" s="14"/>
      <c r="I2" s="15" t="s">
        <v>26</v>
      </c>
    </row>
    <row r="3" spans="1:9" ht="23.25" customHeight="1" x14ac:dyDescent="0.3">
      <c r="A3" s="152" t="s">
        <v>27</v>
      </c>
      <c r="B3" s="154" t="s">
        <v>122</v>
      </c>
      <c r="C3" s="156" t="s">
        <v>130</v>
      </c>
      <c r="D3" s="163" t="s">
        <v>128</v>
      </c>
      <c r="E3" s="163"/>
      <c r="F3" s="164"/>
      <c r="G3" s="165" t="s">
        <v>132</v>
      </c>
      <c r="H3" s="166" t="s">
        <v>28</v>
      </c>
      <c r="I3" s="165" t="s">
        <v>123</v>
      </c>
    </row>
    <row r="4" spans="1:9" ht="23.25" customHeight="1" thickBot="1" x14ac:dyDescent="0.35">
      <c r="A4" s="153"/>
      <c r="B4" s="155"/>
      <c r="C4" s="157"/>
      <c r="D4" s="7" t="s">
        <v>29</v>
      </c>
      <c r="E4" s="7" t="s">
        <v>30</v>
      </c>
      <c r="F4" s="101" t="s">
        <v>31</v>
      </c>
      <c r="G4" s="155"/>
      <c r="H4" s="167"/>
      <c r="I4" s="155"/>
    </row>
    <row r="5" spans="1:9" ht="23.25" customHeight="1" thickBot="1" x14ac:dyDescent="0.35">
      <c r="A5" s="16" t="s">
        <v>32</v>
      </c>
      <c r="B5" s="72">
        <f t="shared" ref="B5:G5" si="0">SUM(B6:B22)</f>
        <v>51829023</v>
      </c>
      <c r="C5" s="66">
        <f>SUM(C6:C22)</f>
        <v>51667688</v>
      </c>
      <c r="D5" s="40">
        <f t="shared" si="0"/>
        <v>51662290</v>
      </c>
      <c r="E5" s="40">
        <f t="shared" si="0"/>
        <v>25760238</v>
      </c>
      <c r="F5" s="102">
        <f t="shared" si="0"/>
        <v>25902052</v>
      </c>
      <c r="G5" s="108">
        <f t="shared" si="0"/>
        <v>23415533</v>
      </c>
      <c r="H5" s="126">
        <f t="shared" ref="H5:H22" si="1">D5-C5</f>
        <v>-5398</v>
      </c>
      <c r="I5" s="132">
        <f t="shared" ref="I5:I22" si="2">D5-B5</f>
        <v>-166733</v>
      </c>
    </row>
    <row r="6" spans="1:9" ht="23.25" customHeight="1" x14ac:dyDescent="0.3">
      <c r="A6" s="17" t="s">
        <v>33</v>
      </c>
      <c r="B6" s="73">
        <v>9668465</v>
      </c>
      <c r="C6" s="67">
        <v>9542256</v>
      </c>
      <c r="D6" s="63">
        <f>SUM(E6:F6)</f>
        <v>9532428</v>
      </c>
      <c r="E6" s="55">
        <v>4630630</v>
      </c>
      <c r="F6" s="103">
        <v>4901798</v>
      </c>
      <c r="G6" s="109">
        <v>4422587</v>
      </c>
      <c r="H6" s="127">
        <f t="shared" si="1"/>
        <v>-9828</v>
      </c>
      <c r="I6" s="133">
        <f t="shared" si="2"/>
        <v>-136037</v>
      </c>
    </row>
    <row r="7" spans="1:9" ht="23.25" customHeight="1" x14ac:dyDescent="0.3">
      <c r="A7" s="18" t="s">
        <v>34</v>
      </c>
      <c r="B7" s="74">
        <v>3391946</v>
      </c>
      <c r="C7" s="67">
        <v>3358763</v>
      </c>
      <c r="D7" s="63">
        <f t="shared" ref="C7:D22" si="3">SUM(E7:F7)</f>
        <v>3356311</v>
      </c>
      <c r="E7" s="55">
        <v>1642368</v>
      </c>
      <c r="F7" s="103">
        <v>1713943</v>
      </c>
      <c r="G7" s="109">
        <v>1541975</v>
      </c>
      <c r="H7" s="128">
        <f t="shared" si="1"/>
        <v>-2452</v>
      </c>
      <c r="I7" s="134">
        <f t="shared" si="2"/>
        <v>-35635</v>
      </c>
    </row>
    <row r="8" spans="1:9" ht="23.25" customHeight="1" x14ac:dyDescent="0.3">
      <c r="A8" s="18" t="s">
        <v>35</v>
      </c>
      <c r="B8" s="74">
        <v>2418346</v>
      </c>
      <c r="C8" s="67">
        <v>2392787</v>
      </c>
      <c r="D8" s="63">
        <f t="shared" si="3"/>
        <v>2390721</v>
      </c>
      <c r="E8" s="55">
        <v>1178486</v>
      </c>
      <c r="F8" s="103">
        <v>1212235</v>
      </c>
      <c r="G8" s="109">
        <v>1062993</v>
      </c>
      <c r="H8" s="128">
        <f t="shared" si="1"/>
        <v>-2066</v>
      </c>
      <c r="I8" s="134">
        <f t="shared" si="2"/>
        <v>-27625</v>
      </c>
    </row>
    <row r="9" spans="1:9" ht="23.25" customHeight="1" x14ac:dyDescent="0.3">
      <c r="A9" s="18" t="s">
        <v>36</v>
      </c>
      <c r="B9" s="74">
        <v>2942828</v>
      </c>
      <c r="C9" s="67">
        <v>2941795</v>
      </c>
      <c r="D9" s="63">
        <f t="shared" si="3"/>
        <v>2945009</v>
      </c>
      <c r="E9" s="55">
        <v>1474536</v>
      </c>
      <c r="F9" s="103">
        <v>1470473</v>
      </c>
      <c r="G9" s="109">
        <v>1294158</v>
      </c>
      <c r="H9" s="128">
        <f t="shared" si="1"/>
        <v>3214</v>
      </c>
      <c r="I9" s="135">
        <f t="shared" si="2"/>
        <v>2181</v>
      </c>
    </row>
    <row r="10" spans="1:9" ht="23.25" customHeight="1" x14ac:dyDescent="0.3">
      <c r="A10" s="18" t="s">
        <v>37</v>
      </c>
      <c r="B10" s="74">
        <v>1450062</v>
      </c>
      <c r="C10" s="67">
        <v>1442827</v>
      </c>
      <c r="D10" s="63">
        <f t="shared" si="3"/>
        <v>1442454</v>
      </c>
      <c r="E10" s="55">
        <v>713483</v>
      </c>
      <c r="F10" s="103">
        <v>728971</v>
      </c>
      <c r="G10" s="109">
        <v>643841</v>
      </c>
      <c r="H10" s="128">
        <f t="shared" si="1"/>
        <v>-373</v>
      </c>
      <c r="I10" s="135">
        <f t="shared" si="2"/>
        <v>-7608</v>
      </c>
    </row>
    <row r="11" spans="1:9" ht="23.25" customHeight="1" x14ac:dyDescent="0.3">
      <c r="A11" s="18" t="s">
        <v>38</v>
      </c>
      <c r="B11" s="74">
        <v>1463882</v>
      </c>
      <c r="C11" s="67">
        <v>1455058</v>
      </c>
      <c r="D11" s="63">
        <f t="shared" si="3"/>
        <v>1454228</v>
      </c>
      <c r="E11" s="55">
        <v>725742</v>
      </c>
      <c r="F11" s="103">
        <v>728486</v>
      </c>
      <c r="G11" s="109">
        <v>662615</v>
      </c>
      <c r="H11" s="128">
        <f t="shared" si="1"/>
        <v>-830</v>
      </c>
      <c r="I11" s="135">
        <f t="shared" si="2"/>
        <v>-9654</v>
      </c>
    </row>
    <row r="12" spans="1:9" ht="23.25" customHeight="1" x14ac:dyDescent="0.3">
      <c r="A12" s="18" t="s">
        <v>39</v>
      </c>
      <c r="B12" s="74">
        <v>1136017</v>
      </c>
      <c r="C12" s="67">
        <v>1123236</v>
      </c>
      <c r="D12" s="63">
        <f t="shared" si="3"/>
        <v>1122566</v>
      </c>
      <c r="E12" s="55">
        <v>576723</v>
      </c>
      <c r="F12" s="103">
        <v>545843</v>
      </c>
      <c r="G12" s="109">
        <v>481811</v>
      </c>
      <c r="H12" s="128">
        <f t="shared" si="1"/>
        <v>-670</v>
      </c>
      <c r="I12" s="135">
        <f t="shared" si="2"/>
        <v>-13451</v>
      </c>
    </row>
    <row r="13" spans="1:9" ht="23.25" customHeight="1" x14ac:dyDescent="0.3">
      <c r="A13" s="18" t="s">
        <v>40</v>
      </c>
      <c r="B13" s="74">
        <v>355831</v>
      </c>
      <c r="C13" s="67">
        <v>366560</v>
      </c>
      <c r="D13" s="63">
        <f t="shared" si="3"/>
        <v>368276</v>
      </c>
      <c r="E13" s="55">
        <v>183879</v>
      </c>
      <c r="F13" s="103">
        <v>184397</v>
      </c>
      <c r="G13" s="109">
        <v>151639</v>
      </c>
      <c r="H13" s="128">
        <f t="shared" si="1"/>
        <v>1716</v>
      </c>
      <c r="I13" s="135">
        <f t="shared" si="2"/>
        <v>12445</v>
      </c>
    </row>
    <row r="14" spans="1:9" ht="23.25" customHeight="1" x14ac:dyDescent="0.3">
      <c r="A14" s="18" t="s">
        <v>41</v>
      </c>
      <c r="B14" s="74">
        <v>13427014</v>
      </c>
      <c r="C14" s="67">
        <v>13542284</v>
      </c>
      <c r="D14" s="63">
        <f t="shared" si="3"/>
        <v>13549577</v>
      </c>
      <c r="E14" s="55">
        <v>6820025</v>
      </c>
      <c r="F14" s="103">
        <v>6729552</v>
      </c>
      <c r="G14" s="109">
        <v>5820524</v>
      </c>
      <c r="H14" s="128">
        <f t="shared" si="1"/>
        <v>7293</v>
      </c>
      <c r="I14" s="135">
        <f t="shared" si="2"/>
        <v>122563</v>
      </c>
    </row>
    <row r="15" spans="1:9" ht="23.25" customHeight="1" x14ac:dyDescent="0.3">
      <c r="A15" s="18" t="s">
        <v>42</v>
      </c>
      <c r="B15" s="74">
        <v>1542840</v>
      </c>
      <c r="C15" s="67">
        <v>1536765</v>
      </c>
      <c r="D15" s="63">
        <f t="shared" si="3"/>
        <v>1537717</v>
      </c>
      <c r="E15" s="55">
        <v>774008</v>
      </c>
      <c r="F15" s="103">
        <v>763709</v>
      </c>
      <c r="G15" s="109">
        <v>743798</v>
      </c>
      <c r="H15" s="128">
        <f t="shared" si="1"/>
        <v>952</v>
      </c>
      <c r="I15" s="134">
        <f t="shared" si="2"/>
        <v>-5123</v>
      </c>
    </row>
    <row r="16" spans="1:9" ht="23.25" customHeight="1" thickBot="1" x14ac:dyDescent="0.35">
      <c r="A16" s="19" t="s">
        <v>43</v>
      </c>
      <c r="B16" s="75">
        <v>1600837</v>
      </c>
      <c r="C16" s="68">
        <v>1596765</v>
      </c>
      <c r="D16" s="140">
        <f t="shared" si="3"/>
        <v>1596948</v>
      </c>
      <c r="E16" s="56">
        <v>810093</v>
      </c>
      <c r="F16" s="104">
        <v>786855</v>
      </c>
      <c r="G16" s="110">
        <v>757980</v>
      </c>
      <c r="H16" s="129">
        <f t="shared" si="1"/>
        <v>183</v>
      </c>
      <c r="I16" s="136">
        <f t="shared" si="2"/>
        <v>-3889</v>
      </c>
    </row>
    <row r="17" spans="1:9" ht="23.25" customHeight="1" thickBot="1" x14ac:dyDescent="0.35">
      <c r="A17" s="16" t="s">
        <v>44</v>
      </c>
      <c r="B17" s="76">
        <v>2121029</v>
      </c>
      <c r="C17" s="69">
        <v>2118098</v>
      </c>
      <c r="D17" s="141">
        <f t="shared" si="3"/>
        <v>2118977</v>
      </c>
      <c r="E17" s="57">
        <v>1083133</v>
      </c>
      <c r="F17" s="105">
        <v>1035844</v>
      </c>
      <c r="G17" s="111">
        <v>999286</v>
      </c>
      <c r="H17" s="126">
        <f t="shared" si="1"/>
        <v>879</v>
      </c>
      <c r="I17" s="137">
        <f t="shared" si="2"/>
        <v>-2052</v>
      </c>
    </row>
    <row r="18" spans="1:9" ht="23.25" customHeight="1" x14ac:dyDescent="0.3">
      <c r="A18" s="20" t="s">
        <v>45</v>
      </c>
      <c r="B18" s="77">
        <v>1804104</v>
      </c>
      <c r="C18" s="70">
        <v>1791110</v>
      </c>
      <c r="D18" s="64">
        <f t="shared" si="3"/>
        <v>1789770</v>
      </c>
      <c r="E18" s="58">
        <v>890378</v>
      </c>
      <c r="F18" s="106">
        <v>899392</v>
      </c>
      <c r="G18" s="112">
        <v>847406</v>
      </c>
      <c r="H18" s="130">
        <f t="shared" si="1"/>
        <v>-1340</v>
      </c>
      <c r="I18" s="138">
        <f t="shared" si="2"/>
        <v>-14334</v>
      </c>
    </row>
    <row r="19" spans="1:9" ht="23.25" customHeight="1" x14ac:dyDescent="0.3">
      <c r="A19" s="18" t="s">
        <v>46</v>
      </c>
      <c r="B19" s="74">
        <v>1851549</v>
      </c>
      <c r="C19" s="67">
        <v>1835690</v>
      </c>
      <c r="D19" s="63">
        <f t="shared" si="3"/>
        <v>1834653</v>
      </c>
      <c r="E19" s="55">
        <v>923037</v>
      </c>
      <c r="F19" s="103">
        <v>911616</v>
      </c>
      <c r="G19" s="109">
        <v>901203</v>
      </c>
      <c r="H19" s="128">
        <f t="shared" si="1"/>
        <v>-1037</v>
      </c>
      <c r="I19" s="134">
        <f t="shared" si="2"/>
        <v>-16896</v>
      </c>
    </row>
    <row r="20" spans="1:9" ht="23.25" customHeight="1" x14ac:dyDescent="0.3">
      <c r="A20" s="18" t="s">
        <v>47</v>
      </c>
      <c r="B20" s="74">
        <v>2639422</v>
      </c>
      <c r="C20" s="67">
        <v>2628344</v>
      </c>
      <c r="D20" s="63">
        <f t="shared" si="3"/>
        <v>2627925</v>
      </c>
      <c r="E20" s="55">
        <v>1324128</v>
      </c>
      <c r="F20" s="103">
        <v>1303797</v>
      </c>
      <c r="G20" s="109">
        <v>1273579</v>
      </c>
      <c r="H20" s="128">
        <f t="shared" si="1"/>
        <v>-419</v>
      </c>
      <c r="I20" s="134">
        <f t="shared" si="2"/>
        <v>-11497</v>
      </c>
    </row>
    <row r="21" spans="1:9" ht="23.25" customHeight="1" x14ac:dyDescent="0.3">
      <c r="A21" s="18" t="s">
        <v>48</v>
      </c>
      <c r="B21" s="74">
        <v>3340216</v>
      </c>
      <c r="C21" s="67">
        <v>3319271</v>
      </c>
      <c r="D21" s="63">
        <f t="shared" si="3"/>
        <v>3318161</v>
      </c>
      <c r="E21" s="55">
        <v>1670394</v>
      </c>
      <c r="F21" s="103">
        <v>1647767</v>
      </c>
      <c r="G21" s="109">
        <v>1503397</v>
      </c>
      <c r="H21" s="128">
        <f t="shared" si="1"/>
        <v>-1110</v>
      </c>
      <c r="I21" s="134">
        <f t="shared" si="2"/>
        <v>-22055</v>
      </c>
    </row>
    <row r="22" spans="1:9" ht="23.25" customHeight="1" thickBot="1" x14ac:dyDescent="0.35">
      <c r="A22" s="21" t="s">
        <v>49</v>
      </c>
      <c r="B22" s="78">
        <v>674635</v>
      </c>
      <c r="C22" s="71">
        <v>676079</v>
      </c>
      <c r="D22" s="65">
        <f t="shared" si="3"/>
        <v>676569</v>
      </c>
      <c r="E22" s="59">
        <v>339195</v>
      </c>
      <c r="F22" s="107">
        <v>337374</v>
      </c>
      <c r="G22" s="113">
        <v>306741</v>
      </c>
      <c r="H22" s="131">
        <f t="shared" si="1"/>
        <v>490</v>
      </c>
      <c r="I22" s="139">
        <f t="shared" si="2"/>
        <v>1934</v>
      </c>
    </row>
  </sheetData>
  <mergeCells count="8">
    <mergeCell ref="A1:I1"/>
    <mergeCell ref="A3:A4"/>
    <mergeCell ref="B3:B4"/>
    <mergeCell ref="C3:C4"/>
    <mergeCell ref="D3:F3"/>
    <mergeCell ref="G3:G4"/>
    <mergeCell ref="H3:H4"/>
    <mergeCell ref="I3:I4"/>
  </mergeCells>
  <phoneticPr fontId="1" type="noConversion"/>
  <pageMargins left="0.7" right="0.7" top="0.75" bottom="0.75" header="0.3" footer="0.3"/>
  <pageSetup paperSize="9" orientation="portrait" r:id="rId1"/>
  <ignoredErrors>
    <ignoredError sqref="D6:D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2"/>
  <sheetViews>
    <sheetView workbookViewId="0">
      <selection activeCell="B6" sqref="B6"/>
    </sheetView>
  </sheetViews>
  <sheetFormatPr defaultColWidth="8.375" defaultRowHeight="13.5" customHeight="1" x14ac:dyDescent="0.3"/>
  <cols>
    <col min="1" max="1" width="8.375" style="13"/>
    <col min="2" max="2" width="9.625" style="13" bestFit="1" customWidth="1"/>
    <col min="3" max="19" width="8.5" style="13" bestFit="1" customWidth="1"/>
    <col min="20" max="20" width="9.625" style="13" bestFit="1" customWidth="1"/>
    <col min="21" max="37" width="8.5" style="13" bestFit="1" customWidth="1"/>
    <col min="38" max="38" width="9.625" style="13" bestFit="1" customWidth="1"/>
    <col min="39" max="55" width="8.5" style="13" bestFit="1" customWidth="1"/>
    <col min="56" max="16384" width="8.375" style="13"/>
  </cols>
  <sheetData>
    <row r="1" spans="1:55" s="22" customFormat="1" ht="24.75" customHeight="1" x14ac:dyDescent="0.3">
      <c r="A1" s="162" t="s">
        <v>133</v>
      </c>
      <c r="B1" s="162"/>
      <c r="C1" s="162"/>
      <c r="D1" s="162"/>
      <c r="E1" s="162"/>
      <c r="F1" s="162"/>
      <c r="G1" s="162"/>
      <c r="H1" s="162"/>
      <c r="I1" s="162"/>
    </row>
    <row r="2" spans="1:55" s="14" customFormat="1" x14ac:dyDescent="0.25">
      <c r="A2" s="15" t="s">
        <v>26</v>
      </c>
      <c r="M2" s="23"/>
    </row>
    <row r="3" spans="1:55" ht="13.5" customHeight="1" x14ac:dyDescent="0.3">
      <c r="A3" s="168" t="s">
        <v>50</v>
      </c>
      <c r="B3" s="171" t="s">
        <v>134</v>
      </c>
      <c r="C3" s="171" t="s">
        <v>95</v>
      </c>
      <c r="D3" s="171" t="s">
        <v>95</v>
      </c>
      <c r="E3" s="171" t="s">
        <v>95</v>
      </c>
      <c r="F3" s="171" t="s">
        <v>95</v>
      </c>
      <c r="G3" s="171" t="s">
        <v>95</v>
      </c>
      <c r="H3" s="171" t="s">
        <v>95</v>
      </c>
      <c r="I3" s="171" t="s">
        <v>95</v>
      </c>
      <c r="J3" s="171" t="s">
        <v>95</v>
      </c>
      <c r="K3" s="171" t="s">
        <v>95</v>
      </c>
      <c r="L3" s="171" t="s">
        <v>95</v>
      </c>
      <c r="M3" s="171" t="s">
        <v>95</v>
      </c>
      <c r="N3" s="171" t="s">
        <v>95</v>
      </c>
      <c r="O3" s="171" t="s">
        <v>95</v>
      </c>
      <c r="P3" s="171" t="s">
        <v>95</v>
      </c>
      <c r="Q3" s="171" t="s">
        <v>95</v>
      </c>
      <c r="R3" s="171" t="s">
        <v>95</v>
      </c>
      <c r="S3" s="171" t="s">
        <v>95</v>
      </c>
      <c r="T3" s="171" t="s">
        <v>95</v>
      </c>
      <c r="U3" s="171" t="s">
        <v>95</v>
      </c>
      <c r="V3" s="171" t="s">
        <v>95</v>
      </c>
      <c r="W3" s="171" t="s">
        <v>95</v>
      </c>
      <c r="X3" s="171" t="s">
        <v>95</v>
      </c>
      <c r="Y3" s="171" t="s">
        <v>95</v>
      </c>
      <c r="Z3" s="171" t="s">
        <v>95</v>
      </c>
      <c r="AA3" s="171" t="s">
        <v>95</v>
      </c>
      <c r="AB3" s="171" t="s">
        <v>95</v>
      </c>
      <c r="AC3" s="171" t="s">
        <v>95</v>
      </c>
      <c r="AD3" s="171" t="s">
        <v>95</v>
      </c>
      <c r="AE3" s="171" t="s">
        <v>95</v>
      </c>
      <c r="AF3" s="171" t="s">
        <v>95</v>
      </c>
      <c r="AG3" s="171" t="s">
        <v>95</v>
      </c>
      <c r="AH3" s="171" t="s">
        <v>95</v>
      </c>
      <c r="AI3" s="171" t="s">
        <v>95</v>
      </c>
      <c r="AJ3" s="171" t="s">
        <v>95</v>
      </c>
      <c r="AK3" s="171" t="s">
        <v>95</v>
      </c>
      <c r="AL3" s="171" t="s">
        <v>95</v>
      </c>
      <c r="AM3" s="171" t="s">
        <v>95</v>
      </c>
      <c r="AN3" s="171" t="s">
        <v>95</v>
      </c>
      <c r="AO3" s="171" t="s">
        <v>95</v>
      </c>
      <c r="AP3" s="171" t="s">
        <v>95</v>
      </c>
      <c r="AQ3" s="171" t="s">
        <v>95</v>
      </c>
      <c r="AR3" s="171" t="s">
        <v>95</v>
      </c>
      <c r="AS3" s="171" t="s">
        <v>95</v>
      </c>
      <c r="AT3" s="171" t="s">
        <v>95</v>
      </c>
      <c r="AU3" s="171" t="s">
        <v>95</v>
      </c>
      <c r="AV3" s="171" t="s">
        <v>95</v>
      </c>
      <c r="AW3" s="171" t="s">
        <v>95</v>
      </c>
      <c r="AX3" s="171" t="s">
        <v>95</v>
      </c>
      <c r="AY3" s="171" t="s">
        <v>95</v>
      </c>
      <c r="AZ3" s="171" t="s">
        <v>95</v>
      </c>
      <c r="BA3" s="171" t="s">
        <v>95</v>
      </c>
      <c r="BB3" s="171" t="s">
        <v>95</v>
      </c>
      <c r="BC3" s="171" t="s">
        <v>95</v>
      </c>
    </row>
    <row r="4" spans="1:55" ht="13.5" customHeight="1" x14ac:dyDescent="0.3">
      <c r="A4" s="169" t="s">
        <v>50</v>
      </c>
      <c r="B4" s="170" t="s">
        <v>51</v>
      </c>
      <c r="C4" s="170" t="s">
        <v>51</v>
      </c>
      <c r="D4" s="170" t="s">
        <v>51</v>
      </c>
      <c r="E4" s="170" t="s">
        <v>51</v>
      </c>
      <c r="F4" s="170" t="s">
        <v>51</v>
      </c>
      <c r="G4" s="170" t="s">
        <v>51</v>
      </c>
      <c r="H4" s="170" t="s">
        <v>51</v>
      </c>
      <c r="I4" s="170" t="s">
        <v>51</v>
      </c>
      <c r="J4" s="170" t="s">
        <v>51</v>
      </c>
      <c r="K4" s="170" t="s">
        <v>51</v>
      </c>
      <c r="L4" s="170" t="s">
        <v>51</v>
      </c>
      <c r="M4" s="170" t="s">
        <v>51</v>
      </c>
      <c r="N4" s="170" t="s">
        <v>51</v>
      </c>
      <c r="O4" s="170" t="s">
        <v>51</v>
      </c>
      <c r="P4" s="170" t="s">
        <v>51</v>
      </c>
      <c r="Q4" s="170" t="s">
        <v>51</v>
      </c>
      <c r="R4" s="170" t="s">
        <v>51</v>
      </c>
      <c r="S4" s="170" t="s">
        <v>51</v>
      </c>
      <c r="T4" s="170" t="s">
        <v>52</v>
      </c>
      <c r="U4" s="170" t="s">
        <v>52</v>
      </c>
      <c r="V4" s="170" t="s">
        <v>52</v>
      </c>
      <c r="W4" s="170" t="s">
        <v>52</v>
      </c>
      <c r="X4" s="170" t="s">
        <v>52</v>
      </c>
      <c r="Y4" s="170" t="s">
        <v>52</v>
      </c>
      <c r="Z4" s="170" t="s">
        <v>52</v>
      </c>
      <c r="AA4" s="170" t="s">
        <v>52</v>
      </c>
      <c r="AB4" s="170" t="s">
        <v>52</v>
      </c>
      <c r="AC4" s="170" t="s">
        <v>52</v>
      </c>
      <c r="AD4" s="170" t="s">
        <v>52</v>
      </c>
      <c r="AE4" s="170" t="s">
        <v>52</v>
      </c>
      <c r="AF4" s="170" t="s">
        <v>52</v>
      </c>
      <c r="AG4" s="170" t="s">
        <v>52</v>
      </c>
      <c r="AH4" s="170" t="s">
        <v>52</v>
      </c>
      <c r="AI4" s="170" t="s">
        <v>52</v>
      </c>
      <c r="AJ4" s="170" t="s">
        <v>52</v>
      </c>
      <c r="AK4" s="170" t="s">
        <v>52</v>
      </c>
      <c r="AL4" s="170" t="s">
        <v>53</v>
      </c>
      <c r="AM4" s="170" t="s">
        <v>53</v>
      </c>
      <c r="AN4" s="170" t="s">
        <v>53</v>
      </c>
      <c r="AO4" s="170" t="s">
        <v>53</v>
      </c>
      <c r="AP4" s="170" t="s">
        <v>53</v>
      </c>
      <c r="AQ4" s="170" t="s">
        <v>53</v>
      </c>
      <c r="AR4" s="170" t="s">
        <v>53</v>
      </c>
      <c r="AS4" s="170" t="s">
        <v>53</v>
      </c>
      <c r="AT4" s="170" t="s">
        <v>53</v>
      </c>
      <c r="AU4" s="170" t="s">
        <v>53</v>
      </c>
      <c r="AV4" s="170" t="s">
        <v>53</v>
      </c>
      <c r="AW4" s="170" t="s">
        <v>53</v>
      </c>
      <c r="AX4" s="170" t="s">
        <v>53</v>
      </c>
      <c r="AY4" s="170" t="s">
        <v>53</v>
      </c>
      <c r="AZ4" s="170" t="s">
        <v>53</v>
      </c>
      <c r="BA4" s="170" t="s">
        <v>53</v>
      </c>
      <c r="BB4" s="170" t="s">
        <v>53</v>
      </c>
      <c r="BC4" s="170" t="s">
        <v>53</v>
      </c>
    </row>
    <row r="5" spans="1:55" s="26" customFormat="1" ht="13.5" customHeight="1" x14ac:dyDescent="0.3">
      <c r="A5" s="169" t="s">
        <v>50</v>
      </c>
      <c r="B5" s="145" t="s">
        <v>55</v>
      </c>
      <c r="C5" s="145" t="s">
        <v>56</v>
      </c>
      <c r="D5" s="145" t="s">
        <v>117</v>
      </c>
      <c r="E5" s="145" t="s">
        <v>118</v>
      </c>
      <c r="F5" s="145" t="s">
        <v>59</v>
      </c>
      <c r="G5" s="145" t="s">
        <v>60</v>
      </c>
      <c r="H5" s="145" t="s">
        <v>61</v>
      </c>
      <c r="I5" s="145" t="s">
        <v>62</v>
      </c>
      <c r="J5" s="145" t="s">
        <v>63</v>
      </c>
      <c r="K5" s="145" t="s">
        <v>64</v>
      </c>
      <c r="L5" s="145" t="s">
        <v>65</v>
      </c>
      <c r="M5" s="145" t="s">
        <v>66</v>
      </c>
      <c r="N5" s="145" t="s">
        <v>67</v>
      </c>
      <c r="O5" s="145" t="s">
        <v>68</v>
      </c>
      <c r="P5" s="145" t="s">
        <v>69</v>
      </c>
      <c r="Q5" s="145" t="s">
        <v>70</v>
      </c>
      <c r="R5" s="145" t="s">
        <v>71</v>
      </c>
      <c r="S5" s="145" t="s">
        <v>72</v>
      </c>
      <c r="T5" s="145" t="s">
        <v>55</v>
      </c>
      <c r="U5" s="145" t="s">
        <v>56</v>
      </c>
      <c r="V5" s="145" t="s">
        <v>57</v>
      </c>
      <c r="W5" s="145" t="s">
        <v>58</v>
      </c>
      <c r="X5" s="145" t="s">
        <v>59</v>
      </c>
      <c r="Y5" s="145" t="s">
        <v>60</v>
      </c>
      <c r="Z5" s="145" t="s">
        <v>61</v>
      </c>
      <c r="AA5" s="145" t="s">
        <v>62</v>
      </c>
      <c r="AB5" s="145" t="s">
        <v>63</v>
      </c>
      <c r="AC5" s="145" t="s">
        <v>64</v>
      </c>
      <c r="AD5" s="145" t="s">
        <v>65</v>
      </c>
      <c r="AE5" s="145" t="s">
        <v>66</v>
      </c>
      <c r="AF5" s="145" t="s">
        <v>67</v>
      </c>
      <c r="AG5" s="145" t="s">
        <v>68</v>
      </c>
      <c r="AH5" s="145" t="s">
        <v>69</v>
      </c>
      <c r="AI5" s="145" t="s">
        <v>70</v>
      </c>
      <c r="AJ5" s="145" t="s">
        <v>71</v>
      </c>
      <c r="AK5" s="145" t="s">
        <v>72</v>
      </c>
      <c r="AL5" s="145" t="s">
        <v>55</v>
      </c>
      <c r="AM5" s="145" t="s">
        <v>56</v>
      </c>
      <c r="AN5" s="145" t="s">
        <v>57</v>
      </c>
      <c r="AO5" s="145" t="s">
        <v>58</v>
      </c>
      <c r="AP5" s="145" t="s">
        <v>59</v>
      </c>
      <c r="AQ5" s="145" t="s">
        <v>60</v>
      </c>
      <c r="AR5" s="145" t="s">
        <v>61</v>
      </c>
      <c r="AS5" s="145" t="s">
        <v>62</v>
      </c>
      <c r="AT5" s="145" t="s">
        <v>63</v>
      </c>
      <c r="AU5" s="145" t="s">
        <v>64</v>
      </c>
      <c r="AV5" s="145" t="s">
        <v>65</v>
      </c>
      <c r="AW5" s="145" t="s">
        <v>66</v>
      </c>
      <c r="AX5" s="145" t="s">
        <v>67</v>
      </c>
      <c r="AY5" s="145" t="s">
        <v>68</v>
      </c>
      <c r="AZ5" s="145" t="s">
        <v>69</v>
      </c>
      <c r="BA5" s="145" t="s">
        <v>70</v>
      </c>
      <c r="BB5" s="145" t="s">
        <v>71</v>
      </c>
      <c r="BC5" s="145" t="s">
        <v>72</v>
      </c>
    </row>
    <row r="6" spans="1:55" ht="13.5" customHeight="1" x14ac:dyDescent="0.3">
      <c r="A6" s="24" t="s">
        <v>29</v>
      </c>
      <c r="B6" s="53">
        <v>2118977</v>
      </c>
      <c r="C6" s="53">
        <v>658107</v>
      </c>
      <c r="D6" s="53">
        <v>255504</v>
      </c>
      <c r="E6" s="53">
        <v>402603</v>
      </c>
      <c r="F6" s="53">
        <v>103321</v>
      </c>
      <c r="G6" s="53">
        <v>98535</v>
      </c>
      <c r="H6" s="53">
        <v>323789</v>
      </c>
      <c r="I6" s="53">
        <v>176595</v>
      </c>
      <c r="J6" s="53">
        <v>114769</v>
      </c>
      <c r="K6" s="53">
        <v>43093</v>
      </c>
      <c r="L6" s="53">
        <v>166802</v>
      </c>
      <c r="M6" s="53">
        <v>50597</v>
      </c>
      <c r="N6" s="53">
        <v>63923</v>
      </c>
      <c r="O6" s="53">
        <v>50884</v>
      </c>
      <c r="P6" s="53">
        <v>30399</v>
      </c>
      <c r="Q6" s="53">
        <v>99407</v>
      </c>
      <c r="R6" s="53">
        <v>76974</v>
      </c>
      <c r="S6" s="53">
        <v>61782</v>
      </c>
      <c r="T6" s="53">
        <v>1083133</v>
      </c>
      <c r="U6" s="53">
        <v>336326</v>
      </c>
      <c r="V6" s="53">
        <v>129471</v>
      </c>
      <c r="W6" s="53">
        <v>206855</v>
      </c>
      <c r="X6" s="53">
        <v>51613</v>
      </c>
      <c r="Y6" s="53">
        <v>49996</v>
      </c>
      <c r="Z6" s="53">
        <v>168355</v>
      </c>
      <c r="AA6" s="53">
        <v>92067</v>
      </c>
      <c r="AB6" s="53">
        <v>57304</v>
      </c>
      <c r="AC6" s="53">
        <v>21469</v>
      </c>
      <c r="AD6" s="53">
        <v>88773</v>
      </c>
      <c r="AE6" s="53">
        <v>25545</v>
      </c>
      <c r="AF6" s="53">
        <v>31754</v>
      </c>
      <c r="AG6" s="53">
        <v>25136</v>
      </c>
      <c r="AH6" s="53">
        <v>15450</v>
      </c>
      <c r="AI6" s="53">
        <v>49522</v>
      </c>
      <c r="AJ6" s="53">
        <v>38671</v>
      </c>
      <c r="AK6" s="53">
        <v>31152</v>
      </c>
      <c r="AL6" s="53">
        <v>1035844</v>
      </c>
      <c r="AM6" s="53">
        <v>321781</v>
      </c>
      <c r="AN6" s="53">
        <v>126033</v>
      </c>
      <c r="AO6" s="53">
        <v>195748</v>
      </c>
      <c r="AP6" s="53">
        <v>51708</v>
      </c>
      <c r="AQ6" s="53">
        <v>48539</v>
      </c>
      <c r="AR6" s="53">
        <v>155434</v>
      </c>
      <c r="AS6" s="53">
        <v>84528</v>
      </c>
      <c r="AT6" s="53">
        <v>57465</v>
      </c>
      <c r="AU6" s="53">
        <v>21624</v>
      </c>
      <c r="AV6" s="53">
        <v>78029</v>
      </c>
      <c r="AW6" s="53">
        <v>25052</v>
      </c>
      <c r="AX6" s="53">
        <v>32169</v>
      </c>
      <c r="AY6" s="53">
        <v>25748</v>
      </c>
      <c r="AZ6" s="53">
        <v>14949</v>
      </c>
      <c r="BA6" s="53">
        <v>49885</v>
      </c>
      <c r="BB6" s="53">
        <v>38303</v>
      </c>
      <c r="BC6" s="53">
        <v>30630</v>
      </c>
    </row>
    <row r="7" spans="1:55" ht="13.5" customHeight="1" x14ac:dyDescent="0.3">
      <c r="A7" s="24" t="s">
        <v>73</v>
      </c>
      <c r="B7" s="53">
        <v>67425</v>
      </c>
      <c r="C7" s="53">
        <v>25049</v>
      </c>
      <c r="D7" s="53">
        <v>7580</v>
      </c>
      <c r="E7" s="53">
        <v>17469</v>
      </c>
      <c r="F7" s="53">
        <v>2147</v>
      </c>
      <c r="G7" s="53">
        <v>2299</v>
      </c>
      <c r="H7" s="53">
        <v>12777</v>
      </c>
      <c r="I7" s="53">
        <v>6201</v>
      </c>
      <c r="J7" s="53">
        <v>2802</v>
      </c>
      <c r="K7" s="53">
        <v>1361</v>
      </c>
      <c r="L7" s="53">
        <v>6083</v>
      </c>
      <c r="M7" s="53">
        <v>930</v>
      </c>
      <c r="N7" s="53">
        <v>966</v>
      </c>
      <c r="O7" s="53">
        <v>854</v>
      </c>
      <c r="P7" s="53">
        <v>469</v>
      </c>
      <c r="Q7" s="53">
        <v>3084</v>
      </c>
      <c r="R7" s="53">
        <v>1288</v>
      </c>
      <c r="S7" s="53">
        <v>1115</v>
      </c>
      <c r="T7" s="53">
        <v>34585</v>
      </c>
      <c r="U7" s="53">
        <v>12927</v>
      </c>
      <c r="V7" s="53">
        <v>3932</v>
      </c>
      <c r="W7" s="53">
        <v>8995</v>
      </c>
      <c r="X7" s="53">
        <v>1099</v>
      </c>
      <c r="Y7" s="53">
        <v>1167</v>
      </c>
      <c r="Z7" s="53">
        <v>6520</v>
      </c>
      <c r="AA7" s="53">
        <v>3131</v>
      </c>
      <c r="AB7" s="53">
        <v>1429</v>
      </c>
      <c r="AC7" s="53">
        <v>699</v>
      </c>
      <c r="AD7" s="53">
        <v>3136</v>
      </c>
      <c r="AE7" s="53">
        <v>450</v>
      </c>
      <c r="AF7" s="53">
        <v>519</v>
      </c>
      <c r="AG7" s="53">
        <v>440</v>
      </c>
      <c r="AH7" s="53">
        <v>247</v>
      </c>
      <c r="AI7" s="53">
        <v>1598</v>
      </c>
      <c r="AJ7" s="53">
        <v>658</v>
      </c>
      <c r="AK7" s="53">
        <v>565</v>
      </c>
      <c r="AL7" s="53">
        <v>32840</v>
      </c>
      <c r="AM7" s="53">
        <v>12122</v>
      </c>
      <c r="AN7" s="53">
        <v>3648</v>
      </c>
      <c r="AO7" s="53">
        <v>8474</v>
      </c>
      <c r="AP7" s="53">
        <v>1048</v>
      </c>
      <c r="AQ7" s="53">
        <v>1132</v>
      </c>
      <c r="AR7" s="53">
        <v>6257</v>
      </c>
      <c r="AS7" s="53">
        <v>3070</v>
      </c>
      <c r="AT7" s="53">
        <v>1373</v>
      </c>
      <c r="AU7" s="53">
        <v>662</v>
      </c>
      <c r="AV7" s="53">
        <v>2947</v>
      </c>
      <c r="AW7" s="53">
        <v>480</v>
      </c>
      <c r="AX7" s="53">
        <v>447</v>
      </c>
      <c r="AY7" s="53">
        <v>414</v>
      </c>
      <c r="AZ7" s="53">
        <v>222</v>
      </c>
      <c r="BA7" s="53">
        <v>1486</v>
      </c>
      <c r="BB7" s="53">
        <v>630</v>
      </c>
      <c r="BC7" s="53">
        <v>550</v>
      </c>
    </row>
    <row r="8" spans="1:55" ht="13.5" customHeight="1" x14ac:dyDescent="0.3">
      <c r="A8" s="24" t="s">
        <v>74</v>
      </c>
      <c r="B8" s="53">
        <v>96992</v>
      </c>
      <c r="C8" s="53">
        <v>34180</v>
      </c>
      <c r="D8" s="53">
        <v>11455</v>
      </c>
      <c r="E8" s="53">
        <v>22725</v>
      </c>
      <c r="F8" s="53">
        <v>3247</v>
      </c>
      <c r="G8" s="53">
        <v>3384</v>
      </c>
      <c r="H8" s="53">
        <v>19039</v>
      </c>
      <c r="I8" s="53">
        <v>8697</v>
      </c>
      <c r="J8" s="53">
        <v>4046</v>
      </c>
      <c r="K8" s="53">
        <v>2402</v>
      </c>
      <c r="L8" s="53">
        <v>8580</v>
      </c>
      <c r="M8" s="53">
        <v>1439</v>
      </c>
      <c r="N8" s="53">
        <v>1754</v>
      </c>
      <c r="O8" s="53">
        <v>1311</v>
      </c>
      <c r="P8" s="53">
        <v>704</v>
      </c>
      <c r="Q8" s="53">
        <v>4353</v>
      </c>
      <c r="R8" s="53">
        <v>2078</v>
      </c>
      <c r="S8" s="53">
        <v>1778</v>
      </c>
      <c r="T8" s="53">
        <v>49597</v>
      </c>
      <c r="U8" s="53">
        <v>17384</v>
      </c>
      <c r="V8" s="53">
        <v>5883</v>
      </c>
      <c r="W8" s="53">
        <v>11501</v>
      </c>
      <c r="X8" s="53">
        <v>1703</v>
      </c>
      <c r="Y8" s="53">
        <v>1715</v>
      </c>
      <c r="Z8" s="53">
        <v>9819</v>
      </c>
      <c r="AA8" s="53">
        <v>4449</v>
      </c>
      <c r="AB8" s="53">
        <v>2057</v>
      </c>
      <c r="AC8" s="53">
        <v>1196</v>
      </c>
      <c r="AD8" s="53">
        <v>4315</v>
      </c>
      <c r="AE8" s="53">
        <v>760</v>
      </c>
      <c r="AF8" s="53">
        <v>933</v>
      </c>
      <c r="AG8" s="53">
        <v>656</v>
      </c>
      <c r="AH8" s="53">
        <v>356</v>
      </c>
      <c r="AI8" s="53">
        <v>2273</v>
      </c>
      <c r="AJ8" s="53">
        <v>1096</v>
      </c>
      <c r="AK8" s="53">
        <v>885</v>
      </c>
      <c r="AL8" s="53">
        <v>47395</v>
      </c>
      <c r="AM8" s="53">
        <v>16796</v>
      </c>
      <c r="AN8" s="53">
        <v>5572</v>
      </c>
      <c r="AO8" s="53">
        <v>11224</v>
      </c>
      <c r="AP8" s="53">
        <v>1544</v>
      </c>
      <c r="AQ8" s="53">
        <v>1669</v>
      </c>
      <c r="AR8" s="53">
        <v>9220</v>
      </c>
      <c r="AS8" s="53">
        <v>4248</v>
      </c>
      <c r="AT8" s="53">
        <v>1989</v>
      </c>
      <c r="AU8" s="53">
        <v>1206</v>
      </c>
      <c r="AV8" s="53">
        <v>4265</v>
      </c>
      <c r="AW8" s="53">
        <v>679</v>
      </c>
      <c r="AX8" s="53">
        <v>821</v>
      </c>
      <c r="AY8" s="53">
        <v>655</v>
      </c>
      <c r="AZ8" s="53">
        <v>348</v>
      </c>
      <c r="BA8" s="53">
        <v>2080</v>
      </c>
      <c r="BB8" s="53">
        <v>982</v>
      </c>
      <c r="BC8" s="53">
        <v>893</v>
      </c>
    </row>
    <row r="9" spans="1:55" ht="13.5" customHeight="1" x14ac:dyDescent="0.3">
      <c r="A9" s="24" t="s">
        <v>75</v>
      </c>
      <c r="B9" s="53">
        <v>102827</v>
      </c>
      <c r="C9" s="53">
        <v>34620</v>
      </c>
      <c r="D9" s="53">
        <v>12982</v>
      </c>
      <c r="E9" s="53">
        <v>21638</v>
      </c>
      <c r="F9" s="53">
        <v>3791</v>
      </c>
      <c r="G9" s="53">
        <v>4000</v>
      </c>
      <c r="H9" s="53">
        <v>19140</v>
      </c>
      <c r="I9" s="53">
        <v>8910</v>
      </c>
      <c r="J9" s="53">
        <v>4633</v>
      </c>
      <c r="K9" s="53">
        <v>2993</v>
      </c>
      <c r="L9" s="53">
        <v>8639</v>
      </c>
      <c r="M9" s="53">
        <v>2087</v>
      </c>
      <c r="N9" s="53">
        <v>2037</v>
      </c>
      <c r="O9" s="53">
        <v>1554</v>
      </c>
      <c r="P9" s="53">
        <v>886</v>
      </c>
      <c r="Q9" s="53">
        <v>4885</v>
      </c>
      <c r="R9" s="53">
        <v>2611</v>
      </c>
      <c r="S9" s="53">
        <v>2041</v>
      </c>
      <c r="T9" s="53">
        <v>53373</v>
      </c>
      <c r="U9" s="53">
        <v>17923</v>
      </c>
      <c r="V9" s="53">
        <v>6737</v>
      </c>
      <c r="W9" s="53">
        <v>11186</v>
      </c>
      <c r="X9" s="53">
        <v>1975</v>
      </c>
      <c r="Y9" s="53">
        <v>2018</v>
      </c>
      <c r="Z9" s="53">
        <v>9890</v>
      </c>
      <c r="AA9" s="53">
        <v>4670</v>
      </c>
      <c r="AB9" s="53">
        <v>2418</v>
      </c>
      <c r="AC9" s="53">
        <v>1596</v>
      </c>
      <c r="AD9" s="53">
        <v>4541</v>
      </c>
      <c r="AE9" s="53">
        <v>1084</v>
      </c>
      <c r="AF9" s="53">
        <v>1083</v>
      </c>
      <c r="AG9" s="53">
        <v>789</v>
      </c>
      <c r="AH9" s="53">
        <v>464</v>
      </c>
      <c r="AI9" s="53">
        <v>2484</v>
      </c>
      <c r="AJ9" s="53">
        <v>1373</v>
      </c>
      <c r="AK9" s="53">
        <v>1065</v>
      </c>
      <c r="AL9" s="53">
        <v>49454</v>
      </c>
      <c r="AM9" s="53">
        <v>16697</v>
      </c>
      <c r="AN9" s="53">
        <v>6245</v>
      </c>
      <c r="AO9" s="53">
        <v>10452</v>
      </c>
      <c r="AP9" s="53">
        <v>1816</v>
      </c>
      <c r="AQ9" s="53">
        <v>1982</v>
      </c>
      <c r="AR9" s="53">
        <v>9250</v>
      </c>
      <c r="AS9" s="53">
        <v>4240</v>
      </c>
      <c r="AT9" s="53">
        <v>2215</v>
      </c>
      <c r="AU9" s="53">
        <v>1397</v>
      </c>
      <c r="AV9" s="53">
        <v>4098</v>
      </c>
      <c r="AW9" s="53">
        <v>1003</v>
      </c>
      <c r="AX9" s="53">
        <v>954</v>
      </c>
      <c r="AY9" s="53">
        <v>765</v>
      </c>
      <c r="AZ9" s="53">
        <v>422</v>
      </c>
      <c r="BA9" s="53">
        <v>2401</v>
      </c>
      <c r="BB9" s="53">
        <v>1238</v>
      </c>
      <c r="BC9" s="53">
        <v>976</v>
      </c>
    </row>
    <row r="10" spans="1:55" ht="13.5" customHeight="1" x14ac:dyDescent="0.3">
      <c r="A10" s="24" t="s">
        <v>76</v>
      </c>
      <c r="B10" s="53">
        <v>98096</v>
      </c>
      <c r="C10" s="53">
        <v>33046</v>
      </c>
      <c r="D10" s="53">
        <v>12671</v>
      </c>
      <c r="E10" s="53">
        <v>20375</v>
      </c>
      <c r="F10" s="53">
        <v>4149</v>
      </c>
      <c r="G10" s="53">
        <v>4065</v>
      </c>
      <c r="H10" s="53">
        <v>16269</v>
      </c>
      <c r="I10" s="53">
        <v>8219</v>
      </c>
      <c r="J10" s="53">
        <v>4878</v>
      </c>
      <c r="K10" s="53">
        <v>3261</v>
      </c>
      <c r="L10" s="53">
        <v>7151</v>
      </c>
      <c r="M10" s="53">
        <v>2038</v>
      </c>
      <c r="N10" s="53">
        <v>2401</v>
      </c>
      <c r="O10" s="53">
        <v>1777</v>
      </c>
      <c r="P10" s="53">
        <v>1078</v>
      </c>
      <c r="Q10" s="53">
        <v>4611</v>
      </c>
      <c r="R10" s="53">
        <v>2874</v>
      </c>
      <c r="S10" s="53">
        <v>2279</v>
      </c>
      <c r="T10" s="53">
        <v>50956</v>
      </c>
      <c r="U10" s="53">
        <v>17131</v>
      </c>
      <c r="V10" s="53">
        <v>6620</v>
      </c>
      <c r="W10" s="53">
        <v>10511</v>
      </c>
      <c r="X10" s="53">
        <v>2127</v>
      </c>
      <c r="Y10" s="53">
        <v>2139</v>
      </c>
      <c r="Z10" s="53">
        <v>8330</v>
      </c>
      <c r="AA10" s="53">
        <v>4432</v>
      </c>
      <c r="AB10" s="53">
        <v>2493</v>
      </c>
      <c r="AC10" s="53">
        <v>1690</v>
      </c>
      <c r="AD10" s="53">
        <v>3765</v>
      </c>
      <c r="AE10" s="53">
        <v>1052</v>
      </c>
      <c r="AF10" s="53">
        <v>1267</v>
      </c>
      <c r="AG10" s="53">
        <v>926</v>
      </c>
      <c r="AH10" s="53">
        <v>560</v>
      </c>
      <c r="AI10" s="53">
        <v>2403</v>
      </c>
      <c r="AJ10" s="53">
        <v>1469</v>
      </c>
      <c r="AK10" s="53">
        <v>1172</v>
      </c>
      <c r="AL10" s="53">
        <v>47140</v>
      </c>
      <c r="AM10" s="53">
        <v>15915</v>
      </c>
      <c r="AN10" s="53">
        <v>6051</v>
      </c>
      <c r="AO10" s="53">
        <v>9864</v>
      </c>
      <c r="AP10" s="53">
        <v>2022</v>
      </c>
      <c r="AQ10" s="53">
        <v>1926</v>
      </c>
      <c r="AR10" s="53">
        <v>7939</v>
      </c>
      <c r="AS10" s="53">
        <v>3787</v>
      </c>
      <c r="AT10" s="53">
        <v>2385</v>
      </c>
      <c r="AU10" s="53">
        <v>1571</v>
      </c>
      <c r="AV10" s="53">
        <v>3386</v>
      </c>
      <c r="AW10" s="53">
        <v>986</v>
      </c>
      <c r="AX10" s="53">
        <v>1134</v>
      </c>
      <c r="AY10" s="53">
        <v>851</v>
      </c>
      <c r="AZ10" s="53">
        <v>518</v>
      </c>
      <c r="BA10" s="53">
        <v>2208</v>
      </c>
      <c r="BB10" s="53">
        <v>1405</v>
      </c>
      <c r="BC10" s="53">
        <v>1107</v>
      </c>
    </row>
    <row r="11" spans="1:55" ht="13.5" customHeight="1" x14ac:dyDescent="0.3">
      <c r="A11" s="24" t="s">
        <v>77</v>
      </c>
      <c r="B11" s="53">
        <v>117344</v>
      </c>
      <c r="C11" s="53">
        <v>44737</v>
      </c>
      <c r="D11" s="53">
        <v>17298</v>
      </c>
      <c r="E11" s="53">
        <v>27439</v>
      </c>
      <c r="F11" s="53">
        <v>5852</v>
      </c>
      <c r="G11" s="53">
        <v>4745</v>
      </c>
      <c r="H11" s="53">
        <v>17771</v>
      </c>
      <c r="I11" s="53">
        <v>9179</v>
      </c>
      <c r="J11" s="53">
        <v>5607</v>
      </c>
      <c r="K11" s="53">
        <v>2768</v>
      </c>
      <c r="L11" s="53">
        <v>7626</v>
      </c>
      <c r="M11" s="53">
        <v>2055</v>
      </c>
      <c r="N11" s="53">
        <v>2813</v>
      </c>
      <c r="O11" s="53">
        <v>1981</v>
      </c>
      <c r="P11" s="53">
        <v>1378</v>
      </c>
      <c r="Q11" s="53">
        <v>4946</v>
      </c>
      <c r="R11" s="53">
        <v>3431</v>
      </c>
      <c r="S11" s="53">
        <v>2455</v>
      </c>
      <c r="T11" s="53">
        <v>63705</v>
      </c>
      <c r="U11" s="53">
        <v>23130</v>
      </c>
      <c r="V11" s="53">
        <v>8995</v>
      </c>
      <c r="W11" s="53">
        <v>14135</v>
      </c>
      <c r="X11" s="53">
        <v>3052</v>
      </c>
      <c r="Y11" s="53">
        <v>2752</v>
      </c>
      <c r="Z11" s="53">
        <v>9727</v>
      </c>
      <c r="AA11" s="53">
        <v>5315</v>
      </c>
      <c r="AB11" s="53">
        <v>3137</v>
      </c>
      <c r="AC11" s="53">
        <v>1523</v>
      </c>
      <c r="AD11" s="53">
        <v>4295</v>
      </c>
      <c r="AE11" s="53">
        <v>1189</v>
      </c>
      <c r="AF11" s="53">
        <v>1586</v>
      </c>
      <c r="AG11" s="53">
        <v>1155</v>
      </c>
      <c r="AH11" s="53">
        <v>790</v>
      </c>
      <c r="AI11" s="53">
        <v>2733</v>
      </c>
      <c r="AJ11" s="53">
        <v>1926</v>
      </c>
      <c r="AK11" s="53">
        <v>1395</v>
      </c>
      <c r="AL11" s="53">
        <v>53639</v>
      </c>
      <c r="AM11" s="53">
        <v>21607</v>
      </c>
      <c r="AN11" s="53">
        <v>8303</v>
      </c>
      <c r="AO11" s="53">
        <v>13304</v>
      </c>
      <c r="AP11" s="53">
        <v>2800</v>
      </c>
      <c r="AQ11" s="53">
        <v>1993</v>
      </c>
      <c r="AR11" s="53">
        <v>8044</v>
      </c>
      <c r="AS11" s="53">
        <v>3864</v>
      </c>
      <c r="AT11" s="53">
        <v>2470</v>
      </c>
      <c r="AU11" s="53">
        <v>1245</v>
      </c>
      <c r="AV11" s="53">
        <v>3331</v>
      </c>
      <c r="AW11" s="53">
        <v>866</v>
      </c>
      <c r="AX11" s="53">
        <v>1227</v>
      </c>
      <c r="AY11" s="53">
        <v>826</v>
      </c>
      <c r="AZ11" s="53">
        <v>588</v>
      </c>
      <c r="BA11" s="53">
        <v>2213</v>
      </c>
      <c r="BB11" s="53">
        <v>1505</v>
      </c>
      <c r="BC11" s="53">
        <v>1060</v>
      </c>
    </row>
    <row r="12" spans="1:55" ht="13.5" customHeight="1" x14ac:dyDescent="0.3">
      <c r="A12" s="24" t="s">
        <v>78</v>
      </c>
      <c r="B12" s="53">
        <v>121526</v>
      </c>
      <c r="C12" s="53">
        <v>50766</v>
      </c>
      <c r="D12" s="53">
        <v>17465</v>
      </c>
      <c r="E12" s="53">
        <v>33301</v>
      </c>
      <c r="F12" s="53">
        <v>5072</v>
      </c>
      <c r="G12" s="53">
        <v>4371</v>
      </c>
      <c r="H12" s="53">
        <v>19630</v>
      </c>
      <c r="I12" s="53">
        <v>9780</v>
      </c>
      <c r="J12" s="53">
        <v>5216</v>
      </c>
      <c r="K12" s="53">
        <v>2059</v>
      </c>
      <c r="L12" s="53">
        <v>8165</v>
      </c>
      <c r="M12" s="53">
        <v>1695</v>
      </c>
      <c r="N12" s="53">
        <v>2235</v>
      </c>
      <c r="O12" s="53">
        <v>1668</v>
      </c>
      <c r="P12" s="53">
        <v>1102</v>
      </c>
      <c r="Q12" s="53">
        <v>4391</v>
      </c>
      <c r="R12" s="53">
        <v>3069</v>
      </c>
      <c r="S12" s="53">
        <v>2307</v>
      </c>
      <c r="T12" s="53">
        <v>68392</v>
      </c>
      <c r="U12" s="53">
        <v>27136</v>
      </c>
      <c r="V12" s="53">
        <v>9416</v>
      </c>
      <c r="W12" s="53">
        <v>17720</v>
      </c>
      <c r="X12" s="53">
        <v>2908</v>
      </c>
      <c r="Y12" s="53">
        <v>2626</v>
      </c>
      <c r="Z12" s="53">
        <v>11119</v>
      </c>
      <c r="AA12" s="53">
        <v>5987</v>
      </c>
      <c r="AB12" s="53">
        <v>2888</v>
      </c>
      <c r="AC12" s="53">
        <v>1183</v>
      </c>
      <c r="AD12" s="53">
        <v>4947</v>
      </c>
      <c r="AE12" s="53">
        <v>994</v>
      </c>
      <c r="AF12" s="53">
        <v>1331</v>
      </c>
      <c r="AG12" s="53">
        <v>959</v>
      </c>
      <c r="AH12" s="53">
        <v>671</v>
      </c>
      <c r="AI12" s="53">
        <v>2448</v>
      </c>
      <c r="AJ12" s="53">
        <v>1784</v>
      </c>
      <c r="AK12" s="53">
        <v>1411</v>
      </c>
      <c r="AL12" s="53">
        <v>53134</v>
      </c>
      <c r="AM12" s="53">
        <v>23630</v>
      </c>
      <c r="AN12" s="53">
        <v>8049</v>
      </c>
      <c r="AO12" s="53">
        <v>15581</v>
      </c>
      <c r="AP12" s="53">
        <v>2164</v>
      </c>
      <c r="AQ12" s="53">
        <v>1745</v>
      </c>
      <c r="AR12" s="53">
        <v>8511</v>
      </c>
      <c r="AS12" s="53">
        <v>3793</v>
      </c>
      <c r="AT12" s="53">
        <v>2328</v>
      </c>
      <c r="AU12" s="53">
        <v>876</v>
      </c>
      <c r="AV12" s="53">
        <v>3218</v>
      </c>
      <c r="AW12" s="53">
        <v>701</v>
      </c>
      <c r="AX12" s="53">
        <v>904</v>
      </c>
      <c r="AY12" s="53">
        <v>709</v>
      </c>
      <c r="AZ12" s="53">
        <v>431</v>
      </c>
      <c r="BA12" s="53">
        <v>1943</v>
      </c>
      <c r="BB12" s="53">
        <v>1285</v>
      </c>
      <c r="BC12" s="53">
        <v>896</v>
      </c>
    </row>
    <row r="13" spans="1:55" ht="13.5" customHeight="1" x14ac:dyDescent="0.3">
      <c r="A13" s="24" t="s">
        <v>79</v>
      </c>
      <c r="B13" s="53">
        <v>118905</v>
      </c>
      <c r="C13" s="53">
        <v>48429</v>
      </c>
      <c r="D13" s="53">
        <v>14698</v>
      </c>
      <c r="E13" s="53">
        <v>33731</v>
      </c>
      <c r="F13" s="53">
        <v>4223</v>
      </c>
      <c r="G13" s="53">
        <v>3981</v>
      </c>
      <c r="H13" s="53">
        <v>21144</v>
      </c>
      <c r="I13" s="53">
        <v>10127</v>
      </c>
      <c r="J13" s="53">
        <v>4780</v>
      </c>
      <c r="K13" s="53">
        <v>1798</v>
      </c>
      <c r="L13" s="53">
        <v>9514</v>
      </c>
      <c r="M13" s="53">
        <v>1455</v>
      </c>
      <c r="N13" s="53">
        <v>1856</v>
      </c>
      <c r="O13" s="53">
        <v>1441</v>
      </c>
      <c r="P13" s="53">
        <v>900</v>
      </c>
      <c r="Q13" s="53">
        <v>4474</v>
      </c>
      <c r="R13" s="53">
        <v>2733</v>
      </c>
      <c r="S13" s="53">
        <v>2050</v>
      </c>
      <c r="T13" s="53">
        <v>64972</v>
      </c>
      <c r="U13" s="53">
        <v>25895</v>
      </c>
      <c r="V13" s="53">
        <v>7902</v>
      </c>
      <c r="W13" s="53">
        <v>17993</v>
      </c>
      <c r="X13" s="53">
        <v>2346</v>
      </c>
      <c r="Y13" s="53">
        <v>2213</v>
      </c>
      <c r="Z13" s="53">
        <v>11405</v>
      </c>
      <c r="AA13" s="53">
        <v>5833</v>
      </c>
      <c r="AB13" s="53">
        <v>2625</v>
      </c>
      <c r="AC13" s="53">
        <v>931</v>
      </c>
      <c r="AD13" s="53">
        <v>5576</v>
      </c>
      <c r="AE13" s="53">
        <v>763</v>
      </c>
      <c r="AF13" s="53">
        <v>1026</v>
      </c>
      <c r="AG13" s="53">
        <v>808</v>
      </c>
      <c r="AH13" s="53">
        <v>521</v>
      </c>
      <c r="AI13" s="53">
        <v>2345</v>
      </c>
      <c r="AJ13" s="53">
        <v>1542</v>
      </c>
      <c r="AK13" s="53">
        <v>1143</v>
      </c>
      <c r="AL13" s="53">
        <v>53933</v>
      </c>
      <c r="AM13" s="53">
        <v>22534</v>
      </c>
      <c r="AN13" s="53">
        <v>6796</v>
      </c>
      <c r="AO13" s="53">
        <v>15738</v>
      </c>
      <c r="AP13" s="53">
        <v>1877</v>
      </c>
      <c r="AQ13" s="53">
        <v>1768</v>
      </c>
      <c r="AR13" s="53">
        <v>9739</v>
      </c>
      <c r="AS13" s="53">
        <v>4294</v>
      </c>
      <c r="AT13" s="53">
        <v>2155</v>
      </c>
      <c r="AU13" s="53">
        <v>867</v>
      </c>
      <c r="AV13" s="53">
        <v>3938</v>
      </c>
      <c r="AW13" s="53">
        <v>692</v>
      </c>
      <c r="AX13" s="53">
        <v>830</v>
      </c>
      <c r="AY13" s="53">
        <v>633</v>
      </c>
      <c r="AZ13" s="53">
        <v>379</v>
      </c>
      <c r="BA13" s="53">
        <v>2129</v>
      </c>
      <c r="BB13" s="53">
        <v>1191</v>
      </c>
      <c r="BC13" s="53">
        <v>907</v>
      </c>
    </row>
    <row r="14" spans="1:55" ht="13.5" customHeight="1" x14ac:dyDescent="0.3">
      <c r="A14" s="24" t="s">
        <v>80</v>
      </c>
      <c r="B14" s="53">
        <v>141731</v>
      </c>
      <c r="C14" s="53">
        <v>54090</v>
      </c>
      <c r="D14" s="53">
        <v>17154</v>
      </c>
      <c r="E14" s="53">
        <v>36936</v>
      </c>
      <c r="F14" s="53">
        <v>4796</v>
      </c>
      <c r="G14" s="53">
        <v>4980</v>
      </c>
      <c r="H14" s="53">
        <v>27368</v>
      </c>
      <c r="I14" s="53">
        <v>11566</v>
      </c>
      <c r="J14" s="53">
        <v>5467</v>
      </c>
      <c r="K14" s="53">
        <v>2737</v>
      </c>
      <c r="L14" s="53">
        <v>12311</v>
      </c>
      <c r="M14" s="53">
        <v>1939</v>
      </c>
      <c r="N14" s="53">
        <v>2285</v>
      </c>
      <c r="O14" s="53">
        <v>1795</v>
      </c>
      <c r="P14" s="53">
        <v>1044</v>
      </c>
      <c r="Q14" s="53">
        <v>5630</v>
      </c>
      <c r="R14" s="53">
        <v>3046</v>
      </c>
      <c r="S14" s="53">
        <v>2677</v>
      </c>
      <c r="T14" s="53">
        <v>75482</v>
      </c>
      <c r="U14" s="53">
        <v>28704</v>
      </c>
      <c r="V14" s="53">
        <v>8883</v>
      </c>
      <c r="W14" s="53">
        <v>19821</v>
      </c>
      <c r="X14" s="53">
        <v>2502</v>
      </c>
      <c r="Y14" s="53">
        <v>2656</v>
      </c>
      <c r="Z14" s="53">
        <v>14510</v>
      </c>
      <c r="AA14" s="53">
        <v>6230</v>
      </c>
      <c r="AB14" s="53">
        <v>2826</v>
      </c>
      <c r="AC14" s="53">
        <v>1335</v>
      </c>
      <c r="AD14" s="53">
        <v>6941</v>
      </c>
      <c r="AE14" s="53">
        <v>1023</v>
      </c>
      <c r="AF14" s="53">
        <v>1226</v>
      </c>
      <c r="AG14" s="53">
        <v>995</v>
      </c>
      <c r="AH14" s="53">
        <v>572</v>
      </c>
      <c r="AI14" s="53">
        <v>2854</v>
      </c>
      <c r="AJ14" s="53">
        <v>1657</v>
      </c>
      <c r="AK14" s="53">
        <v>1451</v>
      </c>
      <c r="AL14" s="53">
        <v>66249</v>
      </c>
      <c r="AM14" s="53">
        <v>25386</v>
      </c>
      <c r="AN14" s="53">
        <v>8271</v>
      </c>
      <c r="AO14" s="53">
        <v>17115</v>
      </c>
      <c r="AP14" s="53">
        <v>2294</v>
      </c>
      <c r="AQ14" s="53">
        <v>2324</v>
      </c>
      <c r="AR14" s="53">
        <v>12858</v>
      </c>
      <c r="AS14" s="53">
        <v>5336</v>
      </c>
      <c r="AT14" s="53">
        <v>2641</v>
      </c>
      <c r="AU14" s="53">
        <v>1402</v>
      </c>
      <c r="AV14" s="53">
        <v>5370</v>
      </c>
      <c r="AW14" s="53">
        <v>916</v>
      </c>
      <c r="AX14" s="53">
        <v>1059</v>
      </c>
      <c r="AY14" s="53">
        <v>800</v>
      </c>
      <c r="AZ14" s="53">
        <v>472</v>
      </c>
      <c r="BA14" s="53">
        <v>2776</v>
      </c>
      <c r="BB14" s="53">
        <v>1389</v>
      </c>
      <c r="BC14" s="53">
        <v>1226</v>
      </c>
    </row>
    <row r="15" spans="1:55" ht="13.5" customHeight="1" x14ac:dyDescent="0.3">
      <c r="A15" s="24" t="s">
        <v>81</v>
      </c>
      <c r="B15" s="53">
        <v>160588</v>
      </c>
      <c r="C15" s="53">
        <v>56627</v>
      </c>
      <c r="D15" s="53">
        <v>20416</v>
      </c>
      <c r="E15" s="53">
        <v>36211</v>
      </c>
      <c r="F15" s="53">
        <v>6050</v>
      </c>
      <c r="G15" s="53">
        <v>6122</v>
      </c>
      <c r="H15" s="53">
        <v>30543</v>
      </c>
      <c r="I15" s="53">
        <v>13665</v>
      </c>
      <c r="J15" s="53">
        <v>6734</v>
      </c>
      <c r="K15" s="53">
        <v>3770</v>
      </c>
      <c r="L15" s="53">
        <v>13772</v>
      </c>
      <c r="M15" s="53">
        <v>2658</v>
      </c>
      <c r="N15" s="53">
        <v>2970</v>
      </c>
      <c r="O15" s="53">
        <v>2398</v>
      </c>
      <c r="P15" s="53">
        <v>1242</v>
      </c>
      <c r="Q15" s="53">
        <v>6721</v>
      </c>
      <c r="R15" s="53">
        <v>3911</v>
      </c>
      <c r="S15" s="53">
        <v>3405</v>
      </c>
      <c r="T15" s="53">
        <v>85732</v>
      </c>
      <c r="U15" s="53">
        <v>29929</v>
      </c>
      <c r="V15" s="53">
        <v>10551</v>
      </c>
      <c r="W15" s="53">
        <v>19378</v>
      </c>
      <c r="X15" s="53">
        <v>3188</v>
      </c>
      <c r="Y15" s="53">
        <v>3364</v>
      </c>
      <c r="Z15" s="53">
        <v>16564</v>
      </c>
      <c r="AA15" s="53">
        <v>7287</v>
      </c>
      <c r="AB15" s="53">
        <v>3483</v>
      </c>
      <c r="AC15" s="53">
        <v>1753</v>
      </c>
      <c r="AD15" s="53">
        <v>7707</v>
      </c>
      <c r="AE15" s="53">
        <v>1407</v>
      </c>
      <c r="AF15" s="53">
        <v>1593</v>
      </c>
      <c r="AG15" s="53">
        <v>1289</v>
      </c>
      <c r="AH15" s="53">
        <v>718</v>
      </c>
      <c r="AI15" s="53">
        <v>3457</v>
      </c>
      <c r="AJ15" s="53">
        <v>2077</v>
      </c>
      <c r="AK15" s="53">
        <v>1916</v>
      </c>
      <c r="AL15" s="53">
        <v>74856</v>
      </c>
      <c r="AM15" s="53">
        <v>26698</v>
      </c>
      <c r="AN15" s="53">
        <v>9865</v>
      </c>
      <c r="AO15" s="53">
        <v>16833</v>
      </c>
      <c r="AP15" s="53">
        <v>2862</v>
      </c>
      <c r="AQ15" s="53">
        <v>2758</v>
      </c>
      <c r="AR15" s="53">
        <v>13979</v>
      </c>
      <c r="AS15" s="53">
        <v>6378</v>
      </c>
      <c r="AT15" s="53">
        <v>3251</v>
      </c>
      <c r="AU15" s="53">
        <v>2017</v>
      </c>
      <c r="AV15" s="53">
        <v>6065</v>
      </c>
      <c r="AW15" s="53">
        <v>1251</v>
      </c>
      <c r="AX15" s="53">
        <v>1377</v>
      </c>
      <c r="AY15" s="53">
        <v>1109</v>
      </c>
      <c r="AZ15" s="53">
        <v>524</v>
      </c>
      <c r="BA15" s="53">
        <v>3264</v>
      </c>
      <c r="BB15" s="53">
        <v>1834</v>
      </c>
      <c r="BC15" s="53">
        <v>1489</v>
      </c>
    </row>
    <row r="16" spans="1:55" ht="13.5" customHeight="1" x14ac:dyDescent="0.3">
      <c r="A16" s="24" t="s">
        <v>82</v>
      </c>
      <c r="B16" s="53">
        <v>164697</v>
      </c>
      <c r="C16" s="53">
        <v>54844</v>
      </c>
      <c r="D16" s="53">
        <v>21422</v>
      </c>
      <c r="E16" s="53">
        <v>33422</v>
      </c>
      <c r="F16" s="53">
        <v>6862</v>
      </c>
      <c r="G16" s="53">
        <v>7258</v>
      </c>
      <c r="H16" s="53">
        <v>27323</v>
      </c>
      <c r="I16" s="53">
        <v>14138</v>
      </c>
      <c r="J16" s="53">
        <v>8002</v>
      </c>
      <c r="K16" s="53">
        <v>4460</v>
      </c>
      <c r="L16" s="53">
        <v>13152</v>
      </c>
      <c r="M16" s="53">
        <v>3300</v>
      </c>
      <c r="N16" s="53">
        <v>3828</v>
      </c>
      <c r="O16" s="53">
        <v>3061</v>
      </c>
      <c r="P16" s="53">
        <v>1715</v>
      </c>
      <c r="Q16" s="53">
        <v>7498</v>
      </c>
      <c r="R16" s="53">
        <v>5199</v>
      </c>
      <c r="S16" s="53">
        <v>4057</v>
      </c>
      <c r="T16" s="53">
        <v>87617</v>
      </c>
      <c r="U16" s="53">
        <v>27915</v>
      </c>
      <c r="V16" s="53">
        <v>11028</v>
      </c>
      <c r="W16" s="53">
        <v>16887</v>
      </c>
      <c r="X16" s="53">
        <v>3627</v>
      </c>
      <c r="Y16" s="53">
        <v>3963</v>
      </c>
      <c r="Z16" s="53">
        <v>14808</v>
      </c>
      <c r="AA16" s="53">
        <v>7583</v>
      </c>
      <c r="AB16" s="53">
        <v>4319</v>
      </c>
      <c r="AC16" s="53">
        <v>2242</v>
      </c>
      <c r="AD16" s="53">
        <v>7430</v>
      </c>
      <c r="AE16" s="53">
        <v>1861</v>
      </c>
      <c r="AF16" s="53">
        <v>2098</v>
      </c>
      <c r="AG16" s="53">
        <v>1668</v>
      </c>
      <c r="AH16" s="53">
        <v>1014</v>
      </c>
      <c r="AI16" s="53">
        <v>3931</v>
      </c>
      <c r="AJ16" s="53">
        <v>2879</v>
      </c>
      <c r="AK16" s="53">
        <v>2279</v>
      </c>
      <c r="AL16" s="53">
        <v>77080</v>
      </c>
      <c r="AM16" s="53">
        <v>26929</v>
      </c>
      <c r="AN16" s="53">
        <v>10394</v>
      </c>
      <c r="AO16" s="53">
        <v>16535</v>
      </c>
      <c r="AP16" s="53">
        <v>3235</v>
      </c>
      <c r="AQ16" s="53">
        <v>3295</v>
      </c>
      <c r="AR16" s="53">
        <v>12515</v>
      </c>
      <c r="AS16" s="53">
        <v>6555</v>
      </c>
      <c r="AT16" s="53">
        <v>3683</v>
      </c>
      <c r="AU16" s="53">
        <v>2218</v>
      </c>
      <c r="AV16" s="53">
        <v>5722</v>
      </c>
      <c r="AW16" s="53">
        <v>1439</v>
      </c>
      <c r="AX16" s="53">
        <v>1730</v>
      </c>
      <c r="AY16" s="53">
        <v>1393</v>
      </c>
      <c r="AZ16" s="53">
        <v>701</v>
      </c>
      <c r="BA16" s="53">
        <v>3567</v>
      </c>
      <c r="BB16" s="53">
        <v>2320</v>
      </c>
      <c r="BC16" s="53">
        <v>1778</v>
      </c>
    </row>
    <row r="17" spans="1:55" ht="13.5" customHeight="1" x14ac:dyDescent="0.3">
      <c r="A17" s="24" t="s">
        <v>83</v>
      </c>
      <c r="B17" s="53">
        <v>177698</v>
      </c>
      <c r="C17" s="53">
        <v>56615</v>
      </c>
      <c r="D17" s="53">
        <v>22916</v>
      </c>
      <c r="E17" s="53">
        <v>33699</v>
      </c>
      <c r="F17" s="53">
        <v>8759</v>
      </c>
      <c r="G17" s="53">
        <v>8273</v>
      </c>
      <c r="H17" s="53">
        <v>26426</v>
      </c>
      <c r="I17" s="53">
        <v>15174</v>
      </c>
      <c r="J17" s="53">
        <v>9549</v>
      </c>
      <c r="K17" s="53">
        <v>4197</v>
      </c>
      <c r="L17" s="53">
        <v>13829</v>
      </c>
      <c r="M17" s="53">
        <v>4329</v>
      </c>
      <c r="N17" s="53">
        <v>4918</v>
      </c>
      <c r="O17" s="53">
        <v>3976</v>
      </c>
      <c r="P17" s="53">
        <v>2289</v>
      </c>
      <c r="Q17" s="53">
        <v>8012</v>
      </c>
      <c r="R17" s="53">
        <v>6297</v>
      </c>
      <c r="S17" s="53">
        <v>5055</v>
      </c>
      <c r="T17" s="53">
        <v>94714</v>
      </c>
      <c r="U17" s="53">
        <v>28877</v>
      </c>
      <c r="V17" s="53">
        <v>11633</v>
      </c>
      <c r="W17" s="53">
        <v>17244</v>
      </c>
      <c r="X17" s="53">
        <v>4571</v>
      </c>
      <c r="Y17" s="53">
        <v>4495</v>
      </c>
      <c r="Z17" s="53">
        <v>14346</v>
      </c>
      <c r="AA17" s="53">
        <v>8178</v>
      </c>
      <c r="AB17" s="53">
        <v>5114</v>
      </c>
      <c r="AC17" s="53">
        <v>2075</v>
      </c>
      <c r="AD17" s="53">
        <v>7896</v>
      </c>
      <c r="AE17" s="53">
        <v>2397</v>
      </c>
      <c r="AF17" s="53">
        <v>2682</v>
      </c>
      <c r="AG17" s="53">
        <v>2208</v>
      </c>
      <c r="AH17" s="53">
        <v>1305</v>
      </c>
      <c r="AI17" s="53">
        <v>4315</v>
      </c>
      <c r="AJ17" s="53">
        <v>3496</v>
      </c>
      <c r="AK17" s="53">
        <v>2759</v>
      </c>
      <c r="AL17" s="53">
        <v>82984</v>
      </c>
      <c r="AM17" s="53">
        <v>27738</v>
      </c>
      <c r="AN17" s="53">
        <v>11283</v>
      </c>
      <c r="AO17" s="53">
        <v>16455</v>
      </c>
      <c r="AP17" s="53">
        <v>4188</v>
      </c>
      <c r="AQ17" s="53">
        <v>3778</v>
      </c>
      <c r="AR17" s="53">
        <v>12080</v>
      </c>
      <c r="AS17" s="53">
        <v>6996</v>
      </c>
      <c r="AT17" s="53">
        <v>4435</v>
      </c>
      <c r="AU17" s="53">
        <v>2122</v>
      </c>
      <c r="AV17" s="53">
        <v>5933</v>
      </c>
      <c r="AW17" s="53">
        <v>1932</v>
      </c>
      <c r="AX17" s="53">
        <v>2236</v>
      </c>
      <c r="AY17" s="53">
        <v>1768</v>
      </c>
      <c r="AZ17" s="53">
        <v>984</v>
      </c>
      <c r="BA17" s="53">
        <v>3697</v>
      </c>
      <c r="BB17" s="53">
        <v>2801</v>
      </c>
      <c r="BC17" s="53">
        <v>2296</v>
      </c>
    </row>
    <row r="18" spans="1:55" ht="13.5" customHeight="1" x14ac:dyDescent="0.3">
      <c r="A18" s="24" t="s">
        <v>84</v>
      </c>
      <c r="B18" s="53">
        <v>161948</v>
      </c>
      <c r="C18" s="53">
        <v>47054</v>
      </c>
      <c r="D18" s="53">
        <v>20376</v>
      </c>
      <c r="E18" s="53">
        <v>26678</v>
      </c>
      <c r="F18" s="53">
        <v>9120</v>
      </c>
      <c r="G18" s="53">
        <v>8356</v>
      </c>
      <c r="H18" s="53">
        <v>21678</v>
      </c>
      <c r="I18" s="53">
        <v>13509</v>
      </c>
      <c r="J18" s="53">
        <v>9715</v>
      </c>
      <c r="K18" s="53">
        <v>2991</v>
      </c>
      <c r="L18" s="53">
        <v>12602</v>
      </c>
      <c r="M18" s="53">
        <v>4577</v>
      </c>
      <c r="N18" s="53">
        <v>5407</v>
      </c>
      <c r="O18" s="53">
        <v>4260</v>
      </c>
      <c r="P18" s="53">
        <v>2776</v>
      </c>
      <c r="Q18" s="53">
        <v>7712</v>
      </c>
      <c r="R18" s="53">
        <v>6706</v>
      </c>
      <c r="S18" s="53">
        <v>5485</v>
      </c>
      <c r="T18" s="53">
        <v>85616</v>
      </c>
      <c r="U18" s="53">
        <v>24380</v>
      </c>
      <c r="V18" s="53">
        <v>10409</v>
      </c>
      <c r="W18" s="53">
        <v>13971</v>
      </c>
      <c r="X18" s="53">
        <v>4645</v>
      </c>
      <c r="Y18" s="53">
        <v>4412</v>
      </c>
      <c r="Z18" s="53">
        <v>11755</v>
      </c>
      <c r="AA18" s="53">
        <v>7235</v>
      </c>
      <c r="AB18" s="53">
        <v>5070</v>
      </c>
      <c r="AC18" s="53">
        <v>1525</v>
      </c>
      <c r="AD18" s="53">
        <v>7078</v>
      </c>
      <c r="AE18" s="53">
        <v>2538</v>
      </c>
      <c r="AF18" s="53">
        <v>2787</v>
      </c>
      <c r="AG18" s="53">
        <v>2318</v>
      </c>
      <c r="AH18" s="53">
        <v>1491</v>
      </c>
      <c r="AI18" s="53">
        <v>3987</v>
      </c>
      <c r="AJ18" s="53">
        <v>3525</v>
      </c>
      <c r="AK18" s="53">
        <v>2870</v>
      </c>
      <c r="AL18" s="53">
        <v>76332</v>
      </c>
      <c r="AM18" s="53">
        <v>22674</v>
      </c>
      <c r="AN18" s="53">
        <v>9967</v>
      </c>
      <c r="AO18" s="53">
        <v>12707</v>
      </c>
      <c r="AP18" s="53">
        <v>4475</v>
      </c>
      <c r="AQ18" s="53">
        <v>3944</v>
      </c>
      <c r="AR18" s="53">
        <v>9923</v>
      </c>
      <c r="AS18" s="53">
        <v>6274</v>
      </c>
      <c r="AT18" s="53">
        <v>4645</v>
      </c>
      <c r="AU18" s="53">
        <v>1466</v>
      </c>
      <c r="AV18" s="53">
        <v>5524</v>
      </c>
      <c r="AW18" s="53">
        <v>2039</v>
      </c>
      <c r="AX18" s="53">
        <v>2620</v>
      </c>
      <c r="AY18" s="53">
        <v>1942</v>
      </c>
      <c r="AZ18" s="53">
        <v>1285</v>
      </c>
      <c r="BA18" s="53">
        <v>3725</v>
      </c>
      <c r="BB18" s="53">
        <v>3181</v>
      </c>
      <c r="BC18" s="53">
        <v>2615</v>
      </c>
    </row>
    <row r="19" spans="1:55" ht="13.5" customHeight="1" x14ac:dyDescent="0.3">
      <c r="A19" s="24" t="s">
        <v>85</v>
      </c>
      <c r="B19" s="53">
        <v>171445</v>
      </c>
      <c r="C19" s="53">
        <v>42582</v>
      </c>
      <c r="D19" s="53">
        <v>20291</v>
      </c>
      <c r="E19" s="53">
        <v>22291</v>
      </c>
      <c r="F19" s="53">
        <v>10912</v>
      </c>
      <c r="G19" s="53">
        <v>9981</v>
      </c>
      <c r="H19" s="53">
        <v>20408</v>
      </c>
      <c r="I19" s="53">
        <v>13803</v>
      </c>
      <c r="J19" s="53">
        <v>11633</v>
      </c>
      <c r="K19" s="53">
        <v>2842</v>
      </c>
      <c r="L19" s="53">
        <v>13042</v>
      </c>
      <c r="M19" s="53">
        <v>5695</v>
      </c>
      <c r="N19" s="53">
        <v>7311</v>
      </c>
      <c r="O19" s="53">
        <v>5541</v>
      </c>
      <c r="P19" s="53">
        <v>3566</v>
      </c>
      <c r="Q19" s="53">
        <v>8596</v>
      </c>
      <c r="R19" s="53">
        <v>8563</v>
      </c>
      <c r="S19" s="53">
        <v>6970</v>
      </c>
      <c r="T19" s="53">
        <v>87216</v>
      </c>
      <c r="U19" s="53">
        <v>21845</v>
      </c>
      <c r="V19" s="53">
        <v>10320</v>
      </c>
      <c r="W19" s="53">
        <v>11525</v>
      </c>
      <c r="X19" s="53">
        <v>5485</v>
      </c>
      <c r="Y19" s="53">
        <v>5014</v>
      </c>
      <c r="Z19" s="53">
        <v>10452</v>
      </c>
      <c r="AA19" s="53">
        <v>7043</v>
      </c>
      <c r="AB19" s="53">
        <v>5923</v>
      </c>
      <c r="AC19" s="53">
        <v>1343</v>
      </c>
      <c r="AD19" s="53">
        <v>6873</v>
      </c>
      <c r="AE19" s="53">
        <v>2951</v>
      </c>
      <c r="AF19" s="53">
        <v>3694</v>
      </c>
      <c r="AG19" s="53">
        <v>2779</v>
      </c>
      <c r="AH19" s="53">
        <v>1831</v>
      </c>
      <c r="AI19" s="53">
        <v>4296</v>
      </c>
      <c r="AJ19" s="53">
        <v>4264</v>
      </c>
      <c r="AK19" s="53">
        <v>3423</v>
      </c>
      <c r="AL19" s="53">
        <v>84229</v>
      </c>
      <c r="AM19" s="53">
        <v>20737</v>
      </c>
      <c r="AN19" s="53">
        <v>9971</v>
      </c>
      <c r="AO19" s="53">
        <v>10766</v>
      </c>
      <c r="AP19" s="53">
        <v>5427</v>
      </c>
      <c r="AQ19" s="53">
        <v>4967</v>
      </c>
      <c r="AR19" s="53">
        <v>9956</v>
      </c>
      <c r="AS19" s="53">
        <v>6760</v>
      </c>
      <c r="AT19" s="53">
        <v>5710</v>
      </c>
      <c r="AU19" s="53">
        <v>1499</v>
      </c>
      <c r="AV19" s="53">
        <v>6169</v>
      </c>
      <c r="AW19" s="53">
        <v>2744</v>
      </c>
      <c r="AX19" s="53">
        <v>3617</v>
      </c>
      <c r="AY19" s="53">
        <v>2762</v>
      </c>
      <c r="AZ19" s="53">
        <v>1735</v>
      </c>
      <c r="BA19" s="53">
        <v>4300</v>
      </c>
      <c r="BB19" s="53">
        <v>4299</v>
      </c>
      <c r="BC19" s="53">
        <v>3547</v>
      </c>
    </row>
    <row r="20" spans="1:55" ht="13.5" customHeight="1" x14ac:dyDescent="0.3">
      <c r="A20" s="24" t="s">
        <v>86</v>
      </c>
      <c r="B20" s="53">
        <v>126528</v>
      </c>
      <c r="C20" s="53">
        <v>26677</v>
      </c>
      <c r="D20" s="53">
        <v>13411</v>
      </c>
      <c r="E20" s="53">
        <v>13266</v>
      </c>
      <c r="F20" s="53">
        <v>8519</v>
      </c>
      <c r="G20" s="53">
        <v>7893</v>
      </c>
      <c r="H20" s="53">
        <v>14374</v>
      </c>
      <c r="I20" s="53">
        <v>9806</v>
      </c>
      <c r="J20" s="53">
        <v>9233</v>
      </c>
      <c r="K20" s="53">
        <v>2002</v>
      </c>
      <c r="L20" s="53">
        <v>9491</v>
      </c>
      <c r="M20" s="53">
        <v>4660</v>
      </c>
      <c r="N20" s="53">
        <v>6229</v>
      </c>
      <c r="O20" s="53">
        <v>4979</v>
      </c>
      <c r="P20" s="53">
        <v>2912</v>
      </c>
      <c r="Q20" s="53">
        <v>6866</v>
      </c>
      <c r="R20" s="53">
        <v>7063</v>
      </c>
      <c r="S20" s="53">
        <v>5824</v>
      </c>
      <c r="T20" s="53">
        <v>62377</v>
      </c>
      <c r="U20" s="53">
        <v>13197</v>
      </c>
      <c r="V20" s="53">
        <v>6641</v>
      </c>
      <c r="W20" s="53">
        <v>6556</v>
      </c>
      <c r="X20" s="53">
        <v>4246</v>
      </c>
      <c r="Y20" s="53">
        <v>3799</v>
      </c>
      <c r="Z20" s="53">
        <v>7015</v>
      </c>
      <c r="AA20" s="53">
        <v>4809</v>
      </c>
      <c r="AB20" s="53">
        <v>4601</v>
      </c>
      <c r="AC20" s="53">
        <v>987</v>
      </c>
      <c r="AD20" s="53">
        <v>4728</v>
      </c>
      <c r="AE20" s="53">
        <v>2361</v>
      </c>
      <c r="AF20" s="53">
        <v>3112</v>
      </c>
      <c r="AG20" s="53">
        <v>2397</v>
      </c>
      <c r="AH20" s="53">
        <v>1497</v>
      </c>
      <c r="AI20" s="53">
        <v>3306</v>
      </c>
      <c r="AJ20" s="53">
        <v>3546</v>
      </c>
      <c r="AK20" s="53">
        <v>2776</v>
      </c>
      <c r="AL20" s="53">
        <v>64151</v>
      </c>
      <c r="AM20" s="53">
        <v>13480</v>
      </c>
      <c r="AN20" s="53">
        <v>6770</v>
      </c>
      <c r="AO20" s="53">
        <v>6710</v>
      </c>
      <c r="AP20" s="53">
        <v>4273</v>
      </c>
      <c r="AQ20" s="53">
        <v>4094</v>
      </c>
      <c r="AR20" s="53">
        <v>7359</v>
      </c>
      <c r="AS20" s="53">
        <v>4997</v>
      </c>
      <c r="AT20" s="53">
        <v>4632</v>
      </c>
      <c r="AU20" s="53">
        <v>1015</v>
      </c>
      <c r="AV20" s="53">
        <v>4763</v>
      </c>
      <c r="AW20" s="53">
        <v>2299</v>
      </c>
      <c r="AX20" s="53">
        <v>3117</v>
      </c>
      <c r="AY20" s="53">
        <v>2582</v>
      </c>
      <c r="AZ20" s="53">
        <v>1415</v>
      </c>
      <c r="BA20" s="53">
        <v>3560</v>
      </c>
      <c r="BB20" s="53">
        <v>3517</v>
      </c>
      <c r="BC20" s="53">
        <v>3048</v>
      </c>
    </row>
    <row r="21" spans="1:55" ht="13.5" customHeight="1" x14ac:dyDescent="0.3">
      <c r="A21" s="24" t="s">
        <v>87</v>
      </c>
      <c r="B21" s="53">
        <v>96238</v>
      </c>
      <c r="C21" s="53">
        <v>17672</v>
      </c>
      <c r="D21" s="53">
        <v>9065</v>
      </c>
      <c r="E21" s="53">
        <v>8607</v>
      </c>
      <c r="F21" s="53">
        <v>6324</v>
      </c>
      <c r="G21" s="53">
        <v>6418</v>
      </c>
      <c r="H21" s="53">
        <v>10276</v>
      </c>
      <c r="I21" s="53">
        <v>7819</v>
      </c>
      <c r="J21" s="53">
        <v>7121</v>
      </c>
      <c r="K21" s="53">
        <v>1235</v>
      </c>
      <c r="L21" s="53">
        <v>7536</v>
      </c>
      <c r="M21" s="53">
        <v>3655</v>
      </c>
      <c r="N21" s="53">
        <v>5100</v>
      </c>
      <c r="O21" s="53">
        <v>4426</v>
      </c>
      <c r="P21" s="53">
        <v>2405</v>
      </c>
      <c r="Q21" s="53">
        <v>5625</v>
      </c>
      <c r="R21" s="53">
        <v>5697</v>
      </c>
      <c r="S21" s="53">
        <v>4929</v>
      </c>
      <c r="T21" s="53">
        <v>46189</v>
      </c>
      <c r="U21" s="53">
        <v>8350</v>
      </c>
      <c r="V21" s="53">
        <v>4353</v>
      </c>
      <c r="W21" s="53">
        <v>3997</v>
      </c>
      <c r="X21" s="53">
        <v>3165</v>
      </c>
      <c r="Y21" s="53">
        <v>3028</v>
      </c>
      <c r="Z21" s="53">
        <v>4793</v>
      </c>
      <c r="AA21" s="53">
        <v>3842</v>
      </c>
      <c r="AB21" s="53">
        <v>3368</v>
      </c>
      <c r="AC21" s="53">
        <v>609</v>
      </c>
      <c r="AD21" s="53">
        <v>3690</v>
      </c>
      <c r="AE21" s="53">
        <v>1805</v>
      </c>
      <c r="AF21" s="53">
        <v>2399</v>
      </c>
      <c r="AG21" s="53">
        <v>2125</v>
      </c>
      <c r="AH21" s="53">
        <v>1194</v>
      </c>
      <c r="AI21" s="53">
        <v>2669</v>
      </c>
      <c r="AJ21" s="53">
        <v>2704</v>
      </c>
      <c r="AK21" s="53">
        <v>2448</v>
      </c>
      <c r="AL21" s="53">
        <v>50049</v>
      </c>
      <c r="AM21" s="53">
        <v>9322</v>
      </c>
      <c r="AN21" s="53">
        <v>4712</v>
      </c>
      <c r="AO21" s="53">
        <v>4610</v>
      </c>
      <c r="AP21" s="53">
        <v>3159</v>
      </c>
      <c r="AQ21" s="53">
        <v>3390</v>
      </c>
      <c r="AR21" s="53">
        <v>5483</v>
      </c>
      <c r="AS21" s="53">
        <v>3977</v>
      </c>
      <c r="AT21" s="53">
        <v>3753</v>
      </c>
      <c r="AU21" s="53">
        <v>626</v>
      </c>
      <c r="AV21" s="53">
        <v>3846</v>
      </c>
      <c r="AW21" s="53">
        <v>1850</v>
      </c>
      <c r="AX21" s="53">
        <v>2701</v>
      </c>
      <c r="AY21" s="53">
        <v>2301</v>
      </c>
      <c r="AZ21" s="53">
        <v>1211</v>
      </c>
      <c r="BA21" s="53">
        <v>2956</v>
      </c>
      <c r="BB21" s="53">
        <v>2993</v>
      </c>
      <c r="BC21" s="53">
        <v>2481</v>
      </c>
    </row>
    <row r="22" spans="1:55" ht="13.5" customHeight="1" x14ac:dyDescent="0.3">
      <c r="A22" s="24" t="s">
        <v>88</v>
      </c>
      <c r="B22" s="53">
        <v>75875</v>
      </c>
      <c r="C22" s="53">
        <v>12947</v>
      </c>
      <c r="D22" s="53">
        <v>6674</v>
      </c>
      <c r="E22" s="53">
        <v>6273</v>
      </c>
      <c r="F22" s="53">
        <v>5067</v>
      </c>
      <c r="G22" s="53">
        <v>4915</v>
      </c>
      <c r="H22" s="53">
        <v>8034</v>
      </c>
      <c r="I22" s="53">
        <v>6235</v>
      </c>
      <c r="J22" s="53">
        <v>5773</v>
      </c>
      <c r="K22" s="53">
        <v>885</v>
      </c>
      <c r="L22" s="53">
        <v>5817</v>
      </c>
      <c r="M22" s="53">
        <v>3175</v>
      </c>
      <c r="N22" s="53">
        <v>4234</v>
      </c>
      <c r="O22" s="53">
        <v>3569</v>
      </c>
      <c r="P22" s="53">
        <v>2066</v>
      </c>
      <c r="Q22" s="53">
        <v>4509</v>
      </c>
      <c r="R22" s="53">
        <v>4678</v>
      </c>
      <c r="S22" s="53">
        <v>3971</v>
      </c>
      <c r="T22" s="53">
        <v>32665</v>
      </c>
      <c r="U22" s="53">
        <v>5607</v>
      </c>
      <c r="V22" s="53">
        <v>2915</v>
      </c>
      <c r="W22" s="53">
        <v>2692</v>
      </c>
      <c r="X22" s="53">
        <v>2093</v>
      </c>
      <c r="Y22" s="53">
        <v>2098</v>
      </c>
      <c r="Z22" s="53">
        <v>3396</v>
      </c>
      <c r="AA22" s="53">
        <v>2795</v>
      </c>
      <c r="AB22" s="53">
        <v>2447</v>
      </c>
      <c r="AC22" s="53">
        <v>370</v>
      </c>
      <c r="AD22" s="53">
        <v>2615</v>
      </c>
      <c r="AE22" s="53">
        <v>1343</v>
      </c>
      <c r="AF22" s="53">
        <v>1840</v>
      </c>
      <c r="AG22" s="53">
        <v>1480</v>
      </c>
      <c r="AH22" s="53">
        <v>887</v>
      </c>
      <c r="AI22" s="53">
        <v>1919</v>
      </c>
      <c r="AJ22" s="53">
        <v>1985</v>
      </c>
      <c r="AK22" s="53">
        <v>1790</v>
      </c>
      <c r="AL22" s="53">
        <v>43210</v>
      </c>
      <c r="AM22" s="53">
        <v>7340</v>
      </c>
      <c r="AN22" s="53">
        <v>3759</v>
      </c>
      <c r="AO22" s="53">
        <v>3581</v>
      </c>
      <c r="AP22" s="53">
        <v>2974</v>
      </c>
      <c r="AQ22" s="53">
        <v>2817</v>
      </c>
      <c r="AR22" s="53">
        <v>4638</v>
      </c>
      <c r="AS22" s="53">
        <v>3440</v>
      </c>
      <c r="AT22" s="53">
        <v>3326</v>
      </c>
      <c r="AU22" s="53">
        <v>515</v>
      </c>
      <c r="AV22" s="53">
        <v>3202</v>
      </c>
      <c r="AW22" s="53">
        <v>1832</v>
      </c>
      <c r="AX22" s="53">
        <v>2394</v>
      </c>
      <c r="AY22" s="53">
        <v>2089</v>
      </c>
      <c r="AZ22" s="53">
        <v>1179</v>
      </c>
      <c r="BA22" s="53">
        <v>2590</v>
      </c>
      <c r="BB22" s="53">
        <v>2693</v>
      </c>
      <c r="BC22" s="53">
        <v>2181</v>
      </c>
    </row>
    <row r="23" spans="1:55" ht="13.5" customHeight="1" x14ac:dyDescent="0.3">
      <c r="A23" s="24" t="s">
        <v>89</v>
      </c>
      <c r="B23" s="53">
        <v>63860</v>
      </c>
      <c r="C23" s="53">
        <v>10083</v>
      </c>
      <c r="D23" s="53">
        <v>5312</v>
      </c>
      <c r="E23" s="53">
        <v>4771</v>
      </c>
      <c r="F23" s="53">
        <v>4477</v>
      </c>
      <c r="G23" s="53">
        <v>4089</v>
      </c>
      <c r="H23" s="53">
        <v>6423</v>
      </c>
      <c r="I23" s="53">
        <v>5053</v>
      </c>
      <c r="J23" s="53">
        <v>5108</v>
      </c>
      <c r="K23" s="53">
        <v>688</v>
      </c>
      <c r="L23" s="53">
        <v>5100</v>
      </c>
      <c r="M23" s="53">
        <v>2708</v>
      </c>
      <c r="N23" s="53">
        <v>3929</v>
      </c>
      <c r="O23" s="53">
        <v>3274</v>
      </c>
      <c r="P23" s="53">
        <v>1988</v>
      </c>
      <c r="Q23" s="53">
        <v>3908</v>
      </c>
      <c r="R23" s="53">
        <v>4184</v>
      </c>
      <c r="S23" s="53">
        <v>2848</v>
      </c>
      <c r="T23" s="53">
        <v>23768</v>
      </c>
      <c r="U23" s="53">
        <v>3734</v>
      </c>
      <c r="V23" s="53">
        <v>2037</v>
      </c>
      <c r="W23" s="53">
        <v>1697</v>
      </c>
      <c r="X23" s="53">
        <v>1681</v>
      </c>
      <c r="Y23" s="53">
        <v>1557</v>
      </c>
      <c r="Z23" s="53">
        <v>2418</v>
      </c>
      <c r="AA23" s="53">
        <v>1947</v>
      </c>
      <c r="AB23" s="53">
        <v>1793</v>
      </c>
      <c r="AC23" s="53">
        <v>247</v>
      </c>
      <c r="AD23" s="53">
        <v>1930</v>
      </c>
      <c r="AE23" s="53">
        <v>929</v>
      </c>
      <c r="AF23" s="53">
        <v>1457</v>
      </c>
      <c r="AG23" s="53">
        <v>1218</v>
      </c>
      <c r="AH23" s="53">
        <v>722</v>
      </c>
      <c r="AI23" s="53">
        <v>1425</v>
      </c>
      <c r="AJ23" s="53">
        <v>1614</v>
      </c>
      <c r="AK23" s="53">
        <v>1096</v>
      </c>
      <c r="AL23" s="53">
        <v>40092</v>
      </c>
      <c r="AM23" s="53">
        <v>6349</v>
      </c>
      <c r="AN23" s="53">
        <v>3275</v>
      </c>
      <c r="AO23" s="53">
        <v>3074</v>
      </c>
      <c r="AP23" s="53">
        <v>2796</v>
      </c>
      <c r="AQ23" s="53">
        <v>2532</v>
      </c>
      <c r="AR23" s="53">
        <v>4005</v>
      </c>
      <c r="AS23" s="53">
        <v>3106</v>
      </c>
      <c r="AT23" s="53">
        <v>3315</v>
      </c>
      <c r="AU23" s="53">
        <v>441</v>
      </c>
      <c r="AV23" s="53">
        <v>3170</v>
      </c>
      <c r="AW23" s="53">
        <v>1779</v>
      </c>
      <c r="AX23" s="53">
        <v>2472</v>
      </c>
      <c r="AY23" s="53">
        <v>2056</v>
      </c>
      <c r="AZ23" s="53">
        <v>1266</v>
      </c>
      <c r="BA23" s="53">
        <v>2483</v>
      </c>
      <c r="BB23" s="53">
        <v>2570</v>
      </c>
      <c r="BC23" s="53">
        <v>1752</v>
      </c>
    </row>
    <row r="24" spans="1:55" ht="13.5" customHeight="1" x14ac:dyDescent="0.3">
      <c r="A24" s="24" t="s">
        <v>90</v>
      </c>
      <c r="B24" s="53">
        <v>39512</v>
      </c>
      <c r="C24" s="53">
        <v>5681</v>
      </c>
      <c r="D24" s="53">
        <v>3020</v>
      </c>
      <c r="E24" s="53">
        <v>2661</v>
      </c>
      <c r="F24" s="53">
        <v>2795</v>
      </c>
      <c r="G24" s="53">
        <v>2404</v>
      </c>
      <c r="H24" s="53">
        <v>3721</v>
      </c>
      <c r="I24" s="53">
        <v>3377</v>
      </c>
      <c r="J24" s="53">
        <v>3199</v>
      </c>
      <c r="K24" s="53">
        <v>449</v>
      </c>
      <c r="L24" s="53">
        <v>3147</v>
      </c>
      <c r="M24" s="53">
        <v>1607</v>
      </c>
      <c r="N24" s="53">
        <v>2579</v>
      </c>
      <c r="O24" s="53">
        <v>2102</v>
      </c>
      <c r="P24" s="53">
        <v>1388</v>
      </c>
      <c r="Q24" s="53">
        <v>2621</v>
      </c>
      <c r="R24" s="53">
        <v>2618</v>
      </c>
      <c r="S24" s="53">
        <v>1824</v>
      </c>
      <c r="T24" s="53">
        <v>12529</v>
      </c>
      <c r="U24" s="53">
        <v>1733</v>
      </c>
      <c r="V24" s="53">
        <v>922</v>
      </c>
      <c r="W24" s="53">
        <v>811</v>
      </c>
      <c r="X24" s="53">
        <v>900</v>
      </c>
      <c r="Y24" s="53">
        <v>754</v>
      </c>
      <c r="Z24" s="53">
        <v>1171</v>
      </c>
      <c r="AA24" s="53">
        <v>1028</v>
      </c>
      <c r="AB24" s="53">
        <v>999</v>
      </c>
      <c r="AC24" s="53">
        <v>125</v>
      </c>
      <c r="AD24" s="53">
        <v>1009</v>
      </c>
      <c r="AE24" s="53">
        <v>500</v>
      </c>
      <c r="AF24" s="53">
        <v>865</v>
      </c>
      <c r="AG24" s="53">
        <v>707</v>
      </c>
      <c r="AH24" s="53">
        <v>480</v>
      </c>
      <c r="AI24" s="53">
        <v>847</v>
      </c>
      <c r="AJ24" s="53">
        <v>863</v>
      </c>
      <c r="AK24" s="53">
        <v>548</v>
      </c>
      <c r="AL24" s="53">
        <v>26983</v>
      </c>
      <c r="AM24" s="53">
        <v>3948</v>
      </c>
      <c r="AN24" s="53">
        <v>2098</v>
      </c>
      <c r="AO24" s="53">
        <v>1850</v>
      </c>
      <c r="AP24" s="53">
        <v>1895</v>
      </c>
      <c r="AQ24" s="53">
        <v>1650</v>
      </c>
      <c r="AR24" s="53">
        <v>2550</v>
      </c>
      <c r="AS24" s="53">
        <v>2349</v>
      </c>
      <c r="AT24" s="53">
        <v>2200</v>
      </c>
      <c r="AU24" s="53">
        <v>324</v>
      </c>
      <c r="AV24" s="53">
        <v>2138</v>
      </c>
      <c r="AW24" s="53">
        <v>1107</v>
      </c>
      <c r="AX24" s="53">
        <v>1714</v>
      </c>
      <c r="AY24" s="53">
        <v>1395</v>
      </c>
      <c r="AZ24" s="53">
        <v>908</v>
      </c>
      <c r="BA24" s="53">
        <v>1774</v>
      </c>
      <c r="BB24" s="53">
        <v>1755</v>
      </c>
      <c r="BC24" s="53">
        <v>1276</v>
      </c>
    </row>
    <row r="25" spans="1:55" ht="13.5" customHeight="1" x14ac:dyDescent="0.3">
      <c r="A25" s="24" t="s">
        <v>91</v>
      </c>
      <c r="B25" s="53">
        <v>12542</v>
      </c>
      <c r="C25" s="53">
        <v>1896</v>
      </c>
      <c r="D25" s="53">
        <v>1011</v>
      </c>
      <c r="E25" s="53">
        <v>885</v>
      </c>
      <c r="F25" s="53">
        <v>931</v>
      </c>
      <c r="G25" s="53">
        <v>787</v>
      </c>
      <c r="H25" s="53">
        <v>1157</v>
      </c>
      <c r="I25" s="53">
        <v>1039</v>
      </c>
      <c r="J25" s="53">
        <v>1028</v>
      </c>
      <c r="K25" s="53">
        <v>159</v>
      </c>
      <c r="L25" s="53">
        <v>1004</v>
      </c>
      <c r="M25" s="53">
        <v>473</v>
      </c>
      <c r="N25" s="53">
        <v>845</v>
      </c>
      <c r="O25" s="53">
        <v>755</v>
      </c>
      <c r="P25" s="53">
        <v>408</v>
      </c>
      <c r="Q25" s="53">
        <v>750</v>
      </c>
      <c r="R25" s="53">
        <v>754</v>
      </c>
      <c r="S25" s="53">
        <v>556</v>
      </c>
      <c r="T25" s="53">
        <v>3039</v>
      </c>
      <c r="U25" s="53">
        <v>432</v>
      </c>
      <c r="V25" s="53">
        <v>233</v>
      </c>
      <c r="W25" s="53">
        <v>199</v>
      </c>
      <c r="X25" s="53">
        <v>242</v>
      </c>
      <c r="Y25" s="53">
        <v>191</v>
      </c>
      <c r="Z25" s="53">
        <v>257</v>
      </c>
      <c r="AA25" s="53">
        <v>234</v>
      </c>
      <c r="AB25" s="53">
        <v>267</v>
      </c>
      <c r="AC25" s="53">
        <v>33</v>
      </c>
      <c r="AD25" s="53">
        <v>249</v>
      </c>
      <c r="AE25" s="53">
        <v>114</v>
      </c>
      <c r="AF25" s="53">
        <v>227</v>
      </c>
      <c r="AG25" s="53">
        <v>188</v>
      </c>
      <c r="AH25" s="53">
        <v>101</v>
      </c>
      <c r="AI25" s="53">
        <v>183</v>
      </c>
      <c r="AJ25" s="53">
        <v>189</v>
      </c>
      <c r="AK25" s="53">
        <v>132</v>
      </c>
      <c r="AL25" s="53">
        <v>9503</v>
      </c>
      <c r="AM25" s="53">
        <v>1464</v>
      </c>
      <c r="AN25" s="53">
        <v>778</v>
      </c>
      <c r="AO25" s="53">
        <v>686</v>
      </c>
      <c r="AP25" s="53">
        <v>689</v>
      </c>
      <c r="AQ25" s="53">
        <v>596</v>
      </c>
      <c r="AR25" s="53">
        <v>900</v>
      </c>
      <c r="AS25" s="53">
        <v>805</v>
      </c>
      <c r="AT25" s="53">
        <v>761</v>
      </c>
      <c r="AU25" s="53">
        <v>126</v>
      </c>
      <c r="AV25" s="53">
        <v>755</v>
      </c>
      <c r="AW25" s="53">
        <v>359</v>
      </c>
      <c r="AX25" s="53">
        <v>618</v>
      </c>
      <c r="AY25" s="53">
        <v>567</v>
      </c>
      <c r="AZ25" s="53">
        <v>307</v>
      </c>
      <c r="BA25" s="53">
        <v>567</v>
      </c>
      <c r="BB25" s="53">
        <v>565</v>
      </c>
      <c r="BC25" s="53">
        <v>424</v>
      </c>
    </row>
    <row r="26" spans="1:55" ht="13.5" customHeight="1" x14ac:dyDescent="0.3">
      <c r="A26" s="24" t="s">
        <v>92</v>
      </c>
      <c r="B26" s="53">
        <v>2688</v>
      </c>
      <c r="C26" s="53">
        <v>428</v>
      </c>
      <c r="D26" s="53">
        <v>240</v>
      </c>
      <c r="E26" s="53">
        <v>188</v>
      </c>
      <c r="F26" s="53">
        <v>185</v>
      </c>
      <c r="G26" s="53">
        <v>174</v>
      </c>
      <c r="H26" s="53">
        <v>231</v>
      </c>
      <c r="I26" s="53">
        <v>257</v>
      </c>
      <c r="J26" s="53">
        <v>200</v>
      </c>
      <c r="K26" s="53">
        <v>34</v>
      </c>
      <c r="L26" s="53">
        <v>200</v>
      </c>
      <c r="M26" s="53">
        <v>111</v>
      </c>
      <c r="N26" s="53">
        <v>188</v>
      </c>
      <c r="O26" s="53">
        <v>139</v>
      </c>
      <c r="P26" s="53">
        <v>75</v>
      </c>
      <c r="Q26" s="53">
        <v>187</v>
      </c>
      <c r="R26" s="53">
        <v>142</v>
      </c>
      <c r="S26" s="53">
        <v>137</v>
      </c>
      <c r="T26" s="53">
        <v>519</v>
      </c>
      <c r="U26" s="53">
        <v>79</v>
      </c>
      <c r="V26" s="53">
        <v>50</v>
      </c>
      <c r="W26" s="53">
        <v>29</v>
      </c>
      <c r="X26" s="53">
        <v>49</v>
      </c>
      <c r="Y26" s="53">
        <v>28</v>
      </c>
      <c r="Z26" s="53">
        <v>48</v>
      </c>
      <c r="AA26" s="53">
        <v>37</v>
      </c>
      <c r="AB26" s="53">
        <v>38</v>
      </c>
      <c r="AC26" s="53">
        <v>6</v>
      </c>
      <c r="AD26" s="53">
        <v>47</v>
      </c>
      <c r="AE26" s="53">
        <v>22</v>
      </c>
      <c r="AF26" s="53">
        <v>25</v>
      </c>
      <c r="AG26" s="53">
        <v>30</v>
      </c>
      <c r="AH26" s="53">
        <v>26</v>
      </c>
      <c r="AI26" s="53">
        <v>45</v>
      </c>
      <c r="AJ26" s="53">
        <v>18</v>
      </c>
      <c r="AK26" s="53">
        <v>21</v>
      </c>
      <c r="AL26" s="53">
        <v>2169</v>
      </c>
      <c r="AM26" s="53">
        <v>349</v>
      </c>
      <c r="AN26" s="53">
        <v>190</v>
      </c>
      <c r="AO26" s="53">
        <v>159</v>
      </c>
      <c r="AP26" s="53">
        <v>136</v>
      </c>
      <c r="AQ26" s="53">
        <v>146</v>
      </c>
      <c r="AR26" s="53">
        <v>183</v>
      </c>
      <c r="AS26" s="53">
        <v>220</v>
      </c>
      <c r="AT26" s="53">
        <v>162</v>
      </c>
      <c r="AU26" s="53">
        <v>28</v>
      </c>
      <c r="AV26" s="53">
        <v>153</v>
      </c>
      <c r="AW26" s="53">
        <v>89</v>
      </c>
      <c r="AX26" s="53">
        <v>163</v>
      </c>
      <c r="AY26" s="53">
        <v>109</v>
      </c>
      <c r="AZ26" s="53">
        <v>49</v>
      </c>
      <c r="BA26" s="53">
        <v>142</v>
      </c>
      <c r="BB26" s="53">
        <v>124</v>
      </c>
      <c r="BC26" s="53">
        <v>116</v>
      </c>
    </row>
    <row r="27" spans="1:55" ht="13.5" customHeight="1" x14ac:dyDescent="0.3">
      <c r="A27" s="25" t="s">
        <v>93</v>
      </c>
      <c r="B27" s="53">
        <v>512</v>
      </c>
      <c r="C27" s="53">
        <v>84</v>
      </c>
      <c r="D27" s="53">
        <v>47</v>
      </c>
      <c r="E27" s="53">
        <v>37</v>
      </c>
      <c r="F27" s="53">
        <v>43</v>
      </c>
      <c r="G27" s="53">
        <v>40</v>
      </c>
      <c r="H27" s="53">
        <v>57</v>
      </c>
      <c r="I27" s="53">
        <v>41</v>
      </c>
      <c r="J27" s="53">
        <v>45</v>
      </c>
      <c r="K27" s="53">
        <v>2</v>
      </c>
      <c r="L27" s="53">
        <v>41</v>
      </c>
      <c r="M27" s="53">
        <v>11</v>
      </c>
      <c r="N27" s="53">
        <v>38</v>
      </c>
      <c r="O27" s="53">
        <v>23</v>
      </c>
      <c r="P27" s="53">
        <v>8</v>
      </c>
      <c r="Q27" s="53">
        <v>28</v>
      </c>
      <c r="R27" s="53">
        <v>32</v>
      </c>
      <c r="S27" s="53">
        <v>19</v>
      </c>
      <c r="T27" s="53">
        <v>90</v>
      </c>
      <c r="U27" s="53">
        <v>18</v>
      </c>
      <c r="V27" s="53">
        <v>11</v>
      </c>
      <c r="W27" s="53">
        <v>7</v>
      </c>
      <c r="X27" s="53">
        <v>9</v>
      </c>
      <c r="Y27" s="53">
        <v>7</v>
      </c>
      <c r="Z27" s="53">
        <v>12</v>
      </c>
      <c r="AA27" s="53">
        <v>2</v>
      </c>
      <c r="AB27" s="53">
        <v>9</v>
      </c>
      <c r="AC27" s="53">
        <v>1</v>
      </c>
      <c r="AD27" s="53">
        <v>5</v>
      </c>
      <c r="AE27" s="53">
        <v>2</v>
      </c>
      <c r="AF27" s="53">
        <v>4</v>
      </c>
      <c r="AG27" s="53">
        <v>1</v>
      </c>
      <c r="AH27" s="53">
        <v>3</v>
      </c>
      <c r="AI27" s="53">
        <v>4</v>
      </c>
      <c r="AJ27" s="53">
        <v>6</v>
      </c>
      <c r="AK27" s="53">
        <v>7</v>
      </c>
      <c r="AL27" s="53">
        <v>422</v>
      </c>
      <c r="AM27" s="53">
        <v>66</v>
      </c>
      <c r="AN27" s="53">
        <v>36</v>
      </c>
      <c r="AO27" s="53">
        <v>30</v>
      </c>
      <c r="AP27" s="53">
        <v>34</v>
      </c>
      <c r="AQ27" s="53">
        <v>33</v>
      </c>
      <c r="AR27" s="53">
        <v>45</v>
      </c>
      <c r="AS27" s="53">
        <v>39</v>
      </c>
      <c r="AT27" s="53">
        <v>36</v>
      </c>
      <c r="AU27" s="53">
        <v>1</v>
      </c>
      <c r="AV27" s="53">
        <v>36</v>
      </c>
      <c r="AW27" s="53">
        <v>9</v>
      </c>
      <c r="AX27" s="53">
        <v>34</v>
      </c>
      <c r="AY27" s="53">
        <v>22</v>
      </c>
      <c r="AZ27" s="53">
        <v>5</v>
      </c>
      <c r="BA27" s="53">
        <v>24</v>
      </c>
      <c r="BB27" s="53">
        <v>26</v>
      </c>
      <c r="BC27" s="53">
        <v>12</v>
      </c>
    </row>
    <row r="28" spans="1:55" s="26" customFormat="1" ht="15" customHeight="1" x14ac:dyDescent="0.3"/>
    <row r="29" spans="1:55" s="22" customFormat="1" x14ac:dyDescent="0.3">
      <c r="A29" s="162" t="s">
        <v>135</v>
      </c>
      <c r="B29" s="162"/>
      <c r="C29" s="162"/>
      <c r="D29" s="162"/>
      <c r="E29" s="162"/>
      <c r="F29" s="162"/>
      <c r="G29" s="162"/>
      <c r="H29" s="162"/>
      <c r="I29" s="162"/>
    </row>
    <row r="30" spans="1:55" s="14" customFormat="1" x14ac:dyDescent="0.25">
      <c r="A30" s="15" t="s">
        <v>94</v>
      </c>
      <c r="M30" s="23"/>
    </row>
    <row r="31" spans="1:55" s="26" customFormat="1" ht="15" customHeight="1" x14ac:dyDescent="0.3">
      <c r="A31" s="172" t="s">
        <v>120</v>
      </c>
      <c r="B31" s="171" t="str">
        <f>B3</f>
        <v>2021. 10</v>
      </c>
      <c r="C31" s="171" t="s">
        <v>95</v>
      </c>
      <c r="D31" s="171" t="s">
        <v>95</v>
      </c>
      <c r="E31" s="171" t="s">
        <v>95</v>
      </c>
      <c r="F31" s="171" t="s">
        <v>95</v>
      </c>
      <c r="G31" s="171" t="s">
        <v>95</v>
      </c>
      <c r="H31" s="171" t="s">
        <v>95</v>
      </c>
      <c r="I31" s="171" t="s">
        <v>95</v>
      </c>
      <c r="J31" s="171" t="s">
        <v>95</v>
      </c>
      <c r="K31" s="171" t="s">
        <v>95</v>
      </c>
      <c r="L31" s="171" t="s">
        <v>95</v>
      </c>
      <c r="M31" s="171" t="s">
        <v>95</v>
      </c>
      <c r="N31" s="171" t="s">
        <v>95</v>
      </c>
      <c r="O31" s="171" t="s">
        <v>95</v>
      </c>
      <c r="P31" s="171" t="s">
        <v>95</v>
      </c>
      <c r="Q31" s="171" t="s">
        <v>95</v>
      </c>
      <c r="R31" s="171" t="s">
        <v>95</v>
      </c>
      <c r="S31" s="171" t="s">
        <v>95</v>
      </c>
      <c r="T31" s="171" t="s">
        <v>95</v>
      </c>
      <c r="U31" s="171" t="s">
        <v>95</v>
      </c>
      <c r="V31" s="171" t="s">
        <v>95</v>
      </c>
      <c r="W31" s="171" t="s">
        <v>95</v>
      </c>
      <c r="X31" s="171" t="s">
        <v>95</v>
      </c>
      <c r="Y31" s="171" t="s">
        <v>95</v>
      </c>
      <c r="Z31" s="171" t="s">
        <v>95</v>
      </c>
      <c r="AA31" s="171" t="s">
        <v>95</v>
      </c>
      <c r="AB31" s="171" t="s">
        <v>95</v>
      </c>
      <c r="AC31" s="171" t="s">
        <v>95</v>
      </c>
      <c r="AD31" s="171" t="s">
        <v>95</v>
      </c>
      <c r="AE31" s="171" t="s">
        <v>95</v>
      </c>
      <c r="AF31" s="171" t="s">
        <v>95</v>
      </c>
      <c r="AG31" s="171" t="s">
        <v>95</v>
      </c>
      <c r="AH31" s="171" t="s">
        <v>95</v>
      </c>
      <c r="AI31" s="171" t="s">
        <v>95</v>
      </c>
      <c r="AJ31" s="171" t="s">
        <v>95</v>
      </c>
      <c r="AK31" s="171" t="s">
        <v>95</v>
      </c>
      <c r="AL31" s="171" t="s">
        <v>95</v>
      </c>
      <c r="AM31" s="171" t="s">
        <v>95</v>
      </c>
      <c r="AN31" s="171" t="s">
        <v>95</v>
      </c>
      <c r="AO31" s="171" t="s">
        <v>95</v>
      </c>
      <c r="AP31" s="171" t="s">
        <v>95</v>
      </c>
      <c r="AQ31" s="171" t="s">
        <v>95</v>
      </c>
      <c r="AR31" s="171" t="s">
        <v>95</v>
      </c>
      <c r="AS31" s="171" t="s">
        <v>95</v>
      </c>
      <c r="AT31" s="171" t="s">
        <v>95</v>
      </c>
      <c r="AU31" s="171" t="s">
        <v>95</v>
      </c>
      <c r="AV31" s="171" t="s">
        <v>95</v>
      </c>
      <c r="AW31" s="171" t="s">
        <v>95</v>
      </c>
      <c r="AX31" s="171" t="s">
        <v>95</v>
      </c>
      <c r="AY31" s="171" t="s">
        <v>95</v>
      </c>
      <c r="AZ31" s="171" t="s">
        <v>95</v>
      </c>
      <c r="BA31" s="171" t="s">
        <v>95</v>
      </c>
      <c r="BB31" s="171" t="s">
        <v>95</v>
      </c>
      <c r="BC31" s="171" t="s">
        <v>95</v>
      </c>
    </row>
    <row r="32" spans="1:55" s="26" customFormat="1" ht="15" customHeight="1" x14ac:dyDescent="0.3">
      <c r="A32" s="170" t="s">
        <v>50</v>
      </c>
      <c r="B32" s="170" t="s">
        <v>51</v>
      </c>
      <c r="C32" s="170" t="s">
        <v>51</v>
      </c>
      <c r="D32" s="170" t="s">
        <v>51</v>
      </c>
      <c r="E32" s="170" t="s">
        <v>51</v>
      </c>
      <c r="F32" s="170" t="s">
        <v>51</v>
      </c>
      <c r="G32" s="170" t="s">
        <v>51</v>
      </c>
      <c r="H32" s="170" t="s">
        <v>51</v>
      </c>
      <c r="I32" s="170" t="s">
        <v>51</v>
      </c>
      <c r="J32" s="170" t="s">
        <v>51</v>
      </c>
      <c r="K32" s="170" t="s">
        <v>51</v>
      </c>
      <c r="L32" s="170" t="s">
        <v>51</v>
      </c>
      <c r="M32" s="170" t="s">
        <v>51</v>
      </c>
      <c r="N32" s="170" t="s">
        <v>51</v>
      </c>
      <c r="O32" s="170" t="s">
        <v>51</v>
      </c>
      <c r="P32" s="170" t="s">
        <v>51</v>
      </c>
      <c r="Q32" s="170" t="s">
        <v>51</v>
      </c>
      <c r="R32" s="170" t="s">
        <v>51</v>
      </c>
      <c r="S32" s="170" t="s">
        <v>51</v>
      </c>
      <c r="T32" s="170" t="s">
        <v>52</v>
      </c>
      <c r="U32" s="170" t="s">
        <v>52</v>
      </c>
      <c r="V32" s="170" t="s">
        <v>52</v>
      </c>
      <c r="W32" s="170" t="s">
        <v>52</v>
      </c>
      <c r="X32" s="170" t="s">
        <v>52</v>
      </c>
      <c r="Y32" s="170" t="s">
        <v>52</v>
      </c>
      <c r="Z32" s="170" t="s">
        <v>52</v>
      </c>
      <c r="AA32" s="170" t="s">
        <v>52</v>
      </c>
      <c r="AB32" s="170" t="s">
        <v>52</v>
      </c>
      <c r="AC32" s="170" t="s">
        <v>52</v>
      </c>
      <c r="AD32" s="170" t="s">
        <v>52</v>
      </c>
      <c r="AE32" s="170" t="s">
        <v>52</v>
      </c>
      <c r="AF32" s="170" t="s">
        <v>52</v>
      </c>
      <c r="AG32" s="170" t="s">
        <v>52</v>
      </c>
      <c r="AH32" s="170" t="s">
        <v>52</v>
      </c>
      <c r="AI32" s="170" t="s">
        <v>52</v>
      </c>
      <c r="AJ32" s="170" t="s">
        <v>52</v>
      </c>
      <c r="AK32" s="170" t="s">
        <v>52</v>
      </c>
      <c r="AL32" s="170" t="s">
        <v>53</v>
      </c>
      <c r="AM32" s="170" t="s">
        <v>53</v>
      </c>
      <c r="AN32" s="170" t="s">
        <v>53</v>
      </c>
      <c r="AO32" s="170" t="s">
        <v>53</v>
      </c>
      <c r="AP32" s="170" t="s">
        <v>53</v>
      </c>
      <c r="AQ32" s="170" t="s">
        <v>53</v>
      </c>
      <c r="AR32" s="170" t="s">
        <v>53</v>
      </c>
      <c r="AS32" s="170" t="s">
        <v>53</v>
      </c>
      <c r="AT32" s="170" t="s">
        <v>53</v>
      </c>
      <c r="AU32" s="170" t="s">
        <v>53</v>
      </c>
      <c r="AV32" s="170" t="s">
        <v>53</v>
      </c>
      <c r="AW32" s="170" t="s">
        <v>53</v>
      </c>
      <c r="AX32" s="170" t="s">
        <v>53</v>
      </c>
      <c r="AY32" s="170" t="s">
        <v>53</v>
      </c>
      <c r="AZ32" s="170" t="s">
        <v>53</v>
      </c>
      <c r="BA32" s="170" t="s">
        <v>53</v>
      </c>
      <c r="BB32" s="170" t="s">
        <v>53</v>
      </c>
      <c r="BC32" s="170" t="s">
        <v>53</v>
      </c>
    </row>
    <row r="33" spans="1:55" s="26" customFormat="1" ht="15" customHeight="1" x14ac:dyDescent="0.3">
      <c r="A33" s="170" t="s">
        <v>50</v>
      </c>
      <c r="B33" s="27" t="s">
        <v>55</v>
      </c>
      <c r="C33" s="27" t="s">
        <v>56</v>
      </c>
      <c r="D33" s="27" t="s">
        <v>117</v>
      </c>
      <c r="E33" s="27" t="s">
        <v>118</v>
      </c>
      <c r="F33" s="27" t="s">
        <v>59</v>
      </c>
      <c r="G33" s="27" t="s">
        <v>60</v>
      </c>
      <c r="H33" s="27" t="s">
        <v>61</v>
      </c>
      <c r="I33" s="27" t="s">
        <v>62</v>
      </c>
      <c r="J33" s="27" t="s">
        <v>63</v>
      </c>
      <c r="K33" s="27" t="s">
        <v>64</v>
      </c>
      <c r="L33" s="27" t="s">
        <v>65</v>
      </c>
      <c r="M33" s="27" t="s">
        <v>66</v>
      </c>
      <c r="N33" s="27" t="s">
        <v>67</v>
      </c>
      <c r="O33" s="27" t="s">
        <v>68</v>
      </c>
      <c r="P33" s="27" t="s">
        <v>69</v>
      </c>
      <c r="Q33" s="27" t="s">
        <v>70</v>
      </c>
      <c r="R33" s="27" t="s">
        <v>71</v>
      </c>
      <c r="S33" s="27" t="s">
        <v>72</v>
      </c>
      <c r="T33" s="27" t="s">
        <v>55</v>
      </c>
      <c r="U33" s="27" t="s">
        <v>56</v>
      </c>
      <c r="V33" s="27" t="s">
        <v>57</v>
      </c>
      <c r="W33" s="27" t="s">
        <v>58</v>
      </c>
      <c r="X33" s="27" t="s">
        <v>59</v>
      </c>
      <c r="Y33" s="27" t="s">
        <v>60</v>
      </c>
      <c r="Z33" s="27" t="s">
        <v>61</v>
      </c>
      <c r="AA33" s="27" t="s">
        <v>62</v>
      </c>
      <c r="AB33" s="27" t="s">
        <v>63</v>
      </c>
      <c r="AC33" s="27" t="s">
        <v>64</v>
      </c>
      <c r="AD33" s="27" t="s">
        <v>65</v>
      </c>
      <c r="AE33" s="27" t="s">
        <v>66</v>
      </c>
      <c r="AF33" s="27" t="s">
        <v>67</v>
      </c>
      <c r="AG33" s="27" t="s">
        <v>68</v>
      </c>
      <c r="AH33" s="27" t="s">
        <v>69</v>
      </c>
      <c r="AI33" s="27" t="s">
        <v>70</v>
      </c>
      <c r="AJ33" s="27" t="s">
        <v>71</v>
      </c>
      <c r="AK33" s="27" t="s">
        <v>72</v>
      </c>
      <c r="AL33" s="27" t="s">
        <v>55</v>
      </c>
      <c r="AM33" s="27" t="s">
        <v>56</v>
      </c>
      <c r="AN33" s="27" t="s">
        <v>57</v>
      </c>
      <c r="AO33" s="27" t="s">
        <v>58</v>
      </c>
      <c r="AP33" s="27" t="s">
        <v>59</v>
      </c>
      <c r="AQ33" s="27" t="s">
        <v>60</v>
      </c>
      <c r="AR33" s="27" t="s">
        <v>61</v>
      </c>
      <c r="AS33" s="27" t="s">
        <v>62</v>
      </c>
      <c r="AT33" s="27" t="s">
        <v>63</v>
      </c>
      <c r="AU33" s="27" t="s">
        <v>64</v>
      </c>
      <c r="AV33" s="27" t="s">
        <v>65</v>
      </c>
      <c r="AW33" s="27" t="s">
        <v>66</v>
      </c>
      <c r="AX33" s="27" t="s">
        <v>67</v>
      </c>
      <c r="AY33" s="27" t="s">
        <v>68</v>
      </c>
      <c r="AZ33" s="27" t="s">
        <v>69</v>
      </c>
      <c r="BA33" s="27" t="s">
        <v>70</v>
      </c>
      <c r="BB33" s="27" t="s">
        <v>71</v>
      </c>
      <c r="BC33" s="27" t="s">
        <v>72</v>
      </c>
    </row>
    <row r="34" spans="1:55" s="26" customFormat="1" ht="15" customHeight="1" x14ac:dyDescent="0.3">
      <c r="A34" s="28" t="s">
        <v>29</v>
      </c>
      <c r="B34" s="54">
        <f>SUM(B35:B45)</f>
        <v>2118977</v>
      </c>
      <c r="C34" s="54">
        <f t="shared" ref="C34:BC34" si="0">SUM(C35:C45)</f>
        <v>658107</v>
      </c>
      <c r="D34" s="54">
        <f t="shared" si="0"/>
        <v>255504</v>
      </c>
      <c r="E34" s="54">
        <f t="shared" si="0"/>
        <v>402603</v>
      </c>
      <c r="F34" s="54">
        <f t="shared" si="0"/>
        <v>103321</v>
      </c>
      <c r="G34" s="54">
        <f t="shared" si="0"/>
        <v>98535</v>
      </c>
      <c r="H34" s="54">
        <f t="shared" si="0"/>
        <v>323789</v>
      </c>
      <c r="I34" s="54">
        <f t="shared" si="0"/>
        <v>176595</v>
      </c>
      <c r="J34" s="54">
        <f t="shared" si="0"/>
        <v>114769</v>
      </c>
      <c r="K34" s="54">
        <f t="shared" si="0"/>
        <v>43093</v>
      </c>
      <c r="L34" s="54">
        <f t="shared" si="0"/>
        <v>166802</v>
      </c>
      <c r="M34" s="54">
        <f t="shared" si="0"/>
        <v>50597</v>
      </c>
      <c r="N34" s="54">
        <f t="shared" si="0"/>
        <v>63923</v>
      </c>
      <c r="O34" s="54">
        <f t="shared" si="0"/>
        <v>50884</v>
      </c>
      <c r="P34" s="54">
        <f t="shared" si="0"/>
        <v>30399</v>
      </c>
      <c r="Q34" s="54">
        <f t="shared" si="0"/>
        <v>99407</v>
      </c>
      <c r="R34" s="54">
        <f t="shared" si="0"/>
        <v>76974</v>
      </c>
      <c r="S34" s="54">
        <f t="shared" si="0"/>
        <v>61782</v>
      </c>
      <c r="T34" s="54">
        <f t="shared" si="0"/>
        <v>1083133</v>
      </c>
      <c r="U34" s="54">
        <f t="shared" si="0"/>
        <v>336326</v>
      </c>
      <c r="V34" s="54">
        <f t="shared" si="0"/>
        <v>129471</v>
      </c>
      <c r="W34" s="54">
        <f t="shared" si="0"/>
        <v>206855</v>
      </c>
      <c r="X34" s="54">
        <f t="shared" si="0"/>
        <v>51613</v>
      </c>
      <c r="Y34" s="54">
        <f t="shared" si="0"/>
        <v>49996</v>
      </c>
      <c r="Z34" s="54">
        <f t="shared" si="0"/>
        <v>168355</v>
      </c>
      <c r="AA34" s="54">
        <f t="shared" si="0"/>
        <v>92067</v>
      </c>
      <c r="AB34" s="54">
        <f t="shared" si="0"/>
        <v>57304</v>
      </c>
      <c r="AC34" s="54">
        <f t="shared" si="0"/>
        <v>21469</v>
      </c>
      <c r="AD34" s="54">
        <f t="shared" si="0"/>
        <v>88773</v>
      </c>
      <c r="AE34" s="54">
        <f t="shared" si="0"/>
        <v>25545</v>
      </c>
      <c r="AF34" s="54">
        <f t="shared" si="0"/>
        <v>31754</v>
      </c>
      <c r="AG34" s="54">
        <f t="shared" si="0"/>
        <v>25136</v>
      </c>
      <c r="AH34" s="54">
        <f t="shared" si="0"/>
        <v>15450</v>
      </c>
      <c r="AI34" s="54">
        <f t="shared" si="0"/>
        <v>49522</v>
      </c>
      <c r="AJ34" s="54">
        <f t="shared" si="0"/>
        <v>38671</v>
      </c>
      <c r="AK34" s="54">
        <f t="shared" si="0"/>
        <v>31152</v>
      </c>
      <c r="AL34" s="54">
        <f t="shared" si="0"/>
        <v>1035844</v>
      </c>
      <c r="AM34" s="54">
        <f t="shared" si="0"/>
        <v>321781</v>
      </c>
      <c r="AN34" s="54">
        <f t="shared" si="0"/>
        <v>126033</v>
      </c>
      <c r="AO34" s="54">
        <f t="shared" si="0"/>
        <v>195748</v>
      </c>
      <c r="AP34" s="54">
        <f t="shared" si="0"/>
        <v>51708</v>
      </c>
      <c r="AQ34" s="54">
        <f t="shared" si="0"/>
        <v>48539</v>
      </c>
      <c r="AR34" s="54">
        <f t="shared" si="0"/>
        <v>155434</v>
      </c>
      <c r="AS34" s="54">
        <f t="shared" si="0"/>
        <v>84528</v>
      </c>
      <c r="AT34" s="54">
        <f t="shared" si="0"/>
        <v>57465</v>
      </c>
      <c r="AU34" s="54">
        <f t="shared" si="0"/>
        <v>21624</v>
      </c>
      <c r="AV34" s="54">
        <f t="shared" si="0"/>
        <v>78029</v>
      </c>
      <c r="AW34" s="54">
        <f t="shared" si="0"/>
        <v>25052</v>
      </c>
      <c r="AX34" s="54">
        <f t="shared" si="0"/>
        <v>32169</v>
      </c>
      <c r="AY34" s="54">
        <f t="shared" si="0"/>
        <v>25748</v>
      </c>
      <c r="AZ34" s="54">
        <f t="shared" si="0"/>
        <v>14949</v>
      </c>
      <c r="BA34" s="54">
        <f t="shared" si="0"/>
        <v>49885</v>
      </c>
      <c r="BB34" s="54">
        <f t="shared" si="0"/>
        <v>38303</v>
      </c>
      <c r="BC34" s="54">
        <f t="shared" si="0"/>
        <v>30630</v>
      </c>
    </row>
    <row r="35" spans="1:55" s="26" customFormat="1" ht="15" customHeight="1" x14ac:dyDescent="0.3">
      <c r="A35" s="28" t="s">
        <v>96</v>
      </c>
      <c r="B35" s="54">
        <f t="shared" ref="B35:AG35" si="1">SUM(B7:B8)</f>
        <v>164417</v>
      </c>
      <c r="C35" s="54">
        <f t="shared" si="1"/>
        <v>59229</v>
      </c>
      <c r="D35" s="54">
        <f t="shared" si="1"/>
        <v>19035</v>
      </c>
      <c r="E35" s="54">
        <f t="shared" si="1"/>
        <v>40194</v>
      </c>
      <c r="F35" s="54">
        <f t="shared" si="1"/>
        <v>5394</v>
      </c>
      <c r="G35" s="54">
        <f t="shared" si="1"/>
        <v>5683</v>
      </c>
      <c r="H35" s="54">
        <f t="shared" si="1"/>
        <v>31816</v>
      </c>
      <c r="I35" s="54">
        <f t="shared" si="1"/>
        <v>14898</v>
      </c>
      <c r="J35" s="54">
        <f t="shared" si="1"/>
        <v>6848</v>
      </c>
      <c r="K35" s="54">
        <f t="shared" si="1"/>
        <v>3763</v>
      </c>
      <c r="L35" s="54">
        <f t="shared" si="1"/>
        <v>14663</v>
      </c>
      <c r="M35" s="54">
        <f t="shared" si="1"/>
        <v>2369</v>
      </c>
      <c r="N35" s="54">
        <f t="shared" si="1"/>
        <v>2720</v>
      </c>
      <c r="O35" s="54">
        <f t="shared" si="1"/>
        <v>2165</v>
      </c>
      <c r="P35" s="54">
        <f t="shared" si="1"/>
        <v>1173</v>
      </c>
      <c r="Q35" s="54">
        <f t="shared" si="1"/>
        <v>7437</v>
      </c>
      <c r="R35" s="54">
        <f t="shared" si="1"/>
        <v>3366</v>
      </c>
      <c r="S35" s="54">
        <f t="shared" si="1"/>
        <v>2893</v>
      </c>
      <c r="T35" s="54">
        <f t="shared" si="1"/>
        <v>84182</v>
      </c>
      <c r="U35" s="54">
        <f t="shared" si="1"/>
        <v>30311</v>
      </c>
      <c r="V35" s="54">
        <f t="shared" si="1"/>
        <v>9815</v>
      </c>
      <c r="W35" s="54">
        <f t="shared" si="1"/>
        <v>20496</v>
      </c>
      <c r="X35" s="54">
        <f t="shared" si="1"/>
        <v>2802</v>
      </c>
      <c r="Y35" s="54">
        <f t="shared" si="1"/>
        <v>2882</v>
      </c>
      <c r="Z35" s="54">
        <f t="shared" si="1"/>
        <v>16339</v>
      </c>
      <c r="AA35" s="54">
        <f t="shared" si="1"/>
        <v>7580</v>
      </c>
      <c r="AB35" s="54">
        <f t="shared" si="1"/>
        <v>3486</v>
      </c>
      <c r="AC35" s="54">
        <f t="shared" si="1"/>
        <v>1895</v>
      </c>
      <c r="AD35" s="54">
        <f t="shared" si="1"/>
        <v>7451</v>
      </c>
      <c r="AE35" s="54">
        <f t="shared" si="1"/>
        <v>1210</v>
      </c>
      <c r="AF35" s="54">
        <f t="shared" si="1"/>
        <v>1452</v>
      </c>
      <c r="AG35" s="54">
        <f t="shared" si="1"/>
        <v>1096</v>
      </c>
      <c r="AH35" s="54">
        <f t="shared" ref="AH35:BC35" si="2">SUM(AH7:AH8)</f>
        <v>603</v>
      </c>
      <c r="AI35" s="54">
        <f t="shared" si="2"/>
        <v>3871</v>
      </c>
      <c r="AJ35" s="54">
        <f t="shared" si="2"/>
        <v>1754</v>
      </c>
      <c r="AK35" s="54">
        <f t="shared" si="2"/>
        <v>1450</v>
      </c>
      <c r="AL35" s="54">
        <f t="shared" si="2"/>
        <v>80235</v>
      </c>
      <c r="AM35" s="54">
        <f t="shared" si="2"/>
        <v>28918</v>
      </c>
      <c r="AN35" s="54">
        <f t="shared" si="2"/>
        <v>9220</v>
      </c>
      <c r="AO35" s="54">
        <f t="shared" si="2"/>
        <v>19698</v>
      </c>
      <c r="AP35" s="54">
        <f t="shared" si="2"/>
        <v>2592</v>
      </c>
      <c r="AQ35" s="54">
        <f t="shared" si="2"/>
        <v>2801</v>
      </c>
      <c r="AR35" s="54">
        <f t="shared" si="2"/>
        <v>15477</v>
      </c>
      <c r="AS35" s="54">
        <f t="shared" si="2"/>
        <v>7318</v>
      </c>
      <c r="AT35" s="54">
        <f t="shared" si="2"/>
        <v>3362</v>
      </c>
      <c r="AU35" s="54">
        <f t="shared" si="2"/>
        <v>1868</v>
      </c>
      <c r="AV35" s="54">
        <f t="shared" si="2"/>
        <v>7212</v>
      </c>
      <c r="AW35" s="54">
        <f t="shared" si="2"/>
        <v>1159</v>
      </c>
      <c r="AX35" s="54">
        <f t="shared" si="2"/>
        <v>1268</v>
      </c>
      <c r="AY35" s="54">
        <f t="shared" si="2"/>
        <v>1069</v>
      </c>
      <c r="AZ35" s="54">
        <f t="shared" si="2"/>
        <v>570</v>
      </c>
      <c r="BA35" s="54">
        <f t="shared" si="2"/>
        <v>3566</v>
      </c>
      <c r="BB35" s="54">
        <f t="shared" si="2"/>
        <v>1612</v>
      </c>
      <c r="BC35" s="54">
        <f t="shared" si="2"/>
        <v>1443</v>
      </c>
    </row>
    <row r="36" spans="1:55" s="26" customFormat="1" ht="15" customHeight="1" x14ac:dyDescent="0.3">
      <c r="A36" s="28" t="s">
        <v>97</v>
      </c>
      <c r="B36" s="54">
        <f t="shared" ref="B36:AG36" si="3">SUM(B9:B10)</f>
        <v>200923</v>
      </c>
      <c r="C36" s="54">
        <f t="shared" si="3"/>
        <v>67666</v>
      </c>
      <c r="D36" s="54">
        <f t="shared" si="3"/>
        <v>25653</v>
      </c>
      <c r="E36" s="54">
        <f t="shared" si="3"/>
        <v>42013</v>
      </c>
      <c r="F36" s="54">
        <f t="shared" si="3"/>
        <v>7940</v>
      </c>
      <c r="G36" s="54">
        <f t="shared" si="3"/>
        <v>8065</v>
      </c>
      <c r="H36" s="54">
        <f t="shared" si="3"/>
        <v>35409</v>
      </c>
      <c r="I36" s="54">
        <f t="shared" si="3"/>
        <v>17129</v>
      </c>
      <c r="J36" s="54">
        <f t="shared" si="3"/>
        <v>9511</v>
      </c>
      <c r="K36" s="54">
        <f t="shared" si="3"/>
        <v>6254</v>
      </c>
      <c r="L36" s="54">
        <f t="shared" si="3"/>
        <v>15790</v>
      </c>
      <c r="M36" s="54">
        <f t="shared" si="3"/>
        <v>4125</v>
      </c>
      <c r="N36" s="54">
        <f t="shared" si="3"/>
        <v>4438</v>
      </c>
      <c r="O36" s="54">
        <f t="shared" si="3"/>
        <v>3331</v>
      </c>
      <c r="P36" s="54">
        <f t="shared" si="3"/>
        <v>1964</v>
      </c>
      <c r="Q36" s="54">
        <f t="shared" si="3"/>
        <v>9496</v>
      </c>
      <c r="R36" s="54">
        <f t="shared" si="3"/>
        <v>5485</v>
      </c>
      <c r="S36" s="54">
        <f t="shared" si="3"/>
        <v>4320</v>
      </c>
      <c r="T36" s="54">
        <f t="shared" si="3"/>
        <v>104329</v>
      </c>
      <c r="U36" s="54">
        <f t="shared" si="3"/>
        <v>35054</v>
      </c>
      <c r="V36" s="54">
        <f t="shared" si="3"/>
        <v>13357</v>
      </c>
      <c r="W36" s="54">
        <f t="shared" si="3"/>
        <v>21697</v>
      </c>
      <c r="X36" s="54">
        <f t="shared" si="3"/>
        <v>4102</v>
      </c>
      <c r="Y36" s="54">
        <f t="shared" si="3"/>
        <v>4157</v>
      </c>
      <c r="Z36" s="54">
        <f t="shared" si="3"/>
        <v>18220</v>
      </c>
      <c r="AA36" s="54">
        <f t="shared" si="3"/>
        <v>9102</v>
      </c>
      <c r="AB36" s="54">
        <f t="shared" si="3"/>
        <v>4911</v>
      </c>
      <c r="AC36" s="54">
        <f t="shared" si="3"/>
        <v>3286</v>
      </c>
      <c r="AD36" s="54">
        <f t="shared" si="3"/>
        <v>8306</v>
      </c>
      <c r="AE36" s="54">
        <f t="shared" si="3"/>
        <v>2136</v>
      </c>
      <c r="AF36" s="54">
        <f t="shared" si="3"/>
        <v>2350</v>
      </c>
      <c r="AG36" s="54">
        <f t="shared" si="3"/>
        <v>1715</v>
      </c>
      <c r="AH36" s="54">
        <f t="shared" ref="AH36:BC36" si="4">SUM(AH9:AH10)</f>
        <v>1024</v>
      </c>
      <c r="AI36" s="54">
        <f t="shared" si="4"/>
        <v>4887</v>
      </c>
      <c r="AJ36" s="54">
        <f t="shared" si="4"/>
        <v>2842</v>
      </c>
      <c r="AK36" s="54">
        <f t="shared" si="4"/>
        <v>2237</v>
      </c>
      <c r="AL36" s="54">
        <f t="shared" si="4"/>
        <v>96594</v>
      </c>
      <c r="AM36" s="54">
        <f t="shared" si="4"/>
        <v>32612</v>
      </c>
      <c r="AN36" s="54">
        <f t="shared" si="4"/>
        <v>12296</v>
      </c>
      <c r="AO36" s="54">
        <f t="shared" si="4"/>
        <v>20316</v>
      </c>
      <c r="AP36" s="54">
        <f t="shared" si="4"/>
        <v>3838</v>
      </c>
      <c r="AQ36" s="54">
        <f t="shared" si="4"/>
        <v>3908</v>
      </c>
      <c r="AR36" s="54">
        <f t="shared" si="4"/>
        <v>17189</v>
      </c>
      <c r="AS36" s="54">
        <f t="shared" si="4"/>
        <v>8027</v>
      </c>
      <c r="AT36" s="54">
        <f t="shared" si="4"/>
        <v>4600</v>
      </c>
      <c r="AU36" s="54">
        <f t="shared" si="4"/>
        <v>2968</v>
      </c>
      <c r="AV36" s="54">
        <f t="shared" si="4"/>
        <v>7484</v>
      </c>
      <c r="AW36" s="54">
        <f t="shared" si="4"/>
        <v>1989</v>
      </c>
      <c r="AX36" s="54">
        <f t="shared" si="4"/>
        <v>2088</v>
      </c>
      <c r="AY36" s="54">
        <f t="shared" si="4"/>
        <v>1616</v>
      </c>
      <c r="AZ36" s="54">
        <f t="shared" si="4"/>
        <v>940</v>
      </c>
      <c r="BA36" s="54">
        <f t="shared" si="4"/>
        <v>4609</v>
      </c>
      <c r="BB36" s="54">
        <f t="shared" si="4"/>
        <v>2643</v>
      </c>
      <c r="BC36" s="54">
        <f t="shared" si="4"/>
        <v>2083</v>
      </c>
    </row>
    <row r="37" spans="1:55" s="26" customFormat="1" ht="15" customHeight="1" x14ac:dyDescent="0.3">
      <c r="A37" s="28" t="s">
        <v>98</v>
      </c>
      <c r="B37" s="54">
        <f t="shared" ref="B37:AG37" si="5">SUM(B11:B12)</f>
        <v>238870</v>
      </c>
      <c r="C37" s="54">
        <f t="shared" si="5"/>
        <v>95503</v>
      </c>
      <c r="D37" s="54">
        <f t="shared" si="5"/>
        <v>34763</v>
      </c>
      <c r="E37" s="54">
        <f t="shared" si="5"/>
        <v>60740</v>
      </c>
      <c r="F37" s="54">
        <f t="shared" si="5"/>
        <v>10924</v>
      </c>
      <c r="G37" s="54">
        <f t="shared" si="5"/>
        <v>9116</v>
      </c>
      <c r="H37" s="54">
        <f t="shared" si="5"/>
        <v>37401</v>
      </c>
      <c r="I37" s="54">
        <f t="shared" si="5"/>
        <v>18959</v>
      </c>
      <c r="J37" s="54">
        <f t="shared" si="5"/>
        <v>10823</v>
      </c>
      <c r="K37" s="54">
        <f t="shared" si="5"/>
        <v>4827</v>
      </c>
      <c r="L37" s="54">
        <f t="shared" si="5"/>
        <v>15791</v>
      </c>
      <c r="M37" s="54">
        <f t="shared" si="5"/>
        <v>3750</v>
      </c>
      <c r="N37" s="54">
        <f t="shared" si="5"/>
        <v>5048</v>
      </c>
      <c r="O37" s="54">
        <f t="shared" si="5"/>
        <v>3649</v>
      </c>
      <c r="P37" s="54">
        <f t="shared" si="5"/>
        <v>2480</v>
      </c>
      <c r="Q37" s="54">
        <f t="shared" si="5"/>
        <v>9337</v>
      </c>
      <c r="R37" s="54">
        <f t="shared" si="5"/>
        <v>6500</v>
      </c>
      <c r="S37" s="54">
        <f t="shared" si="5"/>
        <v>4762</v>
      </c>
      <c r="T37" s="54">
        <f t="shared" si="5"/>
        <v>132097</v>
      </c>
      <c r="U37" s="54">
        <f t="shared" si="5"/>
        <v>50266</v>
      </c>
      <c r="V37" s="54">
        <f t="shared" si="5"/>
        <v>18411</v>
      </c>
      <c r="W37" s="54">
        <f t="shared" si="5"/>
        <v>31855</v>
      </c>
      <c r="X37" s="54">
        <f t="shared" si="5"/>
        <v>5960</v>
      </c>
      <c r="Y37" s="54">
        <f t="shared" si="5"/>
        <v>5378</v>
      </c>
      <c r="Z37" s="54">
        <f t="shared" si="5"/>
        <v>20846</v>
      </c>
      <c r="AA37" s="54">
        <f t="shared" si="5"/>
        <v>11302</v>
      </c>
      <c r="AB37" s="54">
        <f t="shared" si="5"/>
        <v>6025</v>
      </c>
      <c r="AC37" s="54">
        <f t="shared" si="5"/>
        <v>2706</v>
      </c>
      <c r="AD37" s="54">
        <f t="shared" si="5"/>
        <v>9242</v>
      </c>
      <c r="AE37" s="54">
        <f t="shared" si="5"/>
        <v>2183</v>
      </c>
      <c r="AF37" s="54">
        <f t="shared" si="5"/>
        <v>2917</v>
      </c>
      <c r="AG37" s="54">
        <f t="shared" si="5"/>
        <v>2114</v>
      </c>
      <c r="AH37" s="54">
        <f t="shared" ref="AH37:BC37" si="6">SUM(AH11:AH12)</f>
        <v>1461</v>
      </c>
      <c r="AI37" s="54">
        <f t="shared" si="6"/>
        <v>5181</v>
      </c>
      <c r="AJ37" s="54">
        <f t="shared" si="6"/>
        <v>3710</v>
      </c>
      <c r="AK37" s="54">
        <f t="shared" si="6"/>
        <v>2806</v>
      </c>
      <c r="AL37" s="54">
        <f t="shared" si="6"/>
        <v>106773</v>
      </c>
      <c r="AM37" s="54">
        <f t="shared" si="6"/>
        <v>45237</v>
      </c>
      <c r="AN37" s="54">
        <f t="shared" si="6"/>
        <v>16352</v>
      </c>
      <c r="AO37" s="54">
        <f t="shared" si="6"/>
        <v>28885</v>
      </c>
      <c r="AP37" s="54">
        <f t="shared" si="6"/>
        <v>4964</v>
      </c>
      <c r="AQ37" s="54">
        <f t="shared" si="6"/>
        <v>3738</v>
      </c>
      <c r="AR37" s="54">
        <f t="shared" si="6"/>
        <v>16555</v>
      </c>
      <c r="AS37" s="54">
        <f t="shared" si="6"/>
        <v>7657</v>
      </c>
      <c r="AT37" s="54">
        <f t="shared" si="6"/>
        <v>4798</v>
      </c>
      <c r="AU37" s="54">
        <f t="shared" si="6"/>
        <v>2121</v>
      </c>
      <c r="AV37" s="54">
        <f t="shared" si="6"/>
        <v>6549</v>
      </c>
      <c r="AW37" s="54">
        <f t="shared" si="6"/>
        <v>1567</v>
      </c>
      <c r="AX37" s="54">
        <f t="shared" si="6"/>
        <v>2131</v>
      </c>
      <c r="AY37" s="54">
        <f t="shared" si="6"/>
        <v>1535</v>
      </c>
      <c r="AZ37" s="54">
        <f t="shared" si="6"/>
        <v>1019</v>
      </c>
      <c r="BA37" s="54">
        <f t="shared" si="6"/>
        <v>4156</v>
      </c>
      <c r="BB37" s="54">
        <f t="shared" si="6"/>
        <v>2790</v>
      </c>
      <c r="BC37" s="54">
        <f t="shared" si="6"/>
        <v>1956</v>
      </c>
    </row>
    <row r="38" spans="1:55" s="26" customFormat="1" ht="15" customHeight="1" x14ac:dyDescent="0.3">
      <c r="A38" s="28" t="s">
        <v>99</v>
      </c>
      <c r="B38" s="54">
        <f t="shared" ref="B38:AG38" si="7">SUM(B13:B14)</f>
        <v>260636</v>
      </c>
      <c r="C38" s="54">
        <f t="shared" si="7"/>
        <v>102519</v>
      </c>
      <c r="D38" s="54">
        <f t="shared" si="7"/>
        <v>31852</v>
      </c>
      <c r="E38" s="54">
        <f t="shared" si="7"/>
        <v>70667</v>
      </c>
      <c r="F38" s="54">
        <f t="shared" si="7"/>
        <v>9019</v>
      </c>
      <c r="G38" s="54">
        <f t="shared" si="7"/>
        <v>8961</v>
      </c>
      <c r="H38" s="54">
        <f t="shared" si="7"/>
        <v>48512</v>
      </c>
      <c r="I38" s="54">
        <f t="shared" si="7"/>
        <v>21693</v>
      </c>
      <c r="J38" s="54">
        <f t="shared" si="7"/>
        <v>10247</v>
      </c>
      <c r="K38" s="54">
        <f t="shared" si="7"/>
        <v>4535</v>
      </c>
      <c r="L38" s="54">
        <f t="shared" si="7"/>
        <v>21825</v>
      </c>
      <c r="M38" s="54">
        <f t="shared" si="7"/>
        <v>3394</v>
      </c>
      <c r="N38" s="54">
        <f t="shared" si="7"/>
        <v>4141</v>
      </c>
      <c r="O38" s="54">
        <f t="shared" si="7"/>
        <v>3236</v>
      </c>
      <c r="P38" s="54">
        <f t="shared" si="7"/>
        <v>1944</v>
      </c>
      <c r="Q38" s="54">
        <f t="shared" si="7"/>
        <v>10104</v>
      </c>
      <c r="R38" s="54">
        <f t="shared" si="7"/>
        <v>5779</v>
      </c>
      <c r="S38" s="54">
        <f t="shared" si="7"/>
        <v>4727</v>
      </c>
      <c r="T38" s="54">
        <f t="shared" si="7"/>
        <v>140454</v>
      </c>
      <c r="U38" s="54">
        <f t="shared" si="7"/>
        <v>54599</v>
      </c>
      <c r="V38" s="54">
        <f t="shared" si="7"/>
        <v>16785</v>
      </c>
      <c r="W38" s="54">
        <f t="shared" si="7"/>
        <v>37814</v>
      </c>
      <c r="X38" s="54">
        <f t="shared" si="7"/>
        <v>4848</v>
      </c>
      <c r="Y38" s="54">
        <f t="shared" si="7"/>
        <v>4869</v>
      </c>
      <c r="Z38" s="54">
        <f t="shared" si="7"/>
        <v>25915</v>
      </c>
      <c r="AA38" s="54">
        <f t="shared" si="7"/>
        <v>12063</v>
      </c>
      <c r="AB38" s="54">
        <f t="shared" si="7"/>
        <v>5451</v>
      </c>
      <c r="AC38" s="54">
        <f t="shared" si="7"/>
        <v>2266</v>
      </c>
      <c r="AD38" s="54">
        <f t="shared" si="7"/>
        <v>12517</v>
      </c>
      <c r="AE38" s="54">
        <f t="shared" si="7"/>
        <v>1786</v>
      </c>
      <c r="AF38" s="54">
        <f t="shared" si="7"/>
        <v>2252</v>
      </c>
      <c r="AG38" s="54">
        <f t="shared" si="7"/>
        <v>1803</v>
      </c>
      <c r="AH38" s="54">
        <f t="shared" ref="AH38:BC38" si="8">SUM(AH13:AH14)</f>
        <v>1093</v>
      </c>
      <c r="AI38" s="54">
        <f t="shared" si="8"/>
        <v>5199</v>
      </c>
      <c r="AJ38" s="54">
        <f t="shared" si="8"/>
        <v>3199</v>
      </c>
      <c r="AK38" s="54">
        <f t="shared" si="8"/>
        <v>2594</v>
      </c>
      <c r="AL38" s="54">
        <f t="shared" si="8"/>
        <v>120182</v>
      </c>
      <c r="AM38" s="54">
        <f t="shared" si="8"/>
        <v>47920</v>
      </c>
      <c r="AN38" s="54">
        <f t="shared" si="8"/>
        <v>15067</v>
      </c>
      <c r="AO38" s="54">
        <f t="shared" si="8"/>
        <v>32853</v>
      </c>
      <c r="AP38" s="54">
        <f t="shared" si="8"/>
        <v>4171</v>
      </c>
      <c r="AQ38" s="54">
        <f t="shared" si="8"/>
        <v>4092</v>
      </c>
      <c r="AR38" s="54">
        <f t="shared" si="8"/>
        <v>22597</v>
      </c>
      <c r="AS38" s="54">
        <f t="shared" si="8"/>
        <v>9630</v>
      </c>
      <c r="AT38" s="54">
        <f t="shared" si="8"/>
        <v>4796</v>
      </c>
      <c r="AU38" s="54">
        <f t="shared" si="8"/>
        <v>2269</v>
      </c>
      <c r="AV38" s="54">
        <f t="shared" si="8"/>
        <v>9308</v>
      </c>
      <c r="AW38" s="54">
        <f t="shared" si="8"/>
        <v>1608</v>
      </c>
      <c r="AX38" s="54">
        <f t="shared" si="8"/>
        <v>1889</v>
      </c>
      <c r="AY38" s="54">
        <f t="shared" si="8"/>
        <v>1433</v>
      </c>
      <c r="AZ38" s="54">
        <f t="shared" si="8"/>
        <v>851</v>
      </c>
      <c r="BA38" s="54">
        <f t="shared" si="8"/>
        <v>4905</v>
      </c>
      <c r="BB38" s="54">
        <f t="shared" si="8"/>
        <v>2580</v>
      </c>
      <c r="BC38" s="54">
        <f t="shared" si="8"/>
        <v>2133</v>
      </c>
    </row>
    <row r="39" spans="1:55" s="26" customFormat="1" ht="15" customHeight="1" x14ac:dyDescent="0.3">
      <c r="A39" s="28" t="s">
        <v>100</v>
      </c>
      <c r="B39" s="54">
        <f t="shared" ref="B39:AG39" si="9">SUM(B15:B16)</f>
        <v>325285</v>
      </c>
      <c r="C39" s="54">
        <f t="shared" si="9"/>
        <v>111471</v>
      </c>
      <c r="D39" s="54">
        <f t="shared" si="9"/>
        <v>41838</v>
      </c>
      <c r="E39" s="54">
        <f t="shared" si="9"/>
        <v>69633</v>
      </c>
      <c r="F39" s="54">
        <f t="shared" si="9"/>
        <v>12912</v>
      </c>
      <c r="G39" s="54">
        <f t="shared" si="9"/>
        <v>13380</v>
      </c>
      <c r="H39" s="54">
        <f t="shared" si="9"/>
        <v>57866</v>
      </c>
      <c r="I39" s="54">
        <f t="shared" si="9"/>
        <v>27803</v>
      </c>
      <c r="J39" s="54">
        <f t="shared" si="9"/>
        <v>14736</v>
      </c>
      <c r="K39" s="54">
        <f t="shared" si="9"/>
        <v>8230</v>
      </c>
      <c r="L39" s="54">
        <f t="shared" si="9"/>
        <v>26924</v>
      </c>
      <c r="M39" s="54">
        <f t="shared" si="9"/>
        <v>5958</v>
      </c>
      <c r="N39" s="54">
        <f t="shared" si="9"/>
        <v>6798</v>
      </c>
      <c r="O39" s="54">
        <f t="shared" si="9"/>
        <v>5459</v>
      </c>
      <c r="P39" s="54">
        <f t="shared" si="9"/>
        <v>2957</v>
      </c>
      <c r="Q39" s="54">
        <f t="shared" si="9"/>
        <v>14219</v>
      </c>
      <c r="R39" s="54">
        <f t="shared" si="9"/>
        <v>9110</v>
      </c>
      <c r="S39" s="54">
        <f t="shared" si="9"/>
        <v>7462</v>
      </c>
      <c r="T39" s="54">
        <f t="shared" si="9"/>
        <v>173349</v>
      </c>
      <c r="U39" s="54">
        <f t="shared" si="9"/>
        <v>57844</v>
      </c>
      <c r="V39" s="54">
        <f t="shared" si="9"/>
        <v>21579</v>
      </c>
      <c r="W39" s="54">
        <f t="shared" si="9"/>
        <v>36265</v>
      </c>
      <c r="X39" s="54">
        <f t="shared" si="9"/>
        <v>6815</v>
      </c>
      <c r="Y39" s="54">
        <f t="shared" si="9"/>
        <v>7327</v>
      </c>
      <c r="Z39" s="54">
        <f t="shared" si="9"/>
        <v>31372</v>
      </c>
      <c r="AA39" s="54">
        <f t="shared" si="9"/>
        <v>14870</v>
      </c>
      <c r="AB39" s="54">
        <f t="shared" si="9"/>
        <v>7802</v>
      </c>
      <c r="AC39" s="54">
        <f t="shared" si="9"/>
        <v>3995</v>
      </c>
      <c r="AD39" s="54">
        <f t="shared" si="9"/>
        <v>15137</v>
      </c>
      <c r="AE39" s="54">
        <f t="shared" si="9"/>
        <v>3268</v>
      </c>
      <c r="AF39" s="54">
        <f t="shared" si="9"/>
        <v>3691</v>
      </c>
      <c r="AG39" s="54">
        <f t="shared" si="9"/>
        <v>2957</v>
      </c>
      <c r="AH39" s="54">
        <f t="shared" ref="AH39:BC39" si="10">SUM(AH15:AH16)</f>
        <v>1732</v>
      </c>
      <c r="AI39" s="54">
        <f t="shared" si="10"/>
        <v>7388</v>
      </c>
      <c r="AJ39" s="54">
        <f t="shared" si="10"/>
        <v>4956</v>
      </c>
      <c r="AK39" s="54">
        <f t="shared" si="10"/>
        <v>4195</v>
      </c>
      <c r="AL39" s="54">
        <f t="shared" si="10"/>
        <v>151936</v>
      </c>
      <c r="AM39" s="54">
        <f t="shared" si="10"/>
        <v>53627</v>
      </c>
      <c r="AN39" s="54">
        <f t="shared" si="10"/>
        <v>20259</v>
      </c>
      <c r="AO39" s="54">
        <f t="shared" si="10"/>
        <v>33368</v>
      </c>
      <c r="AP39" s="54">
        <f t="shared" si="10"/>
        <v>6097</v>
      </c>
      <c r="AQ39" s="54">
        <f t="shared" si="10"/>
        <v>6053</v>
      </c>
      <c r="AR39" s="54">
        <f t="shared" si="10"/>
        <v>26494</v>
      </c>
      <c r="AS39" s="54">
        <f t="shared" si="10"/>
        <v>12933</v>
      </c>
      <c r="AT39" s="54">
        <f t="shared" si="10"/>
        <v>6934</v>
      </c>
      <c r="AU39" s="54">
        <f t="shared" si="10"/>
        <v>4235</v>
      </c>
      <c r="AV39" s="54">
        <f t="shared" si="10"/>
        <v>11787</v>
      </c>
      <c r="AW39" s="54">
        <f t="shared" si="10"/>
        <v>2690</v>
      </c>
      <c r="AX39" s="54">
        <f t="shared" si="10"/>
        <v>3107</v>
      </c>
      <c r="AY39" s="54">
        <f t="shared" si="10"/>
        <v>2502</v>
      </c>
      <c r="AZ39" s="54">
        <f t="shared" si="10"/>
        <v>1225</v>
      </c>
      <c r="BA39" s="54">
        <f t="shared" si="10"/>
        <v>6831</v>
      </c>
      <c r="BB39" s="54">
        <f t="shared" si="10"/>
        <v>4154</v>
      </c>
      <c r="BC39" s="54">
        <f t="shared" si="10"/>
        <v>3267</v>
      </c>
    </row>
    <row r="40" spans="1:55" s="26" customFormat="1" ht="15" customHeight="1" x14ac:dyDescent="0.3">
      <c r="A40" s="28" t="s">
        <v>101</v>
      </c>
      <c r="B40" s="54">
        <f t="shared" ref="B40:AG40" si="11">SUM(B17:B18)</f>
        <v>339646</v>
      </c>
      <c r="C40" s="54">
        <f t="shared" si="11"/>
        <v>103669</v>
      </c>
      <c r="D40" s="54">
        <f t="shared" si="11"/>
        <v>43292</v>
      </c>
      <c r="E40" s="54">
        <f t="shared" si="11"/>
        <v>60377</v>
      </c>
      <c r="F40" s="54">
        <f t="shared" si="11"/>
        <v>17879</v>
      </c>
      <c r="G40" s="54">
        <f t="shared" si="11"/>
        <v>16629</v>
      </c>
      <c r="H40" s="54">
        <f t="shared" si="11"/>
        <v>48104</v>
      </c>
      <c r="I40" s="54">
        <f t="shared" si="11"/>
        <v>28683</v>
      </c>
      <c r="J40" s="54">
        <f t="shared" si="11"/>
        <v>19264</v>
      </c>
      <c r="K40" s="54">
        <f t="shared" si="11"/>
        <v>7188</v>
      </c>
      <c r="L40" s="54">
        <f t="shared" si="11"/>
        <v>26431</v>
      </c>
      <c r="M40" s="54">
        <f t="shared" si="11"/>
        <v>8906</v>
      </c>
      <c r="N40" s="54">
        <f t="shared" si="11"/>
        <v>10325</v>
      </c>
      <c r="O40" s="54">
        <f t="shared" si="11"/>
        <v>8236</v>
      </c>
      <c r="P40" s="54">
        <f t="shared" si="11"/>
        <v>5065</v>
      </c>
      <c r="Q40" s="54">
        <f t="shared" si="11"/>
        <v>15724</v>
      </c>
      <c r="R40" s="54">
        <f t="shared" si="11"/>
        <v>13003</v>
      </c>
      <c r="S40" s="54">
        <f t="shared" si="11"/>
        <v>10540</v>
      </c>
      <c r="T40" s="54">
        <f t="shared" si="11"/>
        <v>180330</v>
      </c>
      <c r="U40" s="54">
        <f t="shared" si="11"/>
        <v>53257</v>
      </c>
      <c r="V40" s="54">
        <f t="shared" si="11"/>
        <v>22042</v>
      </c>
      <c r="W40" s="54">
        <f t="shared" si="11"/>
        <v>31215</v>
      </c>
      <c r="X40" s="54">
        <f t="shared" si="11"/>
        <v>9216</v>
      </c>
      <c r="Y40" s="54">
        <f t="shared" si="11"/>
        <v>8907</v>
      </c>
      <c r="Z40" s="54">
        <f t="shared" si="11"/>
        <v>26101</v>
      </c>
      <c r="AA40" s="54">
        <f t="shared" si="11"/>
        <v>15413</v>
      </c>
      <c r="AB40" s="54">
        <f t="shared" si="11"/>
        <v>10184</v>
      </c>
      <c r="AC40" s="54">
        <f t="shared" si="11"/>
        <v>3600</v>
      </c>
      <c r="AD40" s="54">
        <f t="shared" si="11"/>
        <v>14974</v>
      </c>
      <c r="AE40" s="54">
        <f t="shared" si="11"/>
        <v>4935</v>
      </c>
      <c r="AF40" s="54">
        <f t="shared" si="11"/>
        <v>5469</v>
      </c>
      <c r="AG40" s="54">
        <f t="shared" si="11"/>
        <v>4526</v>
      </c>
      <c r="AH40" s="54">
        <f t="shared" ref="AH40:BC40" si="12">SUM(AH17:AH18)</f>
        <v>2796</v>
      </c>
      <c r="AI40" s="54">
        <f t="shared" si="12"/>
        <v>8302</v>
      </c>
      <c r="AJ40" s="54">
        <f t="shared" si="12"/>
        <v>7021</v>
      </c>
      <c r="AK40" s="54">
        <f t="shared" si="12"/>
        <v>5629</v>
      </c>
      <c r="AL40" s="54">
        <f t="shared" si="12"/>
        <v>159316</v>
      </c>
      <c r="AM40" s="54">
        <f t="shared" si="12"/>
        <v>50412</v>
      </c>
      <c r="AN40" s="54">
        <f t="shared" si="12"/>
        <v>21250</v>
      </c>
      <c r="AO40" s="54">
        <f t="shared" si="12"/>
        <v>29162</v>
      </c>
      <c r="AP40" s="54">
        <f t="shared" si="12"/>
        <v>8663</v>
      </c>
      <c r="AQ40" s="54">
        <f t="shared" si="12"/>
        <v>7722</v>
      </c>
      <c r="AR40" s="54">
        <f t="shared" si="12"/>
        <v>22003</v>
      </c>
      <c r="AS40" s="54">
        <f t="shared" si="12"/>
        <v>13270</v>
      </c>
      <c r="AT40" s="54">
        <f t="shared" si="12"/>
        <v>9080</v>
      </c>
      <c r="AU40" s="54">
        <f t="shared" si="12"/>
        <v>3588</v>
      </c>
      <c r="AV40" s="54">
        <f t="shared" si="12"/>
        <v>11457</v>
      </c>
      <c r="AW40" s="54">
        <f t="shared" si="12"/>
        <v>3971</v>
      </c>
      <c r="AX40" s="54">
        <f t="shared" si="12"/>
        <v>4856</v>
      </c>
      <c r="AY40" s="54">
        <f t="shared" si="12"/>
        <v>3710</v>
      </c>
      <c r="AZ40" s="54">
        <f t="shared" si="12"/>
        <v>2269</v>
      </c>
      <c r="BA40" s="54">
        <f t="shared" si="12"/>
        <v>7422</v>
      </c>
      <c r="BB40" s="54">
        <f t="shared" si="12"/>
        <v>5982</v>
      </c>
      <c r="BC40" s="54">
        <f t="shared" si="12"/>
        <v>4911</v>
      </c>
    </row>
    <row r="41" spans="1:55" s="26" customFormat="1" ht="15" customHeight="1" x14ac:dyDescent="0.3">
      <c r="A41" s="28" t="s">
        <v>102</v>
      </c>
      <c r="B41" s="54">
        <f t="shared" ref="B41:AG41" si="13">SUM(B19:B20)</f>
        <v>297973</v>
      </c>
      <c r="C41" s="54">
        <f t="shared" si="13"/>
        <v>69259</v>
      </c>
      <c r="D41" s="54">
        <f t="shared" si="13"/>
        <v>33702</v>
      </c>
      <c r="E41" s="54">
        <f t="shared" si="13"/>
        <v>35557</v>
      </c>
      <c r="F41" s="54">
        <f t="shared" si="13"/>
        <v>19431</v>
      </c>
      <c r="G41" s="54">
        <f t="shared" si="13"/>
        <v>17874</v>
      </c>
      <c r="H41" s="54">
        <f t="shared" si="13"/>
        <v>34782</v>
      </c>
      <c r="I41" s="54">
        <f t="shared" si="13"/>
        <v>23609</v>
      </c>
      <c r="J41" s="54">
        <f t="shared" si="13"/>
        <v>20866</v>
      </c>
      <c r="K41" s="54">
        <f t="shared" si="13"/>
        <v>4844</v>
      </c>
      <c r="L41" s="54">
        <f t="shared" si="13"/>
        <v>22533</v>
      </c>
      <c r="M41" s="54">
        <f t="shared" si="13"/>
        <v>10355</v>
      </c>
      <c r="N41" s="54">
        <f t="shared" si="13"/>
        <v>13540</v>
      </c>
      <c r="O41" s="54">
        <f t="shared" si="13"/>
        <v>10520</v>
      </c>
      <c r="P41" s="54">
        <f t="shared" si="13"/>
        <v>6478</v>
      </c>
      <c r="Q41" s="54">
        <f t="shared" si="13"/>
        <v>15462</v>
      </c>
      <c r="R41" s="54">
        <f t="shared" si="13"/>
        <v>15626</v>
      </c>
      <c r="S41" s="54">
        <f t="shared" si="13"/>
        <v>12794</v>
      </c>
      <c r="T41" s="54">
        <f t="shared" si="13"/>
        <v>149593</v>
      </c>
      <c r="U41" s="54">
        <f t="shared" si="13"/>
        <v>35042</v>
      </c>
      <c r="V41" s="54">
        <f t="shared" si="13"/>
        <v>16961</v>
      </c>
      <c r="W41" s="54">
        <f t="shared" si="13"/>
        <v>18081</v>
      </c>
      <c r="X41" s="54">
        <f t="shared" si="13"/>
        <v>9731</v>
      </c>
      <c r="Y41" s="54">
        <f t="shared" si="13"/>
        <v>8813</v>
      </c>
      <c r="Z41" s="54">
        <f t="shared" si="13"/>
        <v>17467</v>
      </c>
      <c r="AA41" s="54">
        <f t="shared" si="13"/>
        <v>11852</v>
      </c>
      <c r="AB41" s="54">
        <f t="shared" si="13"/>
        <v>10524</v>
      </c>
      <c r="AC41" s="54">
        <f t="shared" si="13"/>
        <v>2330</v>
      </c>
      <c r="AD41" s="54">
        <f t="shared" si="13"/>
        <v>11601</v>
      </c>
      <c r="AE41" s="54">
        <f t="shared" si="13"/>
        <v>5312</v>
      </c>
      <c r="AF41" s="54">
        <f t="shared" si="13"/>
        <v>6806</v>
      </c>
      <c r="AG41" s="54">
        <f t="shared" si="13"/>
        <v>5176</v>
      </c>
      <c r="AH41" s="54">
        <f t="shared" ref="AH41:BC41" si="14">SUM(AH19:AH20)</f>
        <v>3328</v>
      </c>
      <c r="AI41" s="54">
        <f t="shared" si="14"/>
        <v>7602</v>
      </c>
      <c r="AJ41" s="54">
        <f t="shared" si="14"/>
        <v>7810</v>
      </c>
      <c r="AK41" s="54">
        <f t="shared" si="14"/>
        <v>6199</v>
      </c>
      <c r="AL41" s="54">
        <f t="shared" si="14"/>
        <v>148380</v>
      </c>
      <c r="AM41" s="54">
        <f t="shared" si="14"/>
        <v>34217</v>
      </c>
      <c r="AN41" s="54">
        <f t="shared" si="14"/>
        <v>16741</v>
      </c>
      <c r="AO41" s="54">
        <f t="shared" si="14"/>
        <v>17476</v>
      </c>
      <c r="AP41" s="54">
        <f t="shared" si="14"/>
        <v>9700</v>
      </c>
      <c r="AQ41" s="54">
        <f t="shared" si="14"/>
        <v>9061</v>
      </c>
      <c r="AR41" s="54">
        <f t="shared" si="14"/>
        <v>17315</v>
      </c>
      <c r="AS41" s="54">
        <f t="shared" si="14"/>
        <v>11757</v>
      </c>
      <c r="AT41" s="54">
        <f t="shared" si="14"/>
        <v>10342</v>
      </c>
      <c r="AU41" s="54">
        <f t="shared" si="14"/>
        <v>2514</v>
      </c>
      <c r="AV41" s="54">
        <f t="shared" si="14"/>
        <v>10932</v>
      </c>
      <c r="AW41" s="54">
        <f t="shared" si="14"/>
        <v>5043</v>
      </c>
      <c r="AX41" s="54">
        <f t="shared" si="14"/>
        <v>6734</v>
      </c>
      <c r="AY41" s="54">
        <f t="shared" si="14"/>
        <v>5344</v>
      </c>
      <c r="AZ41" s="54">
        <f t="shared" si="14"/>
        <v>3150</v>
      </c>
      <c r="BA41" s="54">
        <f t="shared" si="14"/>
        <v>7860</v>
      </c>
      <c r="BB41" s="54">
        <f t="shared" si="14"/>
        <v>7816</v>
      </c>
      <c r="BC41" s="54">
        <f t="shared" si="14"/>
        <v>6595</v>
      </c>
    </row>
    <row r="42" spans="1:55" s="26" customFormat="1" ht="15" customHeight="1" x14ac:dyDescent="0.3">
      <c r="A42" s="28" t="s">
        <v>103</v>
      </c>
      <c r="B42" s="54">
        <f t="shared" ref="B42:AG42" si="15">SUM(B21:B22)</f>
        <v>172113</v>
      </c>
      <c r="C42" s="54">
        <f t="shared" si="15"/>
        <v>30619</v>
      </c>
      <c r="D42" s="54">
        <f t="shared" si="15"/>
        <v>15739</v>
      </c>
      <c r="E42" s="54">
        <f t="shared" si="15"/>
        <v>14880</v>
      </c>
      <c r="F42" s="54">
        <f t="shared" si="15"/>
        <v>11391</v>
      </c>
      <c r="G42" s="54">
        <f t="shared" si="15"/>
        <v>11333</v>
      </c>
      <c r="H42" s="54">
        <f t="shared" si="15"/>
        <v>18310</v>
      </c>
      <c r="I42" s="54">
        <f t="shared" si="15"/>
        <v>14054</v>
      </c>
      <c r="J42" s="54">
        <f t="shared" si="15"/>
        <v>12894</v>
      </c>
      <c r="K42" s="54">
        <f t="shared" si="15"/>
        <v>2120</v>
      </c>
      <c r="L42" s="54">
        <f t="shared" si="15"/>
        <v>13353</v>
      </c>
      <c r="M42" s="54">
        <f t="shared" si="15"/>
        <v>6830</v>
      </c>
      <c r="N42" s="54">
        <f t="shared" si="15"/>
        <v>9334</v>
      </c>
      <c r="O42" s="54">
        <f t="shared" si="15"/>
        <v>7995</v>
      </c>
      <c r="P42" s="54">
        <f t="shared" si="15"/>
        <v>4471</v>
      </c>
      <c r="Q42" s="54">
        <f t="shared" si="15"/>
        <v>10134</v>
      </c>
      <c r="R42" s="54">
        <f t="shared" si="15"/>
        <v>10375</v>
      </c>
      <c r="S42" s="54">
        <f t="shared" si="15"/>
        <v>8900</v>
      </c>
      <c r="T42" s="54">
        <f t="shared" si="15"/>
        <v>78854</v>
      </c>
      <c r="U42" s="54">
        <f t="shared" si="15"/>
        <v>13957</v>
      </c>
      <c r="V42" s="54">
        <f t="shared" si="15"/>
        <v>7268</v>
      </c>
      <c r="W42" s="54">
        <f t="shared" si="15"/>
        <v>6689</v>
      </c>
      <c r="X42" s="54">
        <f t="shared" si="15"/>
        <v>5258</v>
      </c>
      <c r="Y42" s="54">
        <f t="shared" si="15"/>
        <v>5126</v>
      </c>
      <c r="Z42" s="54">
        <f t="shared" si="15"/>
        <v>8189</v>
      </c>
      <c r="AA42" s="54">
        <f t="shared" si="15"/>
        <v>6637</v>
      </c>
      <c r="AB42" s="54">
        <f t="shared" si="15"/>
        <v>5815</v>
      </c>
      <c r="AC42" s="54">
        <f t="shared" si="15"/>
        <v>979</v>
      </c>
      <c r="AD42" s="54">
        <f t="shared" si="15"/>
        <v>6305</v>
      </c>
      <c r="AE42" s="54">
        <f t="shared" si="15"/>
        <v>3148</v>
      </c>
      <c r="AF42" s="54">
        <f t="shared" si="15"/>
        <v>4239</v>
      </c>
      <c r="AG42" s="54">
        <f t="shared" si="15"/>
        <v>3605</v>
      </c>
      <c r="AH42" s="54">
        <f t="shared" ref="AH42:BC42" si="16">SUM(AH21:AH22)</f>
        <v>2081</v>
      </c>
      <c r="AI42" s="54">
        <f t="shared" si="16"/>
        <v>4588</v>
      </c>
      <c r="AJ42" s="54">
        <f t="shared" si="16"/>
        <v>4689</v>
      </c>
      <c r="AK42" s="54">
        <f t="shared" si="16"/>
        <v>4238</v>
      </c>
      <c r="AL42" s="54">
        <f t="shared" si="16"/>
        <v>93259</v>
      </c>
      <c r="AM42" s="54">
        <f t="shared" si="16"/>
        <v>16662</v>
      </c>
      <c r="AN42" s="54">
        <f t="shared" si="16"/>
        <v>8471</v>
      </c>
      <c r="AO42" s="54">
        <f t="shared" si="16"/>
        <v>8191</v>
      </c>
      <c r="AP42" s="54">
        <f t="shared" si="16"/>
        <v>6133</v>
      </c>
      <c r="AQ42" s="54">
        <f t="shared" si="16"/>
        <v>6207</v>
      </c>
      <c r="AR42" s="54">
        <f t="shared" si="16"/>
        <v>10121</v>
      </c>
      <c r="AS42" s="54">
        <f t="shared" si="16"/>
        <v>7417</v>
      </c>
      <c r="AT42" s="54">
        <f t="shared" si="16"/>
        <v>7079</v>
      </c>
      <c r="AU42" s="54">
        <f t="shared" si="16"/>
        <v>1141</v>
      </c>
      <c r="AV42" s="54">
        <f t="shared" si="16"/>
        <v>7048</v>
      </c>
      <c r="AW42" s="54">
        <f t="shared" si="16"/>
        <v>3682</v>
      </c>
      <c r="AX42" s="54">
        <f t="shared" si="16"/>
        <v>5095</v>
      </c>
      <c r="AY42" s="54">
        <f t="shared" si="16"/>
        <v>4390</v>
      </c>
      <c r="AZ42" s="54">
        <f t="shared" si="16"/>
        <v>2390</v>
      </c>
      <c r="BA42" s="54">
        <f t="shared" si="16"/>
        <v>5546</v>
      </c>
      <c r="BB42" s="54">
        <f t="shared" si="16"/>
        <v>5686</v>
      </c>
      <c r="BC42" s="54">
        <f t="shared" si="16"/>
        <v>4662</v>
      </c>
    </row>
    <row r="43" spans="1:55" s="26" customFormat="1" ht="15" customHeight="1" x14ac:dyDescent="0.3">
      <c r="A43" s="28" t="s">
        <v>104</v>
      </c>
      <c r="B43" s="54">
        <f t="shared" ref="B43:AG43" si="17">SUM(B23:B24)</f>
        <v>103372</v>
      </c>
      <c r="C43" s="54">
        <f t="shared" si="17"/>
        <v>15764</v>
      </c>
      <c r="D43" s="54">
        <f t="shared" si="17"/>
        <v>8332</v>
      </c>
      <c r="E43" s="54">
        <f t="shared" si="17"/>
        <v>7432</v>
      </c>
      <c r="F43" s="54">
        <f t="shared" si="17"/>
        <v>7272</v>
      </c>
      <c r="G43" s="54">
        <f t="shared" si="17"/>
        <v>6493</v>
      </c>
      <c r="H43" s="54">
        <f t="shared" si="17"/>
        <v>10144</v>
      </c>
      <c r="I43" s="54">
        <f t="shared" si="17"/>
        <v>8430</v>
      </c>
      <c r="J43" s="54">
        <f t="shared" si="17"/>
        <v>8307</v>
      </c>
      <c r="K43" s="54">
        <f t="shared" si="17"/>
        <v>1137</v>
      </c>
      <c r="L43" s="54">
        <f t="shared" si="17"/>
        <v>8247</v>
      </c>
      <c r="M43" s="54">
        <f t="shared" si="17"/>
        <v>4315</v>
      </c>
      <c r="N43" s="54">
        <f t="shared" si="17"/>
        <v>6508</v>
      </c>
      <c r="O43" s="54">
        <f t="shared" si="17"/>
        <v>5376</v>
      </c>
      <c r="P43" s="54">
        <f t="shared" si="17"/>
        <v>3376</v>
      </c>
      <c r="Q43" s="54">
        <f t="shared" si="17"/>
        <v>6529</v>
      </c>
      <c r="R43" s="54">
        <f t="shared" si="17"/>
        <v>6802</v>
      </c>
      <c r="S43" s="54">
        <f t="shared" si="17"/>
        <v>4672</v>
      </c>
      <c r="T43" s="54">
        <f t="shared" si="17"/>
        <v>36297</v>
      </c>
      <c r="U43" s="54">
        <f t="shared" si="17"/>
        <v>5467</v>
      </c>
      <c r="V43" s="54">
        <f t="shared" si="17"/>
        <v>2959</v>
      </c>
      <c r="W43" s="54">
        <f t="shared" si="17"/>
        <v>2508</v>
      </c>
      <c r="X43" s="54">
        <f t="shared" si="17"/>
        <v>2581</v>
      </c>
      <c r="Y43" s="54">
        <f t="shared" si="17"/>
        <v>2311</v>
      </c>
      <c r="Z43" s="54">
        <f t="shared" si="17"/>
        <v>3589</v>
      </c>
      <c r="AA43" s="54">
        <f t="shared" si="17"/>
        <v>2975</v>
      </c>
      <c r="AB43" s="54">
        <f t="shared" si="17"/>
        <v>2792</v>
      </c>
      <c r="AC43" s="54">
        <f t="shared" si="17"/>
        <v>372</v>
      </c>
      <c r="AD43" s="54">
        <f t="shared" si="17"/>
        <v>2939</v>
      </c>
      <c r="AE43" s="54">
        <f t="shared" si="17"/>
        <v>1429</v>
      </c>
      <c r="AF43" s="54">
        <f t="shared" si="17"/>
        <v>2322</v>
      </c>
      <c r="AG43" s="54">
        <f t="shared" si="17"/>
        <v>1925</v>
      </c>
      <c r="AH43" s="54">
        <f t="shared" ref="AH43:BC43" si="18">SUM(AH23:AH24)</f>
        <v>1202</v>
      </c>
      <c r="AI43" s="54">
        <f t="shared" si="18"/>
        <v>2272</v>
      </c>
      <c r="AJ43" s="54">
        <f t="shared" si="18"/>
        <v>2477</v>
      </c>
      <c r="AK43" s="54">
        <f t="shared" si="18"/>
        <v>1644</v>
      </c>
      <c r="AL43" s="54">
        <f t="shared" si="18"/>
        <v>67075</v>
      </c>
      <c r="AM43" s="54">
        <f t="shared" si="18"/>
        <v>10297</v>
      </c>
      <c r="AN43" s="54">
        <f t="shared" si="18"/>
        <v>5373</v>
      </c>
      <c r="AO43" s="54">
        <f t="shared" si="18"/>
        <v>4924</v>
      </c>
      <c r="AP43" s="54">
        <f t="shared" si="18"/>
        <v>4691</v>
      </c>
      <c r="AQ43" s="54">
        <f t="shared" si="18"/>
        <v>4182</v>
      </c>
      <c r="AR43" s="54">
        <f t="shared" si="18"/>
        <v>6555</v>
      </c>
      <c r="AS43" s="54">
        <f t="shared" si="18"/>
        <v>5455</v>
      </c>
      <c r="AT43" s="54">
        <f t="shared" si="18"/>
        <v>5515</v>
      </c>
      <c r="AU43" s="54">
        <f t="shared" si="18"/>
        <v>765</v>
      </c>
      <c r="AV43" s="54">
        <f t="shared" si="18"/>
        <v>5308</v>
      </c>
      <c r="AW43" s="54">
        <f t="shared" si="18"/>
        <v>2886</v>
      </c>
      <c r="AX43" s="54">
        <f t="shared" si="18"/>
        <v>4186</v>
      </c>
      <c r="AY43" s="54">
        <f t="shared" si="18"/>
        <v>3451</v>
      </c>
      <c r="AZ43" s="54">
        <f t="shared" si="18"/>
        <v>2174</v>
      </c>
      <c r="BA43" s="54">
        <f t="shared" si="18"/>
        <v>4257</v>
      </c>
      <c r="BB43" s="54">
        <f t="shared" si="18"/>
        <v>4325</v>
      </c>
      <c r="BC43" s="54">
        <f t="shared" si="18"/>
        <v>3028</v>
      </c>
    </row>
    <row r="44" spans="1:55" s="26" customFormat="1" ht="15" customHeight="1" x14ac:dyDescent="0.3">
      <c r="A44" s="28" t="s">
        <v>105</v>
      </c>
      <c r="B44" s="54">
        <f t="shared" ref="B44:AG44" si="19">SUM(B25:B26)</f>
        <v>15230</v>
      </c>
      <c r="C44" s="54">
        <f t="shared" si="19"/>
        <v>2324</v>
      </c>
      <c r="D44" s="54">
        <f t="shared" si="19"/>
        <v>1251</v>
      </c>
      <c r="E44" s="54">
        <f t="shared" si="19"/>
        <v>1073</v>
      </c>
      <c r="F44" s="54">
        <f t="shared" si="19"/>
        <v>1116</v>
      </c>
      <c r="G44" s="54">
        <f t="shared" si="19"/>
        <v>961</v>
      </c>
      <c r="H44" s="54">
        <f t="shared" si="19"/>
        <v>1388</v>
      </c>
      <c r="I44" s="54">
        <f t="shared" si="19"/>
        <v>1296</v>
      </c>
      <c r="J44" s="54">
        <f t="shared" si="19"/>
        <v>1228</v>
      </c>
      <c r="K44" s="54">
        <f t="shared" si="19"/>
        <v>193</v>
      </c>
      <c r="L44" s="54">
        <f t="shared" si="19"/>
        <v>1204</v>
      </c>
      <c r="M44" s="54">
        <f t="shared" si="19"/>
        <v>584</v>
      </c>
      <c r="N44" s="54">
        <f t="shared" si="19"/>
        <v>1033</v>
      </c>
      <c r="O44" s="54">
        <f t="shared" si="19"/>
        <v>894</v>
      </c>
      <c r="P44" s="54">
        <f t="shared" si="19"/>
        <v>483</v>
      </c>
      <c r="Q44" s="54">
        <f t="shared" si="19"/>
        <v>937</v>
      </c>
      <c r="R44" s="54">
        <f t="shared" si="19"/>
        <v>896</v>
      </c>
      <c r="S44" s="54">
        <f t="shared" si="19"/>
        <v>693</v>
      </c>
      <c r="T44" s="54">
        <f t="shared" si="19"/>
        <v>3558</v>
      </c>
      <c r="U44" s="54">
        <f t="shared" si="19"/>
        <v>511</v>
      </c>
      <c r="V44" s="54">
        <f t="shared" si="19"/>
        <v>283</v>
      </c>
      <c r="W44" s="54">
        <f t="shared" si="19"/>
        <v>228</v>
      </c>
      <c r="X44" s="54">
        <f t="shared" si="19"/>
        <v>291</v>
      </c>
      <c r="Y44" s="54">
        <f t="shared" si="19"/>
        <v>219</v>
      </c>
      <c r="Z44" s="54">
        <f t="shared" si="19"/>
        <v>305</v>
      </c>
      <c r="AA44" s="54">
        <f t="shared" si="19"/>
        <v>271</v>
      </c>
      <c r="AB44" s="54">
        <f t="shared" si="19"/>
        <v>305</v>
      </c>
      <c r="AC44" s="54">
        <f t="shared" si="19"/>
        <v>39</v>
      </c>
      <c r="AD44" s="54">
        <f t="shared" si="19"/>
        <v>296</v>
      </c>
      <c r="AE44" s="54">
        <f t="shared" si="19"/>
        <v>136</v>
      </c>
      <c r="AF44" s="54">
        <f t="shared" si="19"/>
        <v>252</v>
      </c>
      <c r="AG44" s="54">
        <f t="shared" si="19"/>
        <v>218</v>
      </c>
      <c r="AH44" s="54">
        <f t="shared" ref="AH44:BC44" si="20">SUM(AH25:AH26)</f>
        <v>127</v>
      </c>
      <c r="AI44" s="54">
        <f t="shared" si="20"/>
        <v>228</v>
      </c>
      <c r="AJ44" s="54">
        <f t="shared" si="20"/>
        <v>207</v>
      </c>
      <c r="AK44" s="54">
        <f t="shared" si="20"/>
        <v>153</v>
      </c>
      <c r="AL44" s="54">
        <f t="shared" si="20"/>
        <v>11672</v>
      </c>
      <c r="AM44" s="54">
        <f t="shared" si="20"/>
        <v>1813</v>
      </c>
      <c r="AN44" s="54">
        <f t="shared" si="20"/>
        <v>968</v>
      </c>
      <c r="AO44" s="54">
        <f t="shared" si="20"/>
        <v>845</v>
      </c>
      <c r="AP44" s="54">
        <f t="shared" si="20"/>
        <v>825</v>
      </c>
      <c r="AQ44" s="54">
        <f t="shared" si="20"/>
        <v>742</v>
      </c>
      <c r="AR44" s="54">
        <f t="shared" si="20"/>
        <v>1083</v>
      </c>
      <c r="AS44" s="54">
        <f t="shared" si="20"/>
        <v>1025</v>
      </c>
      <c r="AT44" s="54">
        <f t="shared" si="20"/>
        <v>923</v>
      </c>
      <c r="AU44" s="54">
        <f t="shared" si="20"/>
        <v>154</v>
      </c>
      <c r="AV44" s="54">
        <f t="shared" si="20"/>
        <v>908</v>
      </c>
      <c r="AW44" s="54">
        <f t="shared" si="20"/>
        <v>448</v>
      </c>
      <c r="AX44" s="54">
        <f t="shared" si="20"/>
        <v>781</v>
      </c>
      <c r="AY44" s="54">
        <f t="shared" si="20"/>
        <v>676</v>
      </c>
      <c r="AZ44" s="54">
        <f t="shared" si="20"/>
        <v>356</v>
      </c>
      <c r="BA44" s="54">
        <f t="shared" si="20"/>
        <v>709</v>
      </c>
      <c r="BB44" s="54">
        <f t="shared" si="20"/>
        <v>689</v>
      </c>
      <c r="BC44" s="54">
        <f t="shared" si="20"/>
        <v>540</v>
      </c>
    </row>
    <row r="45" spans="1:55" s="26" customFormat="1" ht="15" customHeight="1" x14ac:dyDescent="0.3">
      <c r="A45" s="29" t="s">
        <v>93</v>
      </c>
      <c r="B45" s="54">
        <f t="shared" ref="B45:AG45" si="21">B27</f>
        <v>512</v>
      </c>
      <c r="C45" s="54">
        <f t="shared" si="21"/>
        <v>84</v>
      </c>
      <c r="D45" s="54">
        <f t="shared" si="21"/>
        <v>47</v>
      </c>
      <c r="E45" s="54">
        <f t="shared" si="21"/>
        <v>37</v>
      </c>
      <c r="F45" s="54">
        <f t="shared" si="21"/>
        <v>43</v>
      </c>
      <c r="G45" s="54">
        <f t="shared" si="21"/>
        <v>40</v>
      </c>
      <c r="H45" s="54">
        <f t="shared" si="21"/>
        <v>57</v>
      </c>
      <c r="I45" s="54">
        <f t="shared" si="21"/>
        <v>41</v>
      </c>
      <c r="J45" s="54">
        <f t="shared" si="21"/>
        <v>45</v>
      </c>
      <c r="K45" s="54">
        <f t="shared" si="21"/>
        <v>2</v>
      </c>
      <c r="L45" s="54">
        <f t="shared" si="21"/>
        <v>41</v>
      </c>
      <c r="M45" s="54">
        <f t="shared" si="21"/>
        <v>11</v>
      </c>
      <c r="N45" s="54">
        <f t="shared" si="21"/>
        <v>38</v>
      </c>
      <c r="O45" s="54">
        <f t="shared" si="21"/>
        <v>23</v>
      </c>
      <c r="P45" s="54">
        <f t="shared" si="21"/>
        <v>8</v>
      </c>
      <c r="Q45" s="54">
        <f t="shared" si="21"/>
        <v>28</v>
      </c>
      <c r="R45" s="54">
        <f t="shared" si="21"/>
        <v>32</v>
      </c>
      <c r="S45" s="54">
        <f t="shared" si="21"/>
        <v>19</v>
      </c>
      <c r="T45" s="54">
        <f t="shared" si="21"/>
        <v>90</v>
      </c>
      <c r="U45" s="54">
        <f t="shared" si="21"/>
        <v>18</v>
      </c>
      <c r="V45" s="54">
        <f t="shared" si="21"/>
        <v>11</v>
      </c>
      <c r="W45" s="54">
        <f t="shared" si="21"/>
        <v>7</v>
      </c>
      <c r="X45" s="54">
        <f t="shared" si="21"/>
        <v>9</v>
      </c>
      <c r="Y45" s="54">
        <f t="shared" si="21"/>
        <v>7</v>
      </c>
      <c r="Z45" s="54">
        <f t="shared" si="21"/>
        <v>12</v>
      </c>
      <c r="AA45" s="54">
        <f t="shared" si="21"/>
        <v>2</v>
      </c>
      <c r="AB45" s="54">
        <f t="shared" si="21"/>
        <v>9</v>
      </c>
      <c r="AC45" s="54">
        <f t="shared" si="21"/>
        <v>1</v>
      </c>
      <c r="AD45" s="54">
        <f t="shared" si="21"/>
        <v>5</v>
      </c>
      <c r="AE45" s="54">
        <f t="shared" si="21"/>
        <v>2</v>
      </c>
      <c r="AF45" s="54">
        <f t="shared" si="21"/>
        <v>4</v>
      </c>
      <c r="AG45" s="54">
        <f t="shared" si="21"/>
        <v>1</v>
      </c>
      <c r="AH45" s="54">
        <f t="shared" ref="AH45:BC45" si="22">AH27</f>
        <v>3</v>
      </c>
      <c r="AI45" s="54">
        <f t="shared" si="22"/>
        <v>4</v>
      </c>
      <c r="AJ45" s="54">
        <f t="shared" si="22"/>
        <v>6</v>
      </c>
      <c r="AK45" s="54">
        <f t="shared" si="22"/>
        <v>7</v>
      </c>
      <c r="AL45" s="54">
        <f t="shared" si="22"/>
        <v>422</v>
      </c>
      <c r="AM45" s="54">
        <f t="shared" si="22"/>
        <v>66</v>
      </c>
      <c r="AN45" s="54">
        <f t="shared" si="22"/>
        <v>36</v>
      </c>
      <c r="AO45" s="54">
        <f t="shared" si="22"/>
        <v>30</v>
      </c>
      <c r="AP45" s="54">
        <f t="shared" si="22"/>
        <v>34</v>
      </c>
      <c r="AQ45" s="54">
        <f t="shared" si="22"/>
        <v>33</v>
      </c>
      <c r="AR45" s="54">
        <f t="shared" si="22"/>
        <v>45</v>
      </c>
      <c r="AS45" s="54">
        <f t="shared" si="22"/>
        <v>39</v>
      </c>
      <c r="AT45" s="54">
        <f t="shared" si="22"/>
        <v>36</v>
      </c>
      <c r="AU45" s="54">
        <f t="shared" si="22"/>
        <v>1</v>
      </c>
      <c r="AV45" s="54">
        <f t="shared" si="22"/>
        <v>36</v>
      </c>
      <c r="AW45" s="54">
        <f t="shared" si="22"/>
        <v>9</v>
      </c>
      <c r="AX45" s="54">
        <f t="shared" si="22"/>
        <v>34</v>
      </c>
      <c r="AY45" s="54">
        <f t="shared" si="22"/>
        <v>22</v>
      </c>
      <c r="AZ45" s="54">
        <f t="shared" si="22"/>
        <v>5</v>
      </c>
      <c r="BA45" s="54">
        <f t="shared" si="22"/>
        <v>24</v>
      </c>
      <c r="BB45" s="54">
        <f t="shared" si="22"/>
        <v>26</v>
      </c>
      <c r="BC45" s="54">
        <f t="shared" si="22"/>
        <v>12</v>
      </c>
    </row>
    <row r="46" spans="1:55" s="26" customFormat="1" ht="15" customHeight="1" x14ac:dyDescent="0.3"/>
    <row r="47" spans="1:55" s="22" customFormat="1" x14ac:dyDescent="0.3">
      <c r="A47" s="162" t="s">
        <v>136</v>
      </c>
      <c r="B47" s="162"/>
      <c r="C47" s="162"/>
      <c r="D47" s="162"/>
      <c r="E47" s="162"/>
      <c r="F47" s="162"/>
      <c r="G47" s="162"/>
      <c r="H47" s="162"/>
      <c r="I47" s="162"/>
    </row>
    <row r="48" spans="1:55" s="14" customFormat="1" x14ac:dyDescent="0.25">
      <c r="A48" s="15" t="s">
        <v>106</v>
      </c>
      <c r="M48" s="23"/>
    </row>
    <row r="49" spans="1:55" s="26" customFormat="1" ht="15" customHeight="1" x14ac:dyDescent="0.3">
      <c r="A49" s="172" t="s">
        <v>120</v>
      </c>
      <c r="B49" s="171" t="str">
        <f>B3</f>
        <v>2021. 10</v>
      </c>
      <c r="C49" s="171" t="s">
        <v>95</v>
      </c>
      <c r="D49" s="171" t="s">
        <v>95</v>
      </c>
      <c r="E49" s="171" t="s">
        <v>95</v>
      </c>
      <c r="F49" s="171" t="s">
        <v>95</v>
      </c>
      <c r="G49" s="171" t="s">
        <v>95</v>
      </c>
      <c r="H49" s="171" t="s">
        <v>95</v>
      </c>
      <c r="I49" s="171" t="s">
        <v>95</v>
      </c>
      <c r="J49" s="171" t="s">
        <v>95</v>
      </c>
      <c r="K49" s="171" t="s">
        <v>95</v>
      </c>
      <c r="L49" s="171" t="s">
        <v>95</v>
      </c>
      <c r="M49" s="171" t="s">
        <v>95</v>
      </c>
      <c r="N49" s="171" t="s">
        <v>95</v>
      </c>
      <c r="O49" s="171" t="s">
        <v>95</v>
      </c>
      <c r="P49" s="171" t="s">
        <v>95</v>
      </c>
      <c r="Q49" s="171" t="s">
        <v>95</v>
      </c>
      <c r="R49" s="171" t="s">
        <v>95</v>
      </c>
      <c r="S49" s="171" t="s">
        <v>95</v>
      </c>
      <c r="T49" s="171" t="s">
        <v>95</v>
      </c>
      <c r="U49" s="171" t="s">
        <v>95</v>
      </c>
      <c r="V49" s="171" t="s">
        <v>95</v>
      </c>
      <c r="W49" s="171" t="s">
        <v>95</v>
      </c>
      <c r="X49" s="171" t="s">
        <v>95</v>
      </c>
      <c r="Y49" s="171" t="s">
        <v>95</v>
      </c>
      <c r="Z49" s="171" t="s">
        <v>95</v>
      </c>
      <c r="AA49" s="171" t="s">
        <v>95</v>
      </c>
      <c r="AB49" s="171" t="s">
        <v>95</v>
      </c>
      <c r="AC49" s="171" t="s">
        <v>95</v>
      </c>
      <c r="AD49" s="171" t="s">
        <v>95</v>
      </c>
      <c r="AE49" s="171" t="s">
        <v>95</v>
      </c>
      <c r="AF49" s="171" t="s">
        <v>95</v>
      </c>
      <c r="AG49" s="171" t="s">
        <v>95</v>
      </c>
      <c r="AH49" s="171" t="s">
        <v>95</v>
      </c>
      <c r="AI49" s="171" t="s">
        <v>95</v>
      </c>
      <c r="AJ49" s="171" t="s">
        <v>95</v>
      </c>
      <c r="AK49" s="171" t="s">
        <v>95</v>
      </c>
      <c r="AL49" s="171" t="s">
        <v>95</v>
      </c>
      <c r="AM49" s="171" t="s">
        <v>95</v>
      </c>
      <c r="AN49" s="171" t="s">
        <v>95</v>
      </c>
      <c r="AO49" s="171" t="s">
        <v>95</v>
      </c>
      <c r="AP49" s="171" t="s">
        <v>95</v>
      </c>
      <c r="AQ49" s="171" t="s">
        <v>95</v>
      </c>
      <c r="AR49" s="171" t="s">
        <v>95</v>
      </c>
      <c r="AS49" s="171" t="s">
        <v>95</v>
      </c>
      <c r="AT49" s="171" t="s">
        <v>95</v>
      </c>
      <c r="AU49" s="171" t="s">
        <v>95</v>
      </c>
      <c r="AV49" s="171" t="s">
        <v>95</v>
      </c>
      <c r="AW49" s="171" t="s">
        <v>95</v>
      </c>
      <c r="AX49" s="171" t="s">
        <v>95</v>
      </c>
      <c r="AY49" s="171" t="s">
        <v>95</v>
      </c>
      <c r="AZ49" s="171" t="s">
        <v>95</v>
      </c>
      <c r="BA49" s="171" t="s">
        <v>95</v>
      </c>
      <c r="BB49" s="171" t="s">
        <v>95</v>
      </c>
      <c r="BC49" s="171" t="s">
        <v>95</v>
      </c>
    </row>
    <row r="50" spans="1:55" s="26" customFormat="1" ht="15" customHeight="1" x14ac:dyDescent="0.3">
      <c r="A50" s="170" t="s">
        <v>50</v>
      </c>
      <c r="B50" s="170" t="s">
        <v>51</v>
      </c>
      <c r="C50" s="170" t="s">
        <v>51</v>
      </c>
      <c r="D50" s="170" t="s">
        <v>51</v>
      </c>
      <c r="E50" s="170" t="s">
        <v>51</v>
      </c>
      <c r="F50" s="170" t="s">
        <v>51</v>
      </c>
      <c r="G50" s="170" t="s">
        <v>51</v>
      </c>
      <c r="H50" s="170" t="s">
        <v>51</v>
      </c>
      <c r="I50" s="170" t="s">
        <v>51</v>
      </c>
      <c r="J50" s="170" t="s">
        <v>51</v>
      </c>
      <c r="K50" s="170" t="s">
        <v>51</v>
      </c>
      <c r="L50" s="170" t="s">
        <v>51</v>
      </c>
      <c r="M50" s="170" t="s">
        <v>51</v>
      </c>
      <c r="N50" s="170" t="s">
        <v>51</v>
      </c>
      <c r="O50" s="170" t="s">
        <v>51</v>
      </c>
      <c r="P50" s="170" t="s">
        <v>51</v>
      </c>
      <c r="Q50" s="170" t="s">
        <v>51</v>
      </c>
      <c r="R50" s="170" t="s">
        <v>51</v>
      </c>
      <c r="S50" s="170" t="s">
        <v>51</v>
      </c>
      <c r="T50" s="170" t="s">
        <v>52</v>
      </c>
      <c r="U50" s="170" t="s">
        <v>52</v>
      </c>
      <c r="V50" s="170" t="s">
        <v>52</v>
      </c>
      <c r="W50" s="170" t="s">
        <v>52</v>
      </c>
      <c r="X50" s="170" t="s">
        <v>52</v>
      </c>
      <c r="Y50" s="170" t="s">
        <v>52</v>
      </c>
      <c r="Z50" s="170" t="s">
        <v>52</v>
      </c>
      <c r="AA50" s="170" t="s">
        <v>52</v>
      </c>
      <c r="AB50" s="170" t="s">
        <v>52</v>
      </c>
      <c r="AC50" s="170" t="s">
        <v>52</v>
      </c>
      <c r="AD50" s="170" t="s">
        <v>52</v>
      </c>
      <c r="AE50" s="170" t="s">
        <v>52</v>
      </c>
      <c r="AF50" s="170" t="s">
        <v>52</v>
      </c>
      <c r="AG50" s="170" t="s">
        <v>52</v>
      </c>
      <c r="AH50" s="170" t="s">
        <v>52</v>
      </c>
      <c r="AI50" s="170" t="s">
        <v>52</v>
      </c>
      <c r="AJ50" s="170" t="s">
        <v>52</v>
      </c>
      <c r="AK50" s="170" t="s">
        <v>52</v>
      </c>
      <c r="AL50" s="170" t="s">
        <v>53</v>
      </c>
      <c r="AM50" s="170" t="s">
        <v>53</v>
      </c>
      <c r="AN50" s="170" t="s">
        <v>53</v>
      </c>
      <c r="AO50" s="170" t="s">
        <v>53</v>
      </c>
      <c r="AP50" s="170" t="s">
        <v>53</v>
      </c>
      <c r="AQ50" s="170" t="s">
        <v>53</v>
      </c>
      <c r="AR50" s="170" t="s">
        <v>53</v>
      </c>
      <c r="AS50" s="170" t="s">
        <v>53</v>
      </c>
      <c r="AT50" s="170" t="s">
        <v>53</v>
      </c>
      <c r="AU50" s="170" t="s">
        <v>53</v>
      </c>
      <c r="AV50" s="170" t="s">
        <v>53</v>
      </c>
      <c r="AW50" s="170" t="s">
        <v>53</v>
      </c>
      <c r="AX50" s="170" t="s">
        <v>53</v>
      </c>
      <c r="AY50" s="170" t="s">
        <v>53</v>
      </c>
      <c r="AZ50" s="170" t="s">
        <v>53</v>
      </c>
      <c r="BA50" s="170" t="s">
        <v>53</v>
      </c>
      <c r="BB50" s="170" t="s">
        <v>53</v>
      </c>
      <c r="BC50" s="170" t="s">
        <v>53</v>
      </c>
    </row>
    <row r="51" spans="1:55" s="26" customFormat="1" ht="15" customHeight="1" x14ac:dyDescent="0.3">
      <c r="A51" s="170" t="s">
        <v>50</v>
      </c>
      <c r="B51" s="27" t="s">
        <v>55</v>
      </c>
      <c r="C51" s="27" t="s">
        <v>56</v>
      </c>
      <c r="D51" s="27" t="s">
        <v>117</v>
      </c>
      <c r="E51" s="27" t="s">
        <v>118</v>
      </c>
      <c r="F51" s="27" t="s">
        <v>59</v>
      </c>
      <c r="G51" s="27" t="s">
        <v>60</v>
      </c>
      <c r="H51" s="27" t="s">
        <v>61</v>
      </c>
      <c r="I51" s="27" t="s">
        <v>62</v>
      </c>
      <c r="J51" s="27" t="s">
        <v>63</v>
      </c>
      <c r="K51" s="27" t="s">
        <v>64</v>
      </c>
      <c r="L51" s="27" t="s">
        <v>65</v>
      </c>
      <c r="M51" s="27" t="s">
        <v>66</v>
      </c>
      <c r="N51" s="27" t="s">
        <v>67</v>
      </c>
      <c r="O51" s="27" t="s">
        <v>68</v>
      </c>
      <c r="P51" s="27" t="s">
        <v>69</v>
      </c>
      <c r="Q51" s="27" t="s">
        <v>70</v>
      </c>
      <c r="R51" s="27" t="s">
        <v>71</v>
      </c>
      <c r="S51" s="27" t="s">
        <v>72</v>
      </c>
      <c r="T51" s="27" t="s">
        <v>55</v>
      </c>
      <c r="U51" s="27" t="s">
        <v>56</v>
      </c>
      <c r="V51" s="27" t="s">
        <v>57</v>
      </c>
      <c r="W51" s="27" t="s">
        <v>58</v>
      </c>
      <c r="X51" s="27" t="s">
        <v>59</v>
      </c>
      <c r="Y51" s="27" t="s">
        <v>60</v>
      </c>
      <c r="Z51" s="27" t="s">
        <v>61</v>
      </c>
      <c r="AA51" s="27" t="s">
        <v>62</v>
      </c>
      <c r="AB51" s="27" t="s">
        <v>63</v>
      </c>
      <c r="AC51" s="27" t="s">
        <v>64</v>
      </c>
      <c r="AD51" s="27" t="s">
        <v>65</v>
      </c>
      <c r="AE51" s="27" t="s">
        <v>66</v>
      </c>
      <c r="AF51" s="27" t="s">
        <v>67</v>
      </c>
      <c r="AG51" s="27" t="s">
        <v>68</v>
      </c>
      <c r="AH51" s="27" t="s">
        <v>69</v>
      </c>
      <c r="AI51" s="27" t="s">
        <v>70</v>
      </c>
      <c r="AJ51" s="27" t="s">
        <v>71</v>
      </c>
      <c r="AK51" s="27" t="s">
        <v>72</v>
      </c>
      <c r="AL51" s="27" t="s">
        <v>55</v>
      </c>
      <c r="AM51" s="27" t="s">
        <v>56</v>
      </c>
      <c r="AN51" s="27" t="s">
        <v>57</v>
      </c>
      <c r="AO51" s="27" t="s">
        <v>58</v>
      </c>
      <c r="AP51" s="27" t="s">
        <v>59</v>
      </c>
      <c r="AQ51" s="27" t="s">
        <v>60</v>
      </c>
      <c r="AR51" s="27" t="s">
        <v>61</v>
      </c>
      <c r="AS51" s="27" t="s">
        <v>62</v>
      </c>
      <c r="AT51" s="27" t="s">
        <v>63</v>
      </c>
      <c r="AU51" s="27" t="s">
        <v>64</v>
      </c>
      <c r="AV51" s="27" t="s">
        <v>65</v>
      </c>
      <c r="AW51" s="27" t="s">
        <v>66</v>
      </c>
      <c r="AX51" s="27" t="s">
        <v>67</v>
      </c>
      <c r="AY51" s="27" t="s">
        <v>68</v>
      </c>
      <c r="AZ51" s="27" t="s">
        <v>69</v>
      </c>
      <c r="BA51" s="27" t="s">
        <v>70</v>
      </c>
      <c r="BB51" s="27" t="s">
        <v>71</v>
      </c>
      <c r="BC51" s="27" t="s">
        <v>72</v>
      </c>
    </row>
    <row r="52" spans="1:55" s="26" customFormat="1" ht="15" customHeight="1" x14ac:dyDescent="0.3">
      <c r="A52" s="28" t="s">
        <v>29</v>
      </c>
      <c r="B52" s="30">
        <f>SUM(B53:B63)</f>
        <v>100.00000000000001</v>
      </c>
      <c r="C52" s="30">
        <f t="shared" ref="C52:BC52" si="23">SUM(C53:C63)</f>
        <v>100</v>
      </c>
      <c r="D52" s="30">
        <f t="shared" si="23"/>
        <v>99.999999999999986</v>
      </c>
      <c r="E52" s="30">
        <f t="shared" si="23"/>
        <v>100</v>
      </c>
      <c r="F52" s="30">
        <f t="shared" si="23"/>
        <v>99.999999999999986</v>
      </c>
      <c r="G52" s="30">
        <f t="shared" si="23"/>
        <v>100</v>
      </c>
      <c r="H52" s="30">
        <f t="shared" si="23"/>
        <v>99.999999999999986</v>
      </c>
      <c r="I52" s="30">
        <f t="shared" si="23"/>
        <v>100</v>
      </c>
      <c r="J52" s="30">
        <f t="shared" si="23"/>
        <v>100</v>
      </c>
      <c r="K52" s="30">
        <f t="shared" si="23"/>
        <v>100</v>
      </c>
      <c r="L52" s="30">
        <f t="shared" si="23"/>
        <v>100.00000000000001</v>
      </c>
      <c r="M52" s="30">
        <f t="shared" si="23"/>
        <v>100</v>
      </c>
      <c r="N52" s="30">
        <f t="shared" si="23"/>
        <v>100</v>
      </c>
      <c r="O52" s="30">
        <f t="shared" si="23"/>
        <v>100.00000000000001</v>
      </c>
      <c r="P52" s="30">
        <f t="shared" si="23"/>
        <v>99.999999999999986</v>
      </c>
      <c r="Q52" s="30">
        <f t="shared" si="23"/>
        <v>99.999999999999986</v>
      </c>
      <c r="R52" s="30">
        <f t="shared" si="23"/>
        <v>100.00000000000001</v>
      </c>
      <c r="S52" s="30">
        <f t="shared" si="23"/>
        <v>99.999999999999986</v>
      </c>
      <c r="T52" s="30">
        <f t="shared" si="23"/>
        <v>100</v>
      </c>
      <c r="U52" s="30">
        <f t="shared" si="23"/>
        <v>100</v>
      </c>
      <c r="V52" s="30">
        <f t="shared" si="23"/>
        <v>100</v>
      </c>
      <c r="W52" s="30">
        <f t="shared" si="23"/>
        <v>100</v>
      </c>
      <c r="X52" s="30">
        <f t="shared" si="23"/>
        <v>100</v>
      </c>
      <c r="Y52" s="30">
        <f t="shared" si="23"/>
        <v>100</v>
      </c>
      <c r="Z52" s="30">
        <f t="shared" si="23"/>
        <v>99.999999999999986</v>
      </c>
      <c r="AA52" s="30">
        <f t="shared" si="23"/>
        <v>100.00000000000001</v>
      </c>
      <c r="AB52" s="30">
        <f t="shared" si="23"/>
        <v>100</v>
      </c>
      <c r="AC52" s="30">
        <f t="shared" si="23"/>
        <v>100</v>
      </c>
      <c r="AD52" s="30">
        <f t="shared" si="23"/>
        <v>100.00000000000001</v>
      </c>
      <c r="AE52" s="30">
        <f t="shared" si="23"/>
        <v>100</v>
      </c>
      <c r="AF52" s="30">
        <f t="shared" si="23"/>
        <v>100.00000000000001</v>
      </c>
      <c r="AG52" s="30">
        <f t="shared" si="23"/>
        <v>100</v>
      </c>
      <c r="AH52" s="30">
        <f t="shared" si="23"/>
        <v>100</v>
      </c>
      <c r="AI52" s="30">
        <f t="shared" si="23"/>
        <v>100</v>
      </c>
      <c r="AJ52" s="30">
        <f t="shared" si="23"/>
        <v>99.999999999999986</v>
      </c>
      <c r="AK52" s="30">
        <f t="shared" si="23"/>
        <v>99.999999999999986</v>
      </c>
      <c r="AL52" s="30">
        <f t="shared" si="23"/>
        <v>99.999999999999986</v>
      </c>
      <c r="AM52" s="30">
        <f t="shared" si="23"/>
        <v>99.999999999999986</v>
      </c>
      <c r="AN52" s="30">
        <f t="shared" si="23"/>
        <v>100</v>
      </c>
      <c r="AO52" s="30">
        <f t="shared" si="23"/>
        <v>99.999999999999986</v>
      </c>
      <c r="AP52" s="30">
        <f t="shared" si="23"/>
        <v>99.999999999999986</v>
      </c>
      <c r="AQ52" s="30">
        <f t="shared" si="23"/>
        <v>99.999999999999986</v>
      </c>
      <c r="AR52" s="30">
        <f t="shared" si="23"/>
        <v>100</v>
      </c>
      <c r="AS52" s="30">
        <f t="shared" si="23"/>
        <v>100.00000000000001</v>
      </c>
      <c r="AT52" s="30">
        <f t="shared" si="23"/>
        <v>100</v>
      </c>
      <c r="AU52" s="30">
        <f t="shared" si="23"/>
        <v>100.00000000000001</v>
      </c>
      <c r="AV52" s="30">
        <f t="shared" si="23"/>
        <v>100.00000000000001</v>
      </c>
      <c r="AW52" s="30">
        <f t="shared" si="23"/>
        <v>100</v>
      </c>
      <c r="AX52" s="30">
        <f t="shared" si="23"/>
        <v>100</v>
      </c>
      <c r="AY52" s="30">
        <f t="shared" si="23"/>
        <v>99.999999999999986</v>
      </c>
      <c r="AZ52" s="30">
        <f t="shared" si="23"/>
        <v>99.999999999999986</v>
      </c>
      <c r="BA52" s="30">
        <f t="shared" si="23"/>
        <v>100.00000000000001</v>
      </c>
      <c r="BB52" s="30">
        <f t="shared" si="23"/>
        <v>100.00000000000001</v>
      </c>
      <c r="BC52" s="30">
        <f t="shared" si="23"/>
        <v>99.999999999999986</v>
      </c>
    </row>
    <row r="53" spans="1:55" s="26" customFormat="1" ht="15" customHeight="1" x14ac:dyDescent="0.3">
      <c r="A53" s="28" t="s">
        <v>107</v>
      </c>
      <c r="B53" s="30">
        <f t="shared" ref="B53:BC57" si="24">B35/B$34*100</f>
        <v>7.7592630783628147</v>
      </c>
      <c r="C53" s="30">
        <f t="shared" si="24"/>
        <v>8.9999042708860415</v>
      </c>
      <c r="D53" s="30">
        <f t="shared" si="24"/>
        <v>7.4499812136013528</v>
      </c>
      <c r="E53" s="30">
        <f t="shared" si="24"/>
        <v>9.9835321644399073</v>
      </c>
      <c r="F53" s="30">
        <f t="shared" si="24"/>
        <v>5.2206231066288558</v>
      </c>
      <c r="G53" s="30">
        <f t="shared" si="24"/>
        <v>5.7674937839346425</v>
      </c>
      <c r="H53" s="30">
        <f t="shared" si="24"/>
        <v>9.8261522164125399</v>
      </c>
      <c r="I53" s="30">
        <f t="shared" si="24"/>
        <v>8.4362524420283709</v>
      </c>
      <c r="J53" s="30">
        <f t="shared" si="24"/>
        <v>5.9667680296944292</v>
      </c>
      <c r="K53" s="30">
        <f t="shared" si="24"/>
        <v>8.7322767038730174</v>
      </c>
      <c r="L53" s="30">
        <f t="shared" si="24"/>
        <v>8.7906619824702332</v>
      </c>
      <c r="M53" s="30">
        <f t="shared" si="24"/>
        <v>4.6820957764294322</v>
      </c>
      <c r="N53" s="30">
        <f t="shared" si="24"/>
        <v>4.2551194405769444</v>
      </c>
      <c r="O53" s="30">
        <f t="shared" si="24"/>
        <v>4.254775567958494</v>
      </c>
      <c r="P53" s="30">
        <f t="shared" si="24"/>
        <v>3.8586795618276915</v>
      </c>
      <c r="Q53" s="30">
        <f t="shared" si="24"/>
        <v>7.4813644914342046</v>
      </c>
      <c r="R53" s="30">
        <f t="shared" si="24"/>
        <v>4.3729051367994387</v>
      </c>
      <c r="S53" s="30">
        <f t="shared" si="24"/>
        <v>4.6825936356867697</v>
      </c>
      <c r="T53" s="30">
        <f t="shared" si="24"/>
        <v>7.7720833914209972</v>
      </c>
      <c r="U53" s="30">
        <f t="shared" si="24"/>
        <v>9.0123867913869287</v>
      </c>
      <c r="V53" s="30">
        <f t="shared" si="24"/>
        <v>7.5808482208370984</v>
      </c>
      <c r="W53" s="30">
        <f t="shared" si="24"/>
        <v>9.908389934978608</v>
      </c>
      <c r="X53" s="30">
        <f t="shared" si="24"/>
        <v>5.4288648208784611</v>
      </c>
      <c r="Y53" s="30">
        <f t="shared" si="24"/>
        <v>5.7644611568925512</v>
      </c>
      <c r="Z53" s="30">
        <f t="shared" si="24"/>
        <v>9.7050874639897842</v>
      </c>
      <c r="AA53" s="30">
        <f t="shared" si="24"/>
        <v>8.2331345650450221</v>
      </c>
      <c r="AB53" s="30">
        <f t="shared" si="24"/>
        <v>6.0833449671925175</v>
      </c>
      <c r="AC53" s="30">
        <f t="shared" si="24"/>
        <v>8.8266803297778189</v>
      </c>
      <c r="AD53" s="30">
        <f t="shared" si="24"/>
        <v>8.3933177880661916</v>
      </c>
      <c r="AE53" s="30">
        <f t="shared" si="24"/>
        <v>4.7367390878841258</v>
      </c>
      <c r="AF53" s="30">
        <f t="shared" si="24"/>
        <v>4.5726522642816656</v>
      </c>
      <c r="AG53" s="30">
        <f t="shared" si="24"/>
        <v>4.3602800763844689</v>
      </c>
      <c r="AH53" s="30">
        <f t="shared" si="24"/>
        <v>3.9029126213592233</v>
      </c>
      <c r="AI53" s="30">
        <f t="shared" si="24"/>
        <v>7.8167279189047294</v>
      </c>
      <c r="AJ53" s="30">
        <f t="shared" si="24"/>
        <v>4.5356985855033489</v>
      </c>
      <c r="AK53" s="30">
        <f t="shared" si="24"/>
        <v>4.6545968156137647</v>
      </c>
      <c r="AL53" s="30">
        <f t="shared" si="24"/>
        <v>7.7458574843316166</v>
      </c>
      <c r="AM53" s="30">
        <f t="shared" si="24"/>
        <v>8.9868575211090782</v>
      </c>
      <c r="AN53" s="30">
        <f t="shared" si="24"/>
        <v>7.3155443415613375</v>
      </c>
      <c r="AO53" s="30">
        <f t="shared" si="24"/>
        <v>10.062938063224145</v>
      </c>
      <c r="AP53" s="30">
        <f t="shared" si="24"/>
        <v>5.0127639823624968</v>
      </c>
      <c r="AQ53" s="30">
        <f t="shared" si="24"/>
        <v>5.7706174416448635</v>
      </c>
      <c r="AR53" s="30">
        <f t="shared" si="24"/>
        <v>9.957280903791963</v>
      </c>
      <c r="AS53" s="30">
        <f t="shared" si="24"/>
        <v>8.6574862767367016</v>
      </c>
      <c r="AT53" s="30">
        <f t="shared" si="24"/>
        <v>5.8505177064300007</v>
      </c>
      <c r="AU53" s="30">
        <f t="shared" si="24"/>
        <v>8.6385497595264518</v>
      </c>
      <c r="AV53" s="30">
        <f t="shared" si="24"/>
        <v>9.2427174512040402</v>
      </c>
      <c r="AW53" s="30">
        <f t="shared" si="24"/>
        <v>4.6263771355580392</v>
      </c>
      <c r="AX53" s="30">
        <f t="shared" si="24"/>
        <v>3.941682986726351</v>
      </c>
      <c r="AY53" s="30">
        <f t="shared" si="24"/>
        <v>4.1517787789342862</v>
      </c>
      <c r="AZ53" s="30">
        <f t="shared" si="24"/>
        <v>3.8129640778647405</v>
      </c>
      <c r="BA53" s="30">
        <f t="shared" si="24"/>
        <v>7.1484414152550873</v>
      </c>
      <c r="BB53" s="30">
        <f t="shared" si="24"/>
        <v>4.2085476333446472</v>
      </c>
      <c r="BC53" s="30">
        <f t="shared" si="24"/>
        <v>4.7110675808031344</v>
      </c>
    </row>
    <row r="54" spans="1:55" s="26" customFormat="1" ht="15" customHeight="1" x14ac:dyDescent="0.3">
      <c r="A54" s="28" t="s">
        <v>108</v>
      </c>
      <c r="B54" s="30">
        <f t="shared" si="24"/>
        <v>9.4820755487199726</v>
      </c>
      <c r="C54" s="30">
        <f t="shared" si="24"/>
        <v>10.281914643059563</v>
      </c>
      <c r="D54" s="30">
        <f t="shared" si="24"/>
        <v>10.040155927108774</v>
      </c>
      <c r="E54" s="30">
        <f t="shared" si="24"/>
        <v>10.435342011857836</v>
      </c>
      <c r="F54" s="30">
        <f t="shared" si="24"/>
        <v>7.6847881843962016</v>
      </c>
      <c r="G54" s="30">
        <f t="shared" si="24"/>
        <v>8.1849089156137413</v>
      </c>
      <c r="H54" s="30">
        <f t="shared" si="24"/>
        <v>10.935825491292169</v>
      </c>
      <c r="I54" s="30">
        <f t="shared" si="24"/>
        <v>9.6995951187745977</v>
      </c>
      <c r="J54" s="30">
        <f t="shared" si="24"/>
        <v>8.2870810061950539</v>
      </c>
      <c r="K54" s="30">
        <f t="shared" si="24"/>
        <v>14.512797902211497</v>
      </c>
      <c r="L54" s="30">
        <f t="shared" si="24"/>
        <v>9.4663133535569113</v>
      </c>
      <c r="M54" s="30">
        <f t="shared" si="24"/>
        <v>8.1526572721702877</v>
      </c>
      <c r="N54" s="30">
        <f t="shared" si="24"/>
        <v>6.942727969588411</v>
      </c>
      <c r="O54" s="30">
        <f t="shared" si="24"/>
        <v>6.546262086313968</v>
      </c>
      <c r="P54" s="30">
        <f t="shared" si="24"/>
        <v>6.4607388400934243</v>
      </c>
      <c r="Q54" s="30">
        <f t="shared" si="24"/>
        <v>9.5526471978834486</v>
      </c>
      <c r="R54" s="30">
        <f t="shared" si="24"/>
        <v>7.125782731831527</v>
      </c>
      <c r="S54" s="30">
        <f t="shared" si="24"/>
        <v>6.9923278624842187</v>
      </c>
      <c r="T54" s="30">
        <f t="shared" si="24"/>
        <v>9.6321504376655493</v>
      </c>
      <c r="U54" s="30">
        <f t="shared" si="24"/>
        <v>10.422625666763794</v>
      </c>
      <c r="V54" s="30">
        <f t="shared" si="24"/>
        <v>10.316595994469804</v>
      </c>
      <c r="W54" s="30">
        <f t="shared" si="24"/>
        <v>10.488989872132654</v>
      </c>
      <c r="X54" s="30">
        <f t="shared" si="24"/>
        <v>7.947610098231066</v>
      </c>
      <c r="Y54" s="30">
        <f t="shared" si="24"/>
        <v>8.3146651732138572</v>
      </c>
      <c r="Z54" s="30">
        <f t="shared" si="24"/>
        <v>10.822369397998276</v>
      </c>
      <c r="AA54" s="30">
        <f t="shared" si="24"/>
        <v>9.8862784711134282</v>
      </c>
      <c r="AB54" s="30">
        <f t="shared" si="24"/>
        <v>8.5700823677230211</v>
      </c>
      <c r="AC54" s="30">
        <f t="shared" si="24"/>
        <v>15.305789743350878</v>
      </c>
      <c r="AD54" s="30">
        <f t="shared" si="24"/>
        <v>9.3564484696923618</v>
      </c>
      <c r="AE54" s="30">
        <f t="shared" si="24"/>
        <v>8.3617146212566063</v>
      </c>
      <c r="AF54" s="30">
        <f t="shared" si="24"/>
        <v>7.4006424387478749</v>
      </c>
      <c r="AG54" s="30">
        <f t="shared" si="24"/>
        <v>6.8228835136855501</v>
      </c>
      <c r="AH54" s="30">
        <f t="shared" si="24"/>
        <v>6.6278317152103554</v>
      </c>
      <c r="AI54" s="30">
        <f t="shared" si="24"/>
        <v>9.8683413432413882</v>
      </c>
      <c r="AJ54" s="30">
        <f t="shared" si="24"/>
        <v>7.3491763854050847</v>
      </c>
      <c r="AK54" s="30">
        <f t="shared" si="24"/>
        <v>7.1809193631227535</v>
      </c>
      <c r="AL54" s="30">
        <f t="shared" si="24"/>
        <v>9.3251493468128395</v>
      </c>
      <c r="AM54" s="30">
        <f t="shared" si="24"/>
        <v>10.134843262964562</v>
      </c>
      <c r="AN54" s="30">
        <f t="shared" si="24"/>
        <v>9.7561749700475282</v>
      </c>
      <c r="AO54" s="30">
        <f t="shared" si="24"/>
        <v>10.378650101150459</v>
      </c>
      <c r="AP54" s="30">
        <f t="shared" si="24"/>
        <v>7.4224491374642225</v>
      </c>
      <c r="AQ54" s="30">
        <f t="shared" si="24"/>
        <v>8.0512577514987935</v>
      </c>
      <c r="AR54" s="30">
        <f t="shared" si="24"/>
        <v>11.058713022890744</v>
      </c>
      <c r="AS54" s="30">
        <f t="shared" si="24"/>
        <v>9.4962615937914059</v>
      </c>
      <c r="AT54" s="30">
        <f t="shared" si="24"/>
        <v>8.0048725311058906</v>
      </c>
      <c r="AU54" s="30">
        <f t="shared" si="24"/>
        <v>13.725490196078432</v>
      </c>
      <c r="AV54" s="30">
        <f t="shared" si="24"/>
        <v>9.5913057965628177</v>
      </c>
      <c r="AW54" s="30">
        <f t="shared" si="24"/>
        <v>7.9394858693916657</v>
      </c>
      <c r="AX54" s="30">
        <f t="shared" si="24"/>
        <v>6.490720880350648</v>
      </c>
      <c r="AY54" s="30">
        <f t="shared" si="24"/>
        <v>6.2762156283983224</v>
      </c>
      <c r="AZ54" s="30">
        <f t="shared" si="24"/>
        <v>6.2880460231453608</v>
      </c>
      <c r="BA54" s="30">
        <f t="shared" si="24"/>
        <v>9.2392502756339567</v>
      </c>
      <c r="BB54" s="30">
        <f t="shared" si="24"/>
        <v>6.9002428008250005</v>
      </c>
      <c r="BC54" s="30">
        <f t="shared" si="24"/>
        <v>6.8005223636957224</v>
      </c>
    </row>
    <row r="55" spans="1:55" s="26" customFormat="1" ht="15" customHeight="1" x14ac:dyDescent="0.3">
      <c r="A55" s="28" t="s">
        <v>98</v>
      </c>
      <c r="B55" s="30">
        <f t="shared" si="24"/>
        <v>11.272892532575861</v>
      </c>
      <c r="C55" s="30">
        <f t="shared" si="24"/>
        <v>14.511773921262044</v>
      </c>
      <c r="D55" s="30">
        <f t="shared" si="24"/>
        <v>13.605657837059301</v>
      </c>
      <c r="E55" s="30">
        <f t="shared" si="24"/>
        <v>15.086822502564562</v>
      </c>
      <c r="F55" s="30">
        <f t="shared" si="24"/>
        <v>10.572874826995481</v>
      </c>
      <c r="G55" s="30">
        <f t="shared" si="24"/>
        <v>9.2515349875678687</v>
      </c>
      <c r="H55" s="30">
        <f t="shared" si="24"/>
        <v>11.551040955684103</v>
      </c>
      <c r="I55" s="30">
        <f t="shared" si="24"/>
        <v>10.735864548826411</v>
      </c>
      <c r="J55" s="30">
        <f t="shared" si="24"/>
        <v>9.430246843659873</v>
      </c>
      <c r="K55" s="30">
        <f t="shared" si="24"/>
        <v>11.201355208502541</v>
      </c>
      <c r="L55" s="30">
        <f t="shared" si="24"/>
        <v>9.4669128667521978</v>
      </c>
      <c r="M55" s="30">
        <f t="shared" si="24"/>
        <v>7.4115066110638974</v>
      </c>
      <c r="N55" s="30">
        <f t="shared" si="24"/>
        <v>7.8970010794236822</v>
      </c>
      <c r="O55" s="30">
        <f t="shared" si="24"/>
        <v>7.1712129549563715</v>
      </c>
      <c r="P55" s="30">
        <f t="shared" si="24"/>
        <v>8.158163097470311</v>
      </c>
      <c r="Q55" s="30">
        <f t="shared" si="24"/>
        <v>9.3926987033106322</v>
      </c>
      <c r="R55" s="30">
        <f t="shared" si="24"/>
        <v>8.444409800711929</v>
      </c>
      <c r="S55" s="30">
        <f t="shared" si="24"/>
        <v>7.7077465928587623</v>
      </c>
      <c r="T55" s="30">
        <f t="shared" si="24"/>
        <v>12.195824520165113</v>
      </c>
      <c r="U55" s="30">
        <f t="shared" si="24"/>
        <v>14.945618239446251</v>
      </c>
      <c r="V55" s="30">
        <f t="shared" si="24"/>
        <v>14.220172857242162</v>
      </c>
      <c r="W55" s="30">
        <f t="shared" si="24"/>
        <v>15.399676101617073</v>
      </c>
      <c r="X55" s="30">
        <f t="shared" si="24"/>
        <v>11.547478348478096</v>
      </c>
      <c r="Y55" s="30">
        <f t="shared" si="24"/>
        <v>10.756860548843909</v>
      </c>
      <c r="Z55" s="30">
        <f t="shared" si="24"/>
        <v>12.382168631760267</v>
      </c>
      <c r="AA55" s="30">
        <f t="shared" si="24"/>
        <v>12.275842592894305</v>
      </c>
      <c r="AB55" s="30">
        <f t="shared" si="24"/>
        <v>10.514100237330727</v>
      </c>
      <c r="AC55" s="30">
        <f t="shared" si="24"/>
        <v>12.604220038194605</v>
      </c>
      <c r="AD55" s="30">
        <f t="shared" si="24"/>
        <v>10.410823110630485</v>
      </c>
      <c r="AE55" s="30">
        <f t="shared" si="24"/>
        <v>8.5457036602074758</v>
      </c>
      <c r="AF55" s="30">
        <f t="shared" si="24"/>
        <v>9.1862442526925747</v>
      </c>
      <c r="AG55" s="30">
        <f t="shared" si="24"/>
        <v>8.4102482495225974</v>
      </c>
      <c r="AH55" s="30">
        <f t="shared" si="24"/>
        <v>9.4563106796116507</v>
      </c>
      <c r="AI55" s="30">
        <f t="shared" si="24"/>
        <v>10.462016881386051</v>
      </c>
      <c r="AJ55" s="30">
        <f t="shared" si="24"/>
        <v>9.5937524242972785</v>
      </c>
      <c r="AK55" s="30">
        <f t="shared" si="24"/>
        <v>9.0074473549049827</v>
      </c>
      <c r="AL55" s="30">
        <f t="shared" si="24"/>
        <v>10.307826274998938</v>
      </c>
      <c r="AM55" s="30">
        <f t="shared" si="24"/>
        <v>14.058319167384029</v>
      </c>
      <c r="AN55" s="30">
        <f t="shared" si="24"/>
        <v>12.974379725944793</v>
      </c>
      <c r="AO55" s="30">
        <f t="shared" si="24"/>
        <v>14.756217177186995</v>
      </c>
      <c r="AP55" s="30">
        <f t="shared" si="24"/>
        <v>9.6000618859750908</v>
      </c>
      <c r="AQ55" s="30">
        <f t="shared" si="24"/>
        <v>7.7010239189105674</v>
      </c>
      <c r="AR55" s="30">
        <f t="shared" si="24"/>
        <v>10.650822857289912</v>
      </c>
      <c r="AS55" s="30">
        <f t="shared" si="24"/>
        <v>9.0585368162029152</v>
      </c>
      <c r="AT55" s="30">
        <f t="shared" si="24"/>
        <v>8.3494300878795791</v>
      </c>
      <c r="AU55" s="30">
        <f t="shared" si="24"/>
        <v>9.8085460599334073</v>
      </c>
      <c r="AV55" s="30">
        <f t="shared" si="24"/>
        <v>8.393033359392021</v>
      </c>
      <c r="AW55" s="30">
        <f t="shared" si="24"/>
        <v>6.2549896215870984</v>
      </c>
      <c r="AX55" s="30">
        <f t="shared" si="24"/>
        <v>6.6243899406260685</v>
      </c>
      <c r="AY55" s="30">
        <f t="shared" si="24"/>
        <v>5.9616280876184558</v>
      </c>
      <c r="AZ55" s="30">
        <f t="shared" si="24"/>
        <v>6.8165094655160878</v>
      </c>
      <c r="BA55" s="30">
        <f t="shared" si="24"/>
        <v>8.3311616718452441</v>
      </c>
      <c r="BB55" s="30">
        <f t="shared" si="24"/>
        <v>7.2840247500195812</v>
      </c>
      <c r="BC55" s="30">
        <f t="shared" si="24"/>
        <v>6.3858961802154752</v>
      </c>
    </row>
    <row r="56" spans="1:55" s="26" customFormat="1" ht="15" customHeight="1" x14ac:dyDescent="0.3">
      <c r="A56" s="28" t="s">
        <v>109</v>
      </c>
      <c r="B56" s="30">
        <f t="shared" si="24"/>
        <v>12.300086315236078</v>
      </c>
      <c r="C56" s="30">
        <f t="shared" si="24"/>
        <v>15.577861958617673</v>
      </c>
      <c r="D56" s="30">
        <f t="shared" si="24"/>
        <v>12.466341035756779</v>
      </c>
      <c r="E56" s="30">
        <f t="shared" si="24"/>
        <v>17.552526930996539</v>
      </c>
      <c r="F56" s="30">
        <f t="shared" si="24"/>
        <v>8.7291063772127639</v>
      </c>
      <c r="G56" s="30">
        <f t="shared" si="24"/>
        <v>9.0942304764804387</v>
      </c>
      <c r="H56" s="30">
        <f t="shared" si="24"/>
        <v>14.982596691054978</v>
      </c>
      <c r="I56" s="30">
        <f t="shared" si="24"/>
        <v>12.284039751974857</v>
      </c>
      <c r="J56" s="30">
        <f t="shared" si="24"/>
        <v>8.9283691589192209</v>
      </c>
      <c r="K56" s="30">
        <f t="shared" si="24"/>
        <v>10.523750957232034</v>
      </c>
      <c r="L56" s="30">
        <f t="shared" si="24"/>
        <v>13.084375487104472</v>
      </c>
      <c r="M56" s="30">
        <f t="shared" si="24"/>
        <v>6.7079075834535651</v>
      </c>
      <c r="N56" s="30">
        <f t="shared" si="24"/>
        <v>6.4781064718489434</v>
      </c>
      <c r="O56" s="30">
        <f t="shared" si="24"/>
        <v>6.3595629274428109</v>
      </c>
      <c r="P56" s="30">
        <f t="shared" si="24"/>
        <v>6.3949472022105986</v>
      </c>
      <c r="Q56" s="30">
        <f t="shared" si="24"/>
        <v>10.164274145683907</v>
      </c>
      <c r="R56" s="30">
        <f t="shared" si="24"/>
        <v>7.5077298828175749</v>
      </c>
      <c r="S56" s="30">
        <f t="shared" si="24"/>
        <v>7.6510957884173374</v>
      </c>
      <c r="T56" s="30">
        <f t="shared" si="24"/>
        <v>12.967382583671627</v>
      </c>
      <c r="U56" s="30">
        <f t="shared" si="24"/>
        <v>16.233951582690604</v>
      </c>
      <c r="V56" s="30">
        <f t="shared" si="24"/>
        <v>12.964293162175315</v>
      </c>
      <c r="W56" s="30">
        <f t="shared" si="24"/>
        <v>18.280437987962582</v>
      </c>
      <c r="X56" s="30">
        <f t="shared" si="24"/>
        <v>9.3929823881580212</v>
      </c>
      <c r="Y56" s="30">
        <f t="shared" si="24"/>
        <v>9.738779102328186</v>
      </c>
      <c r="Z56" s="30">
        <f t="shared" si="24"/>
        <v>15.393068218942116</v>
      </c>
      <c r="AA56" s="30">
        <f t="shared" si="24"/>
        <v>13.102414545928509</v>
      </c>
      <c r="AB56" s="30">
        <f t="shared" si="24"/>
        <v>9.5124249616082643</v>
      </c>
      <c r="AC56" s="30">
        <f t="shared" si="24"/>
        <v>10.554753365317435</v>
      </c>
      <c r="AD56" s="30">
        <f t="shared" si="24"/>
        <v>14.100007885280435</v>
      </c>
      <c r="AE56" s="30">
        <f t="shared" si="24"/>
        <v>6.991583480133098</v>
      </c>
      <c r="AF56" s="30">
        <f t="shared" si="24"/>
        <v>7.0920199030043456</v>
      </c>
      <c r="AG56" s="30">
        <f t="shared" si="24"/>
        <v>7.1729789942711646</v>
      </c>
      <c r="AH56" s="30">
        <f t="shared" si="24"/>
        <v>7.0744336569579289</v>
      </c>
      <c r="AI56" s="30">
        <f t="shared" si="24"/>
        <v>10.498364363313275</v>
      </c>
      <c r="AJ56" s="30">
        <f t="shared" si="24"/>
        <v>8.2723487884978404</v>
      </c>
      <c r="AK56" s="30">
        <f t="shared" si="24"/>
        <v>8.3269131997945554</v>
      </c>
      <c r="AL56" s="30">
        <f t="shared" si="24"/>
        <v>11.602326219005951</v>
      </c>
      <c r="AM56" s="30">
        <f t="shared" si="24"/>
        <v>14.892116066517289</v>
      </c>
      <c r="AN56" s="30">
        <f t="shared" si="24"/>
        <v>11.954805487451699</v>
      </c>
      <c r="AO56" s="30">
        <f t="shared" si="24"/>
        <v>16.783313239471155</v>
      </c>
      <c r="AP56" s="30">
        <f t="shared" si="24"/>
        <v>8.0664500657538483</v>
      </c>
      <c r="AQ56" s="30">
        <f t="shared" si="24"/>
        <v>8.4303343703001712</v>
      </c>
      <c r="AR56" s="30">
        <f t="shared" si="24"/>
        <v>14.538003268268204</v>
      </c>
      <c r="AS56" s="30">
        <f t="shared" si="24"/>
        <v>11.392674616695061</v>
      </c>
      <c r="AT56" s="30">
        <f t="shared" si="24"/>
        <v>8.3459497085182281</v>
      </c>
      <c r="AU56" s="30">
        <f t="shared" si="24"/>
        <v>10.492970773214946</v>
      </c>
      <c r="AV56" s="30">
        <f t="shared" si="24"/>
        <v>11.928898230145201</v>
      </c>
      <c r="AW56" s="30">
        <f t="shared" si="24"/>
        <v>6.4186492096439407</v>
      </c>
      <c r="AX56" s="30">
        <f t="shared" si="24"/>
        <v>5.8721129037271904</v>
      </c>
      <c r="AY56" s="30">
        <f t="shared" si="24"/>
        <v>5.5654808140438092</v>
      </c>
      <c r="AZ56" s="30">
        <f t="shared" si="24"/>
        <v>5.6926884741454273</v>
      </c>
      <c r="BA56" s="30">
        <f t="shared" si="24"/>
        <v>9.8326150145334275</v>
      </c>
      <c r="BB56" s="30">
        <f t="shared" si="24"/>
        <v>6.7357648225987523</v>
      </c>
      <c r="BC56" s="30">
        <f t="shared" si="24"/>
        <v>6.9637610186092065</v>
      </c>
    </row>
    <row r="57" spans="1:55" s="26" customFormat="1" ht="15" customHeight="1" x14ac:dyDescent="0.3">
      <c r="A57" s="28" t="s">
        <v>100</v>
      </c>
      <c r="B57" s="30">
        <f t="shared" si="24"/>
        <v>15.35103967622112</v>
      </c>
      <c r="C57" s="30">
        <f t="shared" si="24"/>
        <v>16.938127082678044</v>
      </c>
      <c r="D57" s="30">
        <f t="shared" si="24"/>
        <v>16.374694721021978</v>
      </c>
      <c r="E57" s="30">
        <f t="shared" si="24"/>
        <v>17.295698243679258</v>
      </c>
      <c r="F57" s="30">
        <f t="shared" si="24"/>
        <v>12.496975445456393</v>
      </c>
      <c r="G57" s="30">
        <f t="shared" si="24"/>
        <v>13.578931344192419</v>
      </c>
      <c r="H57" s="30">
        <f t="shared" si="24"/>
        <v>17.871515091618306</v>
      </c>
      <c r="I57" s="30">
        <f t="shared" si="24"/>
        <v>15.743933859962059</v>
      </c>
      <c r="J57" s="30">
        <f t="shared" si="24"/>
        <v>12.839704101281704</v>
      </c>
      <c r="K57" s="30">
        <f t="shared" si="24"/>
        <v>19.098229410809182</v>
      </c>
      <c r="L57" s="30">
        <f t="shared" si="24"/>
        <v>16.141293269864871</v>
      </c>
      <c r="M57" s="30">
        <f t="shared" si="24"/>
        <v>11.77540170365832</v>
      </c>
      <c r="N57" s="30">
        <f t="shared" si="24"/>
        <v>10.634669837147818</v>
      </c>
      <c r="O57" s="30">
        <f t="shared" si="24"/>
        <v>10.728323245027907</v>
      </c>
      <c r="P57" s="30">
        <f t="shared" si="24"/>
        <v>9.7272936609756897</v>
      </c>
      <c r="Q57" s="30">
        <f t="shared" si="24"/>
        <v>14.303821662458377</v>
      </c>
      <c r="R57" s="30">
        <f t="shared" si="24"/>
        <v>11.835165120690103</v>
      </c>
      <c r="S57" s="30">
        <f t="shared" si="24"/>
        <v>12.077951506911399</v>
      </c>
      <c r="T57" s="30">
        <f t="shared" si="24"/>
        <v>16.004405737799512</v>
      </c>
      <c r="U57" s="30">
        <f t="shared" si="24"/>
        <v>17.19878926993453</v>
      </c>
      <c r="V57" s="30">
        <f t="shared" si="24"/>
        <v>16.66705285353477</v>
      </c>
      <c r="W57" s="30">
        <f t="shared" si="24"/>
        <v>17.531604263856323</v>
      </c>
      <c r="X57" s="30">
        <f t="shared" si="24"/>
        <v>13.204037742429234</v>
      </c>
      <c r="Y57" s="30">
        <f t="shared" si="24"/>
        <v>14.655172413793101</v>
      </c>
      <c r="Z57" s="30">
        <f t="shared" si="24"/>
        <v>18.634433191767396</v>
      </c>
      <c r="AA57" s="30">
        <f t="shared" si="24"/>
        <v>16.151281132218926</v>
      </c>
      <c r="AB57" s="30">
        <f t="shared" si="24"/>
        <v>13.615105402764204</v>
      </c>
      <c r="AC57" s="30">
        <f t="shared" si="24"/>
        <v>18.608225813964321</v>
      </c>
      <c r="AD57" s="30">
        <f t="shared" si="24"/>
        <v>17.051355705000397</v>
      </c>
      <c r="AE57" s="30">
        <f t="shared" si="24"/>
        <v>12.79311019769035</v>
      </c>
      <c r="AF57" s="30">
        <f t="shared" si="24"/>
        <v>11.623732443156767</v>
      </c>
      <c r="AG57" s="30">
        <f t="shared" si="24"/>
        <v>11.764003819223424</v>
      </c>
      <c r="AH57" s="30">
        <f t="shared" si="24"/>
        <v>11.210355987055017</v>
      </c>
      <c r="AI57" s="30">
        <f t="shared" si="24"/>
        <v>14.918622026574047</v>
      </c>
      <c r="AJ57" s="30">
        <f t="shared" si="24"/>
        <v>12.815805125287682</v>
      </c>
      <c r="AK57" s="30">
        <f t="shared" si="24"/>
        <v>13.466230097586029</v>
      </c>
      <c r="AL57" s="30">
        <f t="shared" si="24"/>
        <v>14.667845737389026</v>
      </c>
      <c r="AM57" s="30">
        <f t="shared" si="24"/>
        <v>16.665682560499221</v>
      </c>
      <c r="AN57" s="30">
        <f t="shared" si="24"/>
        <v>16.074361476756089</v>
      </c>
      <c r="AO57" s="30">
        <f t="shared" ref="AO57:BC57" si="25">AO39/AO$34*100</f>
        <v>17.04640660440975</v>
      </c>
      <c r="AP57" s="30">
        <f t="shared" si="25"/>
        <v>11.791212191537092</v>
      </c>
      <c r="AQ57" s="30">
        <f t="shared" si="25"/>
        <v>12.470384639156142</v>
      </c>
      <c r="AR57" s="30">
        <f t="shared" si="25"/>
        <v>17.045176730959763</v>
      </c>
      <c r="AS57" s="30">
        <f t="shared" si="25"/>
        <v>15.300255536626917</v>
      </c>
      <c r="AT57" s="30">
        <f t="shared" si="25"/>
        <v>12.066475245801794</v>
      </c>
      <c r="AU57" s="30">
        <f t="shared" si="25"/>
        <v>19.58472068072512</v>
      </c>
      <c r="AV57" s="30">
        <f t="shared" si="25"/>
        <v>15.105922157146701</v>
      </c>
      <c r="AW57" s="30">
        <f t="shared" si="25"/>
        <v>10.737665655436691</v>
      </c>
      <c r="AX57" s="30">
        <f t="shared" si="25"/>
        <v>9.6583667505984021</v>
      </c>
      <c r="AY57" s="30">
        <f t="shared" si="25"/>
        <v>9.7172595929780954</v>
      </c>
      <c r="AZ57" s="30">
        <f t="shared" si="25"/>
        <v>8.1945280620777314</v>
      </c>
      <c r="BA57" s="30">
        <f t="shared" si="25"/>
        <v>13.693495038588754</v>
      </c>
      <c r="BB57" s="30">
        <f t="shared" si="25"/>
        <v>10.84510351669582</v>
      </c>
      <c r="BC57" s="30">
        <f t="shared" si="25"/>
        <v>10.666013712047013</v>
      </c>
    </row>
    <row r="58" spans="1:55" s="26" customFormat="1" ht="15" customHeight="1" x14ac:dyDescent="0.3">
      <c r="A58" s="28" t="s">
        <v>110</v>
      </c>
      <c r="B58" s="30">
        <f t="shared" ref="B58:BC62" si="26">B40/B$34*100</f>
        <v>16.028772374593967</v>
      </c>
      <c r="C58" s="30">
        <f t="shared" si="26"/>
        <v>15.752605579335881</v>
      </c>
      <c r="D58" s="30">
        <f t="shared" si="26"/>
        <v>16.94376604671551</v>
      </c>
      <c r="E58" s="30">
        <f t="shared" si="26"/>
        <v>14.996659239995727</v>
      </c>
      <c r="F58" s="30">
        <f t="shared" si="26"/>
        <v>17.304323419246813</v>
      </c>
      <c r="G58" s="30">
        <f t="shared" si="26"/>
        <v>16.876236870147661</v>
      </c>
      <c r="H58" s="30">
        <f t="shared" si="26"/>
        <v>14.856588704372292</v>
      </c>
      <c r="I58" s="30">
        <f t="shared" si="26"/>
        <v>16.242249214303918</v>
      </c>
      <c r="J58" s="30">
        <f t="shared" si="26"/>
        <v>16.78502034521517</v>
      </c>
      <c r="K58" s="30">
        <f t="shared" si="26"/>
        <v>16.680203281275379</v>
      </c>
      <c r="L58" s="30">
        <f t="shared" si="26"/>
        <v>15.845733264589153</v>
      </c>
      <c r="M58" s="30">
        <f t="shared" si="26"/>
        <v>17.601834100836015</v>
      </c>
      <c r="N58" s="30">
        <f t="shared" si="26"/>
        <v>16.152245670572405</v>
      </c>
      <c r="O58" s="30">
        <f t="shared" si="26"/>
        <v>16.185834446977442</v>
      </c>
      <c r="P58" s="30">
        <f t="shared" si="26"/>
        <v>16.661732293825455</v>
      </c>
      <c r="Q58" s="30">
        <f t="shared" si="26"/>
        <v>15.817799551339442</v>
      </c>
      <c r="R58" s="30">
        <f t="shared" si="26"/>
        <v>16.89271702133188</v>
      </c>
      <c r="S58" s="30">
        <f t="shared" si="26"/>
        <v>17.059985108931404</v>
      </c>
      <c r="T58" s="30">
        <f t="shared" si="26"/>
        <v>16.648924924270609</v>
      </c>
      <c r="U58" s="30">
        <f t="shared" si="26"/>
        <v>15.834933962881252</v>
      </c>
      <c r="V58" s="30">
        <f t="shared" si="26"/>
        <v>17.024661893396978</v>
      </c>
      <c r="W58" s="30">
        <f t="shared" si="26"/>
        <v>15.09028063136013</v>
      </c>
      <c r="X58" s="30">
        <f t="shared" si="26"/>
        <v>17.855966520062776</v>
      </c>
      <c r="Y58" s="30">
        <f t="shared" si="26"/>
        <v>17.815425234018722</v>
      </c>
      <c r="Z58" s="30">
        <f t="shared" si="26"/>
        <v>15.503549048142318</v>
      </c>
      <c r="AA58" s="30">
        <f t="shared" si="26"/>
        <v>16.741069004094843</v>
      </c>
      <c r="AB58" s="30">
        <f t="shared" si="26"/>
        <v>17.771883289124666</v>
      </c>
      <c r="AC58" s="30">
        <f t="shared" si="26"/>
        <v>16.768363687176858</v>
      </c>
      <c r="AD58" s="30">
        <f t="shared" si="26"/>
        <v>16.867741317743008</v>
      </c>
      <c r="AE58" s="30">
        <f t="shared" si="26"/>
        <v>19.318849089841457</v>
      </c>
      <c r="AF58" s="30">
        <f t="shared" si="26"/>
        <v>17.223027020217927</v>
      </c>
      <c r="AG58" s="30">
        <f t="shared" si="26"/>
        <v>18.00604710375557</v>
      </c>
      <c r="AH58" s="30">
        <f t="shared" si="26"/>
        <v>18.097087378640779</v>
      </c>
      <c r="AI58" s="30">
        <f t="shared" si="26"/>
        <v>16.764266386656434</v>
      </c>
      <c r="AJ58" s="30">
        <f t="shared" si="26"/>
        <v>18.155723927490886</v>
      </c>
      <c r="AK58" s="30">
        <f t="shared" si="26"/>
        <v>18.069465844889574</v>
      </c>
      <c r="AL58" s="30">
        <f t="shared" si="26"/>
        <v>15.380308231741461</v>
      </c>
      <c r="AM58" s="30">
        <f t="shared" si="26"/>
        <v>15.666555825235177</v>
      </c>
      <c r="AN58" s="30">
        <f t="shared" si="26"/>
        <v>16.860663477025859</v>
      </c>
      <c r="AO58" s="30">
        <f t="shared" si="26"/>
        <v>14.897725647260765</v>
      </c>
      <c r="AP58" s="30">
        <f t="shared" si="26"/>
        <v>16.753693819138238</v>
      </c>
      <c r="AQ58" s="30">
        <f t="shared" si="26"/>
        <v>15.90885679556645</v>
      </c>
      <c r="AR58" s="30">
        <f t="shared" si="26"/>
        <v>14.155847497973417</v>
      </c>
      <c r="AS58" s="30">
        <f t="shared" si="26"/>
        <v>15.698939996214273</v>
      </c>
      <c r="AT58" s="30">
        <f t="shared" si="26"/>
        <v>15.800922300530759</v>
      </c>
      <c r="AU58" s="30">
        <f t="shared" si="26"/>
        <v>16.592674805771367</v>
      </c>
      <c r="AV58" s="30">
        <f t="shared" si="26"/>
        <v>14.683002473439362</v>
      </c>
      <c r="AW58" s="30">
        <f t="shared" si="26"/>
        <v>15.851029857895577</v>
      </c>
      <c r="AX58" s="30">
        <f t="shared" si="26"/>
        <v>15.095278062731202</v>
      </c>
      <c r="AY58" s="30">
        <f t="shared" si="26"/>
        <v>14.40888612707783</v>
      </c>
      <c r="AZ58" s="30">
        <f t="shared" si="26"/>
        <v>15.178272794166833</v>
      </c>
      <c r="BA58" s="30">
        <f t="shared" si="26"/>
        <v>14.878219905783302</v>
      </c>
      <c r="BB58" s="30">
        <f t="shared" si="26"/>
        <v>15.617575646816176</v>
      </c>
      <c r="BC58" s="30">
        <f t="shared" si="26"/>
        <v>16.033300685602349</v>
      </c>
    </row>
    <row r="59" spans="1:55" s="26" customFormat="1" ht="15" customHeight="1" x14ac:dyDescent="0.3">
      <c r="A59" s="28" t="s">
        <v>102</v>
      </c>
      <c r="B59" s="30">
        <f t="shared" si="26"/>
        <v>14.06211582287113</v>
      </c>
      <c r="C59" s="30">
        <f t="shared" si="26"/>
        <v>10.523972545497919</v>
      </c>
      <c r="D59" s="30">
        <f t="shared" si="26"/>
        <v>13.19040015029119</v>
      </c>
      <c r="E59" s="30">
        <f t="shared" si="26"/>
        <v>8.8317772098071803</v>
      </c>
      <c r="F59" s="30">
        <f t="shared" si="26"/>
        <v>18.806438187783701</v>
      </c>
      <c r="G59" s="30">
        <f t="shared" si="26"/>
        <v>18.139747297914447</v>
      </c>
      <c r="H59" s="30">
        <f t="shared" si="26"/>
        <v>10.742180864698925</v>
      </c>
      <c r="I59" s="30">
        <f t="shared" si="26"/>
        <v>13.369008182564626</v>
      </c>
      <c r="J59" s="30">
        <f t="shared" si="26"/>
        <v>18.180867655900112</v>
      </c>
      <c r="K59" s="30">
        <f t="shared" si="26"/>
        <v>11.240804771076508</v>
      </c>
      <c r="L59" s="30">
        <f t="shared" si="26"/>
        <v>13.508830829366556</v>
      </c>
      <c r="M59" s="30">
        <f t="shared" si="26"/>
        <v>20.465640255351108</v>
      </c>
      <c r="N59" s="30">
        <f t="shared" si="26"/>
        <v>21.181734274048463</v>
      </c>
      <c r="O59" s="30">
        <f t="shared" si="26"/>
        <v>20.674475277100857</v>
      </c>
      <c r="P59" s="30">
        <f t="shared" si="26"/>
        <v>21.309911510247048</v>
      </c>
      <c r="Q59" s="30">
        <f t="shared" si="26"/>
        <v>15.554236623175429</v>
      </c>
      <c r="R59" s="30">
        <f t="shared" si="26"/>
        <v>20.300361160911475</v>
      </c>
      <c r="S59" s="30">
        <f t="shared" si="26"/>
        <v>20.70829691495905</v>
      </c>
      <c r="T59" s="30">
        <f t="shared" si="26"/>
        <v>13.81113861363286</v>
      </c>
      <c r="U59" s="30">
        <f t="shared" si="26"/>
        <v>10.419057699969672</v>
      </c>
      <c r="V59" s="30">
        <f t="shared" si="26"/>
        <v>13.100230939747126</v>
      </c>
      <c r="W59" s="30">
        <f t="shared" si="26"/>
        <v>8.7409054651809228</v>
      </c>
      <c r="X59" s="30">
        <f t="shared" si="26"/>
        <v>18.853777149167843</v>
      </c>
      <c r="Y59" s="30">
        <f t="shared" si="26"/>
        <v>17.627410192815425</v>
      </c>
      <c r="Z59" s="30">
        <f t="shared" si="26"/>
        <v>10.375100234623266</v>
      </c>
      <c r="AA59" s="30">
        <f t="shared" si="26"/>
        <v>12.873233623339525</v>
      </c>
      <c r="AB59" s="30">
        <f t="shared" si="26"/>
        <v>18.365210107496861</v>
      </c>
      <c r="AC59" s="30">
        <f t="shared" si="26"/>
        <v>10.852857608645024</v>
      </c>
      <c r="AD59" s="30">
        <f t="shared" si="26"/>
        <v>13.06816261701193</v>
      </c>
      <c r="AE59" s="30">
        <f t="shared" si="26"/>
        <v>20.794676061851636</v>
      </c>
      <c r="AF59" s="30">
        <f t="shared" si="26"/>
        <v>21.433520186433206</v>
      </c>
      <c r="AG59" s="30">
        <f t="shared" si="26"/>
        <v>20.591979630808403</v>
      </c>
      <c r="AH59" s="30">
        <f t="shared" si="26"/>
        <v>21.540453074433657</v>
      </c>
      <c r="AI59" s="30">
        <f t="shared" si="26"/>
        <v>15.350753200597714</v>
      </c>
      <c r="AJ59" s="30">
        <f t="shared" si="26"/>
        <v>20.196012515838742</v>
      </c>
      <c r="AK59" s="30">
        <f t="shared" si="26"/>
        <v>19.899203903441194</v>
      </c>
      <c r="AL59" s="30">
        <f t="shared" si="26"/>
        <v>14.324550801085877</v>
      </c>
      <c r="AM59" s="30">
        <f t="shared" si="26"/>
        <v>10.633629704674918</v>
      </c>
      <c r="AN59" s="30">
        <f t="shared" si="26"/>
        <v>13.283029047947759</v>
      </c>
      <c r="AO59" s="30">
        <f t="shared" si="26"/>
        <v>8.9278051372172396</v>
      </c>
      <c r="AP59" s="30">
        <f t="shared" si="26"/>
        <v>18.759186199427553</v>
      </c>
      <c r="AQ59" s="30">
        <f t="shared" si="26"/>
        <v>18.667463276952553</v>
      </c>
      <c r="AR59" s="30">
        <f t="shared" si="26"/>
        <v>11.139776368104791</v>
      </c>
      <c r="AS59" s="30">
        <f t="shared" si="26"/>
        <v>13.90900056785917</v>
      </c>
      <c r="AT59" s="30">
        <f t="shared" si="26"/>
        <v>17.997041677542853</v>
      </c>
      <c r="AU59" s="30">
        <f t="shared" si="26"/>
        <v>11.625971143174251</v>
      </c>
      <c r="AV59" s="30">
        <f t="shared" si="26"/>
        <v>14.010175703904959</v>
      </c>
      <c r="AW59" s="30">
        <f t="shared" si="26"/>
        <v>20.130129330991537</v>
      </c>
      <c r="AX59" s="30">
        <f t="shared" si="26"/>
        <v>20.933196555690262</v>
      </c>
      <c r="AY59" s="30">
        <f t="shared" si="26"/>
        <v>20.755010097871679</v>
      </c>
      <c r="AZ59" s="30">
        <f t="shared" si="26"/>
        <v>21.07164358819988</v>
      </c>
      <c r="BA59" s="30">
        <f t="shared" si="26"/>
        <v>15.756239350506165</v>
      </c>
      <c r="BB59" s="30">
        <f t="shared" si="26"/>
        <v>20.405712346291413</v>
      </c>
      <c r="BC59" s="30">
        <f t="shared" si="26"/>
        <v>21.531178583088476</v>
      </c>
    </row>
    <row r="60" spans="1:55" s="26" customFormat="1" ht="15" customHeight="1" x14ac:dyDescent="0.3">
      <c r="A60" s="28" t="s">
        <v>103</v>
      </c>
      <c r="B60" s="30">
        <f t="shared" si="26"/>
        <v>8.1224572045850429</v>
      </c>
      <c r="C60" s="30">
        <f t="shared" si="26"/>
        <v>4.6525868893660149</v>
      </c>
      <c r="D60" s="30">
        <f t="shared" si="26"/>
        <v>6.1599818398146402</v>
      </c>
      <c r="E60" s="30">
        <f t="shared" si="26"/>
        <v>3.6959486143918454</v>
      </c>
      <c r="F60" s="30">
        <f t="shared" si="26"/>
        <v>11.024864257992082</v>
      </c>
      <c r="G60" s="30">
        <f t="shared" si="26"/>
        <v>11.501496930024864</v>
      </c>
      <c r="H60" s="30">
        <f t="shared" si="26"/>
        <v>5.6549172454901191</v>
      </c>
      <c r="I60" s="30">
        <f t="shared" si="26"/>
        <v>7.9583227158186816</v>
      </c>
      <c r="J60" s="30">
        <f t="shared" si="26"/>
        <v>11.234741088621492</v>
      </c>
      <c r="K60" s="30">
        <f t="shared" si="26"/>
        <v>4.9195925092242359</v>
      </c>
      <c r="L60" s="30">
        <f t="shared" si="26"/>
        <v>8.0052996966463237</v>
      </c>
      <c r="M60" s="30">
        <f t="shared" si="26"/>
        <v>13.498824040951044</v>
      </c>
      <c r="N60" s="30">
        <f t="shared" si="26"/>
        <v>14.601942962626909</v>
      </c>
      <c r="O60" s="30">
        <f t="shared" si="26"/>
        <v>15.712208159735869</v>
      </c>
      <c r="P60" s="30">
        <f t="shared" si="26"/>
        <v>14.70772064870555</v>
      </c>
      <c r="Q60" s="30">
        <f t="shared" si="26"/>
        <v>10.194453106924058</v>
      </c>
      <c r="R60" s="30">
        <f t="shared" si="26"/>
        <v>13.47857718190558</v>
      </c>
      <c r="S60" s="30">
        <f t="shared" si="26"/>
        <v>14.405490272247581</v>
      </c>
      <c r="T60" s="30">
        <f t="shared" si="26"/>
        <v>7.2801770419699157</v>
      </c>
      <c r="U60" s="30">
        <f t="shared" si="26"/>
        <v>4.1498427121304919</v>
      </c>
      <c r="V60" s="30">
        <f t="shared" si="26"/>
        <v>5.6136123147268497</v>
      </c>
      <c r="W60" s="30">
        <f t="shared" si="26"/>
        <v>3.2336660946073335</v>
      </c>
      <c r="X60" s="30">
        <f t="shared" si="26"/>
        <v>10.18735589870769</v>
      </c>
      <c r="Y60" s="30">
        <f t="shared" si="26"/>
        <v>10.252820225618049</v>
      </c>
      <c r="Z60" s="30">
        <f t="shared" si="26"/>
        <v>4.8641263995723323</v>
      </c>
      <c r="AA60" s="30">
        <f t="shared" si="26"/>
        <v>7.2088804892089451</v>
      </c>
      <c r="AB60" s="30">
        <f t="shared" si="26"/>
        <v>10.147633673042021</v>
      </c>
      <c r="AC60" s="30">
        <f t="shared" si="26"/>
        <v>4.5600633471517069</v>
      </c>
      <c r="AD60" s="30">
        <f t="shared" si="26"/>
        <v>7.1023847340970798</v>
      </c>
      <c r="AE60" s="30">
        <f t="shared" si="26"/>
        <v>12.323350949305148</v>
      </c>
      <c r="AF60" s="30">
        <f t="shared" si="26"/>
        <v>13.349499275681803</v>
      </c>
      <c r="AG60" s="30">
        <f t="shared" si="26"/>
        <v>14.341979630808401</v>
      </c>
      <c r="AH60" s="30">
        <f t="shared" si="26"/>
        <v>13.46925566343042</v>
      </c>
      <c r="AI60" s="30">
        <f t="shared" si="26"/>
        <v>9.2645692823391617</v>
      </c>
      <c r="AJ60" s="30">
        <f t="shared" si="26"/>
        <v>12.125365260789739</v>
      </c>
      <c r="AK60" s="30">
        <f t="shared" si="26"/>
        <v>13.604262968669747</v>
      </c>
      <c r="AL60" s="30">
        <f t="shared" si="26"/>
        <v>9.0031896694869111</v>
      </c>
      <c r="AM60" s="30">
        <f t="shared" si="26"/>
        <v>5.1780558827276941</v>
      </c>
      <c r="AN60" s="30">
        <f t="shared" si="26"/>
        <v>6.7212555441828732</v>
      </c>
      <c r="AO60" s="30">
        <f t="shared" si="26"/>
        <v>4.1844616547806366</v>
      </c>
      <c r="AP60" s="30">
        <f t="shared" si="26"/>
        <v>11.86083391351435</v>
      </c>
      <c r="AQ60" s="30">
        <f t="shared" si="26"/>
        <v>12.787655287500774</v>
      </c>
      <c r="AR60" s="30">
        <f t="shared" si="26"/>
        <v>6.5114453723123651</v>
      </c>
      <c r="AS60" s="30">
        <f t="shared" si="26"/>
        <v>8.7746072307401093</v>
      </c>
      <c r="AT60" s="30">
        <f t="shared" si="26"/>
        <v>12.318802749499696</v>
      </c>
      <c r="AU60" s="30">
        <f t="shared" si="26"/>
        <v>5.2765445800961892</v>
      </c>
      <c r="AV60" s="30">
        <f t="shared" si="26"/>
        <v>9.0325391841494831</v>
      </c>
      <c r="AW60" s="30">
        <f t="shared" si="26"/>
        <v>14.697429346958327</v>
      </c>
      <c r="AX60" s="30">
        <f t="shared" si="26"/>
        <v>15.83822935123877</v>
      </c>
      <c r="AY60" s="30">
        <f t="shared" si="26"/>
        <v>17.049867950908808</v>
      </c>
      <c r="AZ60" s="30">
        <f t="shared" si="26"/>
        <v>15.987691484380226</v>
      </c>
      <c r="BA60" s="30">
        <f t="shared" si="26"/>
        <v>11.117570411947479</v>
      </c>
      <c r="BB60" s="30">
        <f t="shared" si="26"/>
        <v>14.844790225308724</v>
      </c>
      <c r="BC60" s="30">
        <f t="shared" si="26"/>
        <v>15.220372184133202</v>
      </c>
    </row>
    <row r="61" spans="1:55" s="26" customFormat="1" ht="15" customHeight="1" x14ac:dyDescent="0.3">
      <c r="A61" s="28" t="s">
        <v>111</v>
      </c>
      <c r="B61" s="30">
        <f t="shared" si="26"/>
        <v>4.8783917900005527</v>
      </c>
      <c r="C61" s="30">
        <f t="shared" si="26"/>
        <v>2.3953551626103353</v>
      </c>
      <c r="D61" s="30">
        <f t="shared" si="26"/>
        <v>3.2610056985409233</v>
      </c>
      <c r="E61" s="30">
        <f t="shared" si="26"/>
        <v>1.8459872380484001</v>
      </c>
      <c r="F61" s="30">
        <f t="shared" si="26"/>
        <v>7.0382594051548093</v>
      </c>
      <c r="G61" s="30">
        <f t="shared" si="26"/>
        <v>6.5895367128431523</v>
      </c>
      <c r="H61" s="30">
        <f t="shared" si="26"/>
        <v>3.1329044532087256</v>
      </c>
      <c r="I61" s="30">
        <f t="shared" si="26"/>
        <v>4.7736345876157307</v>
      </c>
      <c r="J61" s="30">
        <f t="shared" si="26"/>
        <v>7.2380172346191038</v>
      </c>
      <c r="K61" s="30">
        <f t="shared" si="26"/>
        <v>2.6384795674471491</v>
      </c>
      <c r="L61" s="30">
        <f t="shared" si="26"/>
        <v>4.9441853215189262</v>
      </c>
      <c r="M61" s="30">
        <f t="shared" si="26"/>
        <v>8.5281736071308583</v>
      </c>
      <c r="N61" s="30">
        <f t="shared" si="26"/>
        <v>10.180999014439248</v>
      </c>
      <c r="O61" s="30">
        <f t="shared" si="26"/>
        <v>10.565207137803633</v>
      </c>
      <c r="P61" s="30">
        <f t="shared" si="26"/>
        <v>11.105628474620875</v>
      </c>
      <c r="Q61" s="30">
        <f t="shared" si="26"/>
        <v>6.5679479312322071</v>
      </c>
      <c r="R61" s="30">
        <f t="shared" si="26"/>
        <v>8.8367500714526983</v>
      </c>
      <c r="S61" s="30">
        <f t="shared" si="26"/>
        <v>7.5620730957236733</v>
      </c>
      <c r="T61" s="30">
        <f t="shared" si="26"/>
        <v>3.3511120056355037</v>
      </c>
      <c r="U61" s="30">
        <f t="shared" si="26"/>
        <v>1.6255062052889162</v>
      </c>
      <c r="V61" s="30">
        <f t="shared" si="26"/>
        <v>2.28545388542608</v>
      </c>
      <c r="W61" s="30">
        <f t="shared" si="26"/>
        <v>1.2124434990693964</v>
      </c>
      <c r="X61" s="30">
        <f t="shared" si="26"/>
        <v>5.0006781237285178</v>
      </c>
      <c r="Y61" s="30">
        <f t="shared" si="26"/>
        <v>4.6223697895831668</v>
      </c>
      <c r="Z61" s="30">
        <f t="shared" si="26"/>
        <v>2.1318048172017461</v>
      </c>
      <c r="AA61" s="30">
        <f t="shared" si="26"/>
        <v>3.2313423919536857</v>
      </c>
      <c r="AB61" s="30">
        <f t="shared" si="26"/>
        <v>4.872260226162223</v>
      </c>
      <c r="AC61" s="30">
        <f t="shared" si="26"/>
        <v>1.7327309143416088</v>
      </c>
      <c r="AD61" s="30">
        <f t="shared" si="26"/>
        <v>3.3106913138003673</v>
      </c>
      <c r="AE61" s="30">
        <f t="shared" si="26"/>
        <v>5.5940497161871212</v>
      </c>
      <c r="AF61" s="30">
        <f t="shared" si="26"/>
        <v>7.3124645713925807</v>
      </c>
      <c r="AG61" s="30">
        <f t="shared" si="26"/>
        <v>7.6583386378103118</v>
      </c>
      <c r="AH61" s="30">
        <f t="shared" si="26"/>
        <v>7.7799352750809057</v>
      </c>
      <c r="AI61" s="30">
        <f t="shared" si="26"/>
        <v>4.5878599410363066</v>
      </c>
      <c r="AJ61" s="30">
        <f t="shared" si="26"/>
        <v>6.4053166455483437</v>
      </c>
      <c r="AK61" s="30">
        <f t="shared" si="26"/>
        <v>5.2773497688751929</v>
      </c>
      <c r="AL61" s="30">
        <f t="shared" si="26"/>
        <v>6.4753959090364965</v>
      </c>
      <c r="AM61" s="30">
        <f t="shared" si="26"/>
        <v>3.200002486162949</v>
      </c>
      <c r="AN61" s="30">
        <f t="shared" si="26"/>
        <v>4.2631691699792906</v>
      </c>
      <c r="AO61" s="30">
        <f t="shared" si="26"/>
        <v>2.5154790853546398</v>
      </c>
      <c r="AP61" s="30">
        <f t="shared" si="26"/>
        <v>9.072097160980892</v>
      </c>
      <c r="AQ61" s="30">
        <f t="shared" si="26"/>
        <v>8.6157522816704102</v>
      </c>
      <c r="AR61" s="30">
        <f t="shared" si="26"/>
        <v>4.2172240307783371</v>
      </c>
      <c r="AS61" s="30">
        <f t="shared" si="26"/>
        <v>6.4534828695816771</v>
      </c>
      <c r="AT61" s="30">
        <f t="shared" si="26"/>
        <v>9.5971460889236937</v>
      </c>
      <c r="AU61" s="30">
        <f t="shared" si="26"/>
        <v>3.5377358490566038</v>
      </c>
      <c r="AV61" s="30">
        <f t="shared" si="26"/>
        <v>6.8025990336926005</v>
      </c>
      <c r="AW61" s="30">
        <f t="shared" si="26"/>
        <v>11.520038320293789</v>
      </c>
      <c r="AX61" s="30">
        <f t="shared" si="26"/>
        <v>13.012527588672324</v>
      </c>
      <c r="AY61" s="30">
        <f t="shared" si="26"/>
        <v>13.402982755942208</v>
      </c>
      <c r="AZ61" s="30">
        <f t="shared" si="26"/>
        <v>14.542778781189378</v>
      </c>
      <c r="BA61" s="30">
        <f t="shared" si="26"/>
        <v>8.5336273428886447</v>
      </c>
      <c r="BB61" s="30">
        <f t="shared" si="26"/>
        <v>11.291543743309923</v>
      </c>
      <c r="BC61" s="30">
        <f t="shared" si="26"/>
        <v>9.8857329415605619</v>
      </c>
    </row>
    <row r="62" spans="1:55" s="26" customFormat="1" ht="15" customHeight="1" x14ac:dyDescent="0.3">
      <c r="A62" s="28" t="s">
        <v>112</v>
      </c>
      <c r="B62" s="30">
        <f t="shared" si="26"/>
        <v>0.71874305384154713</v>
      </c>
      <c r="C62" s="30">
        <f t="shared" si="26"/>
        <v>0.35313406482532478</v>
      </c>
      <c r="D62" s="30">
        <f t="shared" si="26"/>
        <v>0.48962051474732299</v>
      </c>
      <c r="E62" s="30">
        <f t="shared" si="26"/>
        <v>0.266515649411455</v>
      </c>
      <c r="F62" s="30">
        <f t="shared" si="26"/>
        <v>1.0801289186128666</v>
      </c>
      <c r="G62" s="30">
        <f t="shared" si="26"/>
        <v>0.97528796874207135</v>
      </c>
      <c r="H62" s="30">
        <f t="shared" si="26"/>
        <v>0.42867422920482168</v>
      </c>
      <c r="I62" s="30">
        <f t="shared" si="26"/>
        <v>0.73388261275800559</v>
      </c>
      <c r="J62" s="30">
        <f t="shared" si="26"/>
        <v>1.0699753417734754</v>
      </c>
      <c r="K62" s="30">
        <f t="shared" si="26"/>
        <v>0.44786856333975356</v>
      </c>
      <c r="L62" s="30">
        <f t="shared" si="26"/>
        <v>0.72181388712365557</v>
      </c>
      <c r="M62" s="30">
        <f t="shared" si="26"/>
        <v>1.1542186295630177</v>
      </c>
      <c r="N62" s="30">
        <f t="shared" si="26"/>
        <v>1.6160067581308761</v>
      </c>
      <c r="O62" s="30">
        <f t="shared" si="26"/>
        <v>1.7569373476927912</v>
      </c>
      <c r="P62" s="30">
        <f t="shared" si="26"/>
        <v>1.5888680548702259</v>
      </c>
      <c r="Q62" s="30">
        <f t="shared" si="26"/>
        <v>0.94258955606748018</v>
      </c>
      <c r="R62" s="30">
        <f t="shared" si="26"/>
        <v>1.1640294125289059</v>
      </c>
      <c r="S62" s="30">
        <f t="shared" si="26"/>
        <v>1.1216859279401767</v>
      </c>
      <c r="T62" s="30">
        <f t="shared" si="26"/>
        <v>0.32849151489244627</v>
      </c>
      <c r="U62" s="30">
        <f t="shared" si="26"/>
        <v>0.15193591931637757</v>
      </c>
      <c r="V62" s="30">
        <f t="shared" si="26"/>
        <v>0.21858176734558318</v>
      </c>
      <c r="W62" s="30">
        <f t="shared" si="26"/>
        <v>0.11022213627903604</v>
      </c>
      <c r="X62" s="30">
        <f t="shared" si="26"/>
        <v>0.56381144285354468</v>
      </c>
      <c r="Y62" s="30">
        <f t="shared" si="26"/>
        <v>0.43803504280342426</v>
      </c>
      <c r="Z62" s="30">
        <f t="shared" si="26"/>
        <v>0.18116480057022363</v>
      </c>
      <c r="AA62" s="30">
        <f t="shared" si="26"/>
        <v>0.29435085318300802</v>
      </c>
      <c r="AB62" s="30">
        <f t="shared" si="26"/>
        <v>0.53224905765740615</v>
      </c>
      <c r="AC62" s="30">
        <f t="shared" si="26"/>
        <v>0.18165727327774933</v>
      </c>
      <c r="AD62" s="30">
        <f t="shared" si="26"/>
        <v>0.33343471551034665</v>
      </c>
      <c r="AE62" s="30">
        <f t="shared" si="26"/>
        <v>0.5323938148365629</v>
      </c>
      <c r="AF62" s="30">
        <f t="shared" si="26"/>
        <v>0.79360080619764439</v>
      </c>
      <c r="AG62" s="30">
        <f t="shared" si="26"/>
        <v>0.86728198599618089</v>
      </c>
      <c r="AH62" s="30">
        <f t="shared" si="26"/>
        <v>0.82200647249190939</v>
      </c>
      <c r="AI62" s="30">
        <f t="shared" si="26"/>
        <v>0.46040143774484066</v>
      </c>
      <c r="AJ62" s="30">
        <f t="shared" si="26"/>
        <v>0.53528483876806909</v>
      </c>
      <c r="AK62" s="30">
        <f t="shared" si="26"/>
        <v>0.49114021571648692</v>
      </c>
      <c r="AL62" s="30">
        <f t="shared" si="26"/>
        <v>1.1268106008240624</v>
      </c>
      <c r="AM62" s="30">
        <f t="shared" si="26"/>
        <v>0.56342667839306859</v>
      </c>
      <c r="AN62" s="30">
        <f t="shared" si="26"/>
        <v>0.76805281156522498</v>
      </c>
      <c r="AO62" s="30">
        <f t="shared" ref="AO62:BC62" si="27">AO44/AO$34*100</f>
        <v>0.43167746286041236</v>
      </c>
      <c r="AP62" s="30">
        <f t="shared" si="27"/>
        <v>1.5954977953121372</v>
      </c>
      <c r="AQ62" s="30">
        <f t="shared" si="27"/>
        <v>1.5286676692968542</v>
      </c>
      <c r="AR62" s="30">
        <f t="shared" si="27"/>
        <v>0.69675875291120348</v>
      </c>
      <c r="AS62" s="30">
        <f t="shared" si="27"/>
        <v>1.212615937914064</v>
      </c>
      <c r="AT62" s="30">
        <f t="shared" si="27"/>
        <v>1.6061950752632039</v>
      </c>
      <c r="AU62" s="30">
        <f t="shared" si="27"/>
        <v>0.71217166111727714</v>
      </c>
      <c r="AV62" s="30">
        <f t="shared" si="27"/>
        <v>1.1636699175947405</v>
      </c>
      <c r="AW62" s="30">
        <f t="shared" si="27"/>
        <v>1.7882803768162223</v>
      </c>
      <c r="AX62" s="30">
        <f t="shared" si="27"/>
        <v>2.4278031645372877</v>
      </c>
      <c r="AY62" s="30">
        <f t="shared" si="27"/>
        <v>2.6254466366319713</v>
      </c>
      <c r="AZ62" s="30">
        <f t="shared" si="27"/>
        <v>2.3814301959997324</v>
      </c>
      <c r="BA62" s="30">
        <f t="shared" si="27"/>
        <v>1.4212689185125789</v>
      </c>
      <c r="BB62" s="30">
        <f t="shared" si="27"/>
        <v>1.7988147142521473</v>
      </c>
      <c r="BC62" s="30">
        <f t="shared" si="27"/>
        <v>1.762977473065622</v>
      </c>
    </row>
    <row r="63" spans="1:55" s="26" customFormat="1" ht="15" customHeight="1" x14ac:dyDescent="0.3">
      <c r="A63" s="29" t="s">
        <v>93</v>
      </c>
      <c r="B63" s="30">
        <f t="shared" ref="B63:BC63" si="28">B45/B$34*100</f>
        <v>2.4162602991915437E-2</v>
      </c>
      <c r="C63" s="30">
        <f t="shared" si="28"/>
        <v>1.2763881861156316E-2</v>
      </c>
      <c r="D63" s="30">
        <f t="shared" si="28"/>
        <v>1.8395015342225561E-2</v>
      </c>
      <c r="E63" s="30">
        <f t="shared" si="28"/>
        <v>9.1901948072915501E-3</v>
      </c>
      <c r="F63" s="30">
        <f t="shared" si="28"/>
        <v>4.1617870520029812E-2</v>
      </c>
      <c r="G63" s="30">
        <f t="shared" si="28"/>
        <v>4.0594712538691832E-2</v>
      </c>
      <c r="H63" s="30">
        <f t="shared" si="28"/>
        <v>1.7604056963022214E-2</v>
      </c>
      <c r="I63" s="30">
        <f t="shared" si="28"/>
        <v>2.3216965372745549E-2</v>
      </c>
      <c r="J63" s="30">
        <f t="shared" si="28"/>
        <v>3.9209194120363514E-2</v>
      </c>
      <c r="K63" s="30">
        <f t="shared" si="28"/>
        <v>4.6411250087021096E-3</v>
      </c>
      <c r="L63" s="30">
        <f t="shared" si="28"/>
        <v>2.4580041006702559E-2</v>
      </c>
      <c r="M63" s="30">
        <f t="shared" si="28"/>
        <v>2.1740419392454097E-2</v>
      </c>
      <c r="N63" s="30">
        <f t="shared" si="28"/>
        <v>5.9446521596295536E-2</v>
      </c>
      <c r="O63" s="30">
        <f t="shared" si="28"/>
        <v>4.5200848989859287E-2</v>
      </c>
      <c r="P63" s="30">
        <f t="shared" si="28"/>
        <v>2.6316655153130034E-2</v>
      </c>
      <c r="Q63" s="30">
        <f t="shared" si="28"/>
        <v>2.8167030490810509E-2</v>
      </c>
      <c r="R63" s="30">
        <f t="shared" si="28"/>
        <v>4.1572479018889497E-2</v>
      </c>
      <c r="S63" s="30">
        <f t="shared" si="28"/>
        <v>3.0753293839629665E-2</v>
      </c>
      <c r="T63" s="30">
        <f t="shared" si="28"/>
        <v>8.309228875862891E-3</v>
      </c>
      <c r="U63" s="30">
        <f t="shared" si="28"/>
        <v>5.3519501911835536E-3</v>
      </c>
      <c r="V63" s="30">
        <f t="shared" si="28"/>
        <v>8.4961110982382151E-3</v>
      </c>
      <c r="W63" s="30">
        <f t="shared" si="28"/>
        <v>3.3840129559353171E-3</v>
      </c>
      <c r="X63" s="30">
        <f t="shared" si="28"/>
        <v>1.7437467304748804E-2</v>
      </c>
      <c r="Y63" s="30">
        <f t="shared" si="28"/>
        <v>1.4001120089607169E-2</v>
      </c>
      <c r="Z63" s="30">
        <f t="shared" si="28"/>
        <v>7.1277954322710932E-3</v>
      </c>
      <c r="AA63" s="30">
        <f t="shared" si="28"/>
        <v>2.1723310198007973E-3</v>
      </c>
      <c r="AB63" s="30">
        <f t="shared" si="28"/>
        <v>1.5705709898087391E-2</v>
      </c>
      <c r="AC63" s="30">
        <f t="shared" si="28"/>
        <v>4.6578788019935721E-3</v>
      </c>
      <c r="AD63" s="30">
        <f t="shared" si="28"/>
        <v>5.632343167404504E-3</v>
      </c>
      <c r="AE63" s="30">
        <f t="shared" si="28"/>
        <v>7.8293208064200443E-3</v>
      </c>
      <c r="AF63" s="30">
        <f t="shared" si="28"/>
        <v>1.2596838193613404E-2</v>
      </c>
      <c r="AG63" s="30">
        <f t="shared" si="28"/>
        <v>3.9783577339274345E-3</v>
      </c>
      <c r="AH63" s="30">
        <f t="shared" si="28"/>
        <v>1.9417475728155342E-2</v>
      </c>
      <c r="AI63" s="30">
        <f t="shared" si="28"/>
        <v>8.0772182060498375E-3</v>
      </c>
      <c r="AJ63" s="30">
        <f t="shared" si="28"/>
        <v>1.551550257298751E-2</v>
      </c>
      <c r="AK63" s="30">
        <f t="shared" si="28"/>
        <v>2.2470467385721622E-2</v>
      </c>
      <c r="AL63" s="30">
        <f t="shared" si="28"/>
        <v>4.0739725286819253E-2</v>
      </c>
      <c r="AM63" s="30">
        <f t="shared" si="28"/>
        <v>2.0510844332014631E-2</v>
      </c>
      <c r="AN63" s="30">
        <f t="shared" si="28"/>
        <v>2.8563947537549692E-2</v>
      </c>
      <c r="AO63" s="30">
        <f t="shared" si="28"/>
        <v>1.5325827083801622E-2</v>
      </c>
      <c r="AP63" s="30">
        <f t="shared" si="28"/>
        <v>6.5753848534075954E-2</v>
      </c>
      <c r="AQ63" s="30">
        <f t="shared" si="28"/>
        <v>6.7986567502420728E-2</v>
      </c>
      <c r="AR63" s="30">
        <f t="shared" si="28"/>
        <v>2.8951194719302086E-2</v>
      </c>
      <c r="AS63" s="30">
        <f t="shared" si="28"/>
        <v>4.613855763770585E-2</v>
      </c>
      <c r="AT63" s="30">
        <f t="shared" si="28"/>
        <v>6.2646828504306973E-2</v>
      </c>
      <c r="AU63" s="30">
        <f t="shared" si="28"/>
        <v>4.624491305956345E-3</v>
      </c>
      <c r="AV63" s="30">
        <f t="shared" si="28"/>
        <v>4.613669276807341E-2</v>
      </c>
      <c r="AW63" s="30">
        <f t="shared" si="28"/>
        <v>3.5925275427111603E-2</v>
      </c>
      <c r="AX63" s="30">
        <f t="shared" si="28"/>
        <v>0.10569181510149522</v>
      </c>
      <c r="AY63" s="30">
        <f t="shared" si="28"/>
        <v>8.5443529594531623E-2</v>
      </c>
      <c r="AZ63" s="30">
        <f t="shared" si="28"/>
        <v>3.3447053314602987E-2</v>
      </c>
      <c r="BA63" s="30">
        <f t="shared" si="28"/>
        <v>4.8110654505362338E-2</v>
      </c>
      <c r="BB63" s="30">
        <f t="shared" si="28"/>
        <v>6.7879800537816878E-2</v>
      </c>
      <c r="BC63" s="30">
        <f t="shared" si="28"/>
        <v>3.9177277179236039E-2</v>
      </c>
    </row>
    <row r="64" spans="1:55" s="26" customFormat="1" ht="15" customHeight="1" x14ac:dyDescent="0.3"/>
    <row r="65" spans="1:55" s="22" customFormat="1" x14ac:dyDescent="0.3">
      <c r="A65" s="162" t="s">
        <v>137</v>
      </c>
      <c r="B65" s="162"/>
      <c r="C65" s="162"/>
      <c r="D65" s="162"/>
      <c r="E65" s="162"/>
      <c r="F65" s="162"/>
      <c r="G65" s="162"/>
      <c r="H65" s="162"/>
      <c r="I65" s="162"/>
    </row>
    <row r="66" spans="1:55" s="14" customFormat="1" x14ac:dyDescent="0.25">
      <c r="A66" s="15" t="s">
        <v>106</v>
      </c>
      <c r="M66" s="23"/>
    </row>
    <row r="67" spans="1:55" s="26" customFormat="1" ht="15" customHeight="1" x14ac:dyDescent="0.3">
      <c r="A67" s="172" t="s">
        <v>120</v>
      </c>
      <c r="B67" s="169" t="str">
        <f>B3</f>
        <v>2021. 10</v>
      </c>
      <c r="C67" s="169" t="s">
        <v>54</v>
      </c>
      <c r="D67" s="169" t="s">
        <v>54</v>
      </c>
      <c r="E67" s="169" t="s">
        <v>54</v>
      </c>
      <c r="F67" s="169" t="s">
        <v>54</v>
      </c>
      <c r="G67" s="169" t="s">
        <v>54</v>
      </c>
      <c r="H67" s="169" t="s">
        <v>54</v>
      </c>
      <c r="I67" s="169" t="s">
        <v>54</v>
      </c>
      <c r="J67" s="169" t="s">
        <v>54</v>
      </c>
      <c r="K67" s="169" t="s">
        <v>54</v>
      </c>
      <c r="L67" s="169" t="s">
        <v>54</v>
      </c>
      <c r="M67" s="169" t="s">
        <v>54</v>
      </c>
      <c r="N67" s="169" t="s">
        <v>54</v>
      </c>
      <c r="O67" s="169" t="s">
        <v>54</v>
      </c>
      <c r="P67" s="169" t="s">
        <v>54</v>
      </c>
      <c r="Q67" s="169" t="s">
        <v>54</v>
      </c>
      <c r="R67" s="169" t="s">
        <v>54</v>
      </c>
      <c r="S67" s="169" t="s">
        <v>54</v>
      </c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</row>
    <row r="68" spans="1:55" s="26" customFormat="1" ht="15" customHeight="1" x14ac:dyDescent="0.3">
      <c r="A68" s="170" t="s">
        <v>50</v>
      </c>
      <c r="B68" s="170" t="s">
        <v>124</v>
      </c>
      <c r="C68" s="170" t="s">
        <v>51</v>
      </c>
      <c r="D68" s="170" t="s">
        <v>51</v>
      </c>
      <c r="E68" s="170" t="s">
        <v>51</v>
      </c>
      <c r="F68" s="170" t="s">
        <v>51</v>
      </c>
      <c r="G68" s="170" t="s">
        <v>51</v>
      </c>
      <c r="H68" s="170" t="s">
        <v>51</v>
      </c>
      <c r="I68" s="170" t="s">
        <v>51</v>
      </c>
      <c r="J68" s="170" t="s">
        <v>51</v>
      </c>
      <c r="K68" s="170" t="s">
        <v>51</v>
      </c>
      <c r="L68" s="170" t="s">
        <v>51</v>
      </c>
      <c r="M68" s="170" t="s">
        <v>51</v>
      </c>
      <c r="N68" s="170" t="s">
        <v>51</v>
      </c>
      <c r="O68" s="170" t="s">
        <v>51</v>
      </c>
      <c r="P68" s="170" t="s">
        <v>51</v>
      </c>
      <c r="Q68" s="170" t="s">
        <v>51</v>
      </c>
      <c r="R68" s="170" t="s">
        <v>51</v>
      </c>
      <c r="S68" s="170" t="s">
        <v>51</v>
      </c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</row>
    <row r="69" spans="1:55" s="26" customFormat="1" ht="15" customHeight="1" x14ac:dyDescent="0.3">
      <c r="A69" s="170" t="s">
        <v>50</v>
      </c>
      <c r="B69" s="27" t="s">
        <v>55</v>
      </c>
      <c r="C69" s="27" t="s">
        <v>56</v>
      </c>
      <c r="D69" s="27" t="s">
        <v>117</v>
      </c>
      <c r="E69" s="27" t="s">
        <v>118</v>
      </c>
      <c r="F69" s="27" t="s">
        <v>59</v>
      </c>
      <c r="G69" s="27" t="s">
        <v>60</v>
      </c>
      <c r="H69" s="27" t="s">
        <v>61</v>
      </c>
      <c r="I69" s="27" t="s">
        <v>62</v>
      </c>
      <c r="J69" s="27" t="s">
        <v>63</v>
      </c>
      <c r="K69" s="27" t="s">
        <v>64</v>
      </c>
      <c r="L69" s="27" t="s">
        <v>65</v>
      </c>
      <c r="M69" s="27" t="s">
        <v>66</v>
      </c>
      <c r="N69" s="27" t="s">
        <v>67</v>
      </c>
      <c r="O69" s="27" t="s">
        <v>68</v>
      </c>
      <c r="P69" s="27" t="s">
        <v>69</v>
      </c>
      <c r="Q69" s="27" t="s">
        <v>70</v>
      </c>
      <c r="R69" s="27" t="s">
        <v>71</v>
      </c>
      <c r="S69" s="27" t="s">
        <v>72</v>
      </c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</row>
    <row r="70" spans="1:55" s="26" customFormat="1" ht="15" customHeight="1" x14ac:dyDescent="0.3">
      <c r="A70" s="28" t="s">
        <v>29</v>
      </c>
      <c r="B70" s="30">
        <f t="shared" ref="B70:S81" si="29">T34/AL34*100</f>
        <v>104.56526272295828</v>
      </c>
      <c r="C70" s="30">
        <f t="shared" si="29"/>
        <v>104.52015501225989</v>
      </c>
      <c r="D70" s="30">
        <f t="shared" si="29"/>
        <v>102.727856989836</v>
      </c>
      <c r="E70" s="30">
        <f t="shared" si="29"/>
        <v>105.67413204732617</v>
      </c>
      <c r="F70" s="30">
        <f t="shared" si="29"/>
        <v>99.816276011448906</v>
      </c>
      <c r="G70" s="30">
        <f t="shared" si="29"/>
        <v>103.00170996518263</v>
      </c>
      <c r="H70" s="30">
        <f t="shared" si="29"/>
        <v>108.31285304373561</v>
      </c>
      <c r="I70" s="30">
        <f t="shared" si="29"/>
        <v>108.91893810335036</v>
      </c>
      <c r="J70" s="30">
        <f t="shared" si="29"/>
        <v>99.719829461411294</v>
      </c>
      <c r="K70" s="30">
        <f t="shared" si="29"/>
        <v>99.283203847576758</v>
      </c>
      <c r="L70" s="30">
        <f t="shared" si="29"/>
        <v>113.76923964167169</v>
      </c>
      <c r="M70" s="30">
        <f t="shared" si="29"/>
        <v>101.96790675395178</v>
      </c>
      <c r="N70" s="30">
        <f t="shared" si="29"/>
        <v>98.709938139202336</v>
      </c>
      <c r="O70" s="30">
        <f t="shared" si="29"/>
        <v>97.623116358552124</v>
      </c>
      <c r="P70" s="30">
        <f t="shared" si="29"/>
        <v>103.35139474212323</v>
      </c>
      <c r="Q70" s="30">
        <f t="shared" si="29"/>
        <v>99.272326350606406</v>
      </c>
      <c r="R70" s="30">
        <f t="shared" si="29"/>
        <v>100.96076025376601</v>
      </c>
      <c r="S70" s="30">
        <f t="shared" si="29"/>
        <v>101.70421155729676</v>
      </c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</row>
    <row r="71" spans="1:55" s="26" customFormat="1" ht="15" customHeight="1" x14ac:dyDescent="0.3">
      <c r="A71" s="28" t="s">
        <v>107</v>
      </c>
      <c r="B71" s="30">
        <f t="shared" si="29"/>
        <v>104.91929955754971</v>
      </c>
      <c r="C71" s="30">
        <f t="shared" si="29"/>
        <v>104.81706895359292</v>
      </c>
      <c r="D71" s="30">
        <f t="shared" si="29"/>
        <v>106.45336225596529</v>
      </c>
      <c r="E71" s="30">
        <f t="shared" si="29"/>
        <v>104.05117270788912</v>
      </c>
      <c r="F71" s="30">
        <f t="shared" si="29"/>
        <v>108.10185185185186</v>
      </c>
      <c r="G71" s="30">
        <f t="shared" si="29"/>
        <v>102.89182434844699</v>
      </c>
      <c r="H71" s="30">
        <f t="shared" si="29"/>
        <v>105.56955482328615</v>
      </c>
      <c r="I71" s="30">
        <f t="shared" si="29"/>
        <v>103.58021317299809</v>
      </c>
      <c r="J71" s="30">
        <f t="shared" si="29"/>
        <v>103.68828078524687</v>
      </c>
      <c r="K71" s="30">
        <f t="shared" si="29"/>
        <v>101.44539614561027</v>
      </c>
      <c r="L71" s="30">
        <f t="shared" si="29"/>
        <v>103.31392124237382</v>
      </c>
      <c r="M71" s="30">
        <f t="shared" si="29"/>
        <v>104.40034512510785</v>
      </c>
      <c r="N71" s="30">
        <f t="shared" si="29"/>
        <v>114.51104100946372</v>
      </c>
      <c r="O71" s="30">
        <f t="shared" si="29"/>
        <v>102.52572497661365</v>
      </c>
      <c r="P71" s="30">
        <f t="shared" si="29"/>
        <v>105.78947368421052</v>
      </c>
      <c r="Q71" s="30">
        <f t="shared" si="29"/>
        <v>108.55300056085248</v>
      </c>
      <c r="R71" s="30">
        <f t="shared" si="29"/>
        <v>108.8089330024814</v>
      </c>
      <c r="S71" s="30">
        <f t="shared" si="29"/>
        <v>100.48510048510049</v>
      </c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</row>
    <row r="72" spans="1:55" s="26" customFormat="1" ht="15" customHeight="1" x14ac:dyDescent="0.3">
      <c r="A72" s="28" t="s">
        <v>108</v>
      </c>
      <c r="B72" s="30">
        <f t="shared" si="29"/>
        <v>108.00774375219993</v>
      </c>
      <c r="C72" s="30">
        <f t="shared" si="29"/>
        <v>107.48804121182387</v>
      </c>
      <c r="D72" s="30">
        <f t="shared" si="29"/>
        <v>108.6288223812622</v>
      </c>
      <c r="E72" s="30">
        <f t="shared" si="29"/>
        <v>106.79759795235282</v>
      </c>
      <c r="F72" s="30">
        <f t="shared" si="29"/>
        <v>106.87858259510162</v>
      </c>
      <c r="G72" s="30">
        <f t="shared" si="29"/>
        <v>106.37154554759466</v>
      </c>
      <c r="H72" s="30">
        <f t="shared" si="29"/>
        <v>105.99802199080808</v>
      </c>
      <c r="I72" s="30">
        <f t="shared" si="29"/>
        <v>113.39230098417841</v>
      </c>
      <c r="J72" s="30">
        <f t="shared" si="29"/>
        <v>106.7608695652174</v>
      </c>
      <c r="K72" s="30">
        <f t="shared" si="29"/>
        <v>110.71428571428572</v>
      </c>
      <c r="L72" s="30">
        <f t="shared" si="29"/>
        <v>110.98343132014965</v>
      </c>
      <c r="M72" s="30">
        <f t="shared" si="29"/>
        <v>107.39064856711916</v>
      </c>
      <c r="N72" s="30">
        <f t="shared" si="29"/>
        <v>112.54789272030652</v>
      </c>
      <c r="O72" s="30">
        <f t="shared" si="29"/>
        <v>106.12623762376239</v>
      </c>
      <c r="P72" s="30">
        <f t="shared" si="29"/>
        <v>108.93617021276596</v>
      </c>
      <c r="Q72" s="30">
        <f t="shared" si="29"/>
        <v>106.03167715339552</v>
      </c>
      <c r="R72" s="30">
        <f t="shared" si="29"/>
        <v>107.5293227393114</v>
      </c>
      <c r="S72" s="30">
        <f t="shared" si="29"/>
        <v>107.39318290926548</v>
      </c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</row>
    <row r="73" spans="1:55" s="26" customFormat="1" ht="15" customHeight="1" x14ac:dyDescent="0.3">
      <c r="A73" s="28" t="s">
        <v>98</v>
      </c>
      <c r="B73" s="30">
        <f t="shared" si="29"/>
        <v>123.71760651100934</v>
      </c>
      <c r="C73" s="30">
        <f t="shared" si="29"/>
        <v>111.11700599067136</v>
      </c>
      <c r="D73" s="30">
        <f t="shared" si="29"/>
        <v>112.59173189823875</v>
      </c>
      <c r="E73" s="30">
        <f t="shared" si="29"/>
        <v>110.28215336679938</v>
      </c>
      <c r="F73" s="30">
        <f t="shared" si="29"/>
        <v>120.06446414182111</v>
      </c>
      <c r="G73" s="30">
        <f t="shared" si="29"/>
        <v>143.87372926698768</v>
      </c>
      <c r="H73" s="30">
        <f t="shared" si="29"/>
        <v>125.91966173361521</v>
      </c>
      <c r="I73" s="30">
        <f t="shared" si="29"/>
        <v>147.60350006529973</v>
      </c>
      <c r="J73" s="30">
        <f t="shared" si="29"/>
        <v>125.5731554814506</v>
      </c>
      <c r="K73" s="30">
        <f t="shared" si="29"/>
        <v>127.5813295615276</v>
      </c>
      <c r="L73" s="30">
        <f t="shared" si="29"/>
        <v>141.12078179874788</v>
      </c>
      <c r="M73" s="30">
        <f t="shared" si="29"/>
        <v>139.3107849393746</v>
      </c>
      <c r="N73" s="30">
        <f t="shared" si="29"/>
        <v>136.88409197559832</v>
      </c>
      <c r="O73" s="30">
        <f t="shared" si="29"/>
        <v>137.71986970684037</v>
      </c>
      <c r="P73" s="30">
        <f t="shared" si="29"/>
        <v>143.37585868498527</v>
      </c>
      <c r="Q73" s="30">
        <f t="shared" si="29"/>
        <v>124.66313763233879</v>
      </c>
      <c r="R73" s="30">
        <f t="shared" si="29"/>
        <v>132.97491039426524</v>
      </c>
      <c r="S73" s="30">
        <f t="shared" si="29"/>
        <v>143.4560327198364</v>
      </c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</row>
    <row r="74" spans="1:55" s="26" customFormat="1" ht="15" customHeight="1" x14ac:dyDescent="0.3">
      <c r="A74" s="28" t="s">
        <v>109</v>
      </c>
      <c r="B74" s="30">
        <f t="shared" si="29"/>
        <v>116.8677505782896</v>
      </c>
      <c r="C74" s="30">
        <f t="shared" si="29"/>
        <v>113.93781302170282</v>
      </c>
      <c r="D74" s="30">
        <f t="shared" si="29"/>
        <v>111.40240260171235</v>
      </c>
      <c r="E74" s="30">
        <f t="shared" si="29"/>
        <v>115.10059964082429</v>
      </c>
      <c r="F74" s="30">
        <f t="shared" si="29"/>
        <v>116.23111963557899</v>
      </c>
      <c r="G74" s="30">
        <f t="shared" si="29"/>
        <v>118.98826979472142</v>
      </c>
      <c r="H74" s="30">
        <f t="shared" si="29"/>
        <v>114.68336504845776</v>
      </c>
      <c r="I74" s="30">
        <f t="shared" si="29"/>
        <v>125.26479750778816</v>
      </c>
      <c r="J74" s="30">
        <f t="shared" si="29"/>
        <v>113.65721434528776</v>
      </c>
      <c r="K74" s="30">
        <f t="shared" si="29"/>
        <v>99.867783164389607</v>
      </c>
      <c r="L74" s="30">
        <f t="shared" si="29"/>
        <v>134.47571981091534</v>
      </c>
      <c r="M74" s="30">
        <f t="shared" si="29"/>
        <v>111.06965174129353</v>
      </c>
      <c r="N74" s="30">
        <f t="shared" si="29"/>
        <v>119.21651667548967</v>
      </c>
      <c r="O74" s="30">
        <f t="shared" si="29"/>
        <v>125.81995812979763</v>
      </c>
      <c r="P74" s="30">
        <f t="shared" si="29"/>
        <v>128.43713278495886</v>
      </c>
      <c r="Q74" s="30">
        <f t="shared" si="29"/>
        <v>105.99388379204893</v>
      </c>
      <c r="R74" s="30">
        <f t="shared" si="29"/>
        <v>123.99224806201549</v>
      </c>
      <c r="S74" s="30">
        <f t="shared" si="29"/>
        <v>121.61275199249883</v>
      </c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</row>
    <row r="75" spans="1:55" s="26" customFormat="1" ht="15" customHeight="1" x14ac:dyDescent="0.3">
      <c r="A75" s="28" t="s">
        <v>100</v>
      </c>
      <c r="B75" s="30">
        <f t="shared" si="29"/>
        <v>114.09343407750632</v>
      </c>
      <c r="C75" s="30">
        <f t="shared" si="29"/>
        <v>107.86357618363884</v>
      </c>
      <c r="D75" s="30">
        <f t="shared" si="29"/>
        <v>106.51562268621353</v>
      </c>
      <c r="E75" s="30">
        <f t="shared" si="29"/>
        <v>108.68197075041957</v>
      </c>
      <c r="F75" s="30">
        <f t="shared" si="29"/>
        <v>111.77628341807446</v>
      </c>
      <c r="G75" s="30">
        <f t="shared" si="29"/>
        <v>121.04741450520402</v>
      </c>
      <c r="H75" s="30">
        <f t="shared" si="29"/>
        <v>118.41171586019476</v>
      </c>
      <c r="I75" s="30">
        <f t="shared" si="29"/>
        <v>114.97719013376633</v>
      </c>
      <c r="J75" s="30">
        <f t="shared" si="29"/>
        <v>112.5180271127776</v>
      </c>
      <c r="K75" s="30">
        <f t="shared" si="29"/>
        <v>94.33293978748523</v>
      </c>
      <c r="L75" s="30">
        <f t="shared" si="29"/>
        <v>128.42114193603123</v>
      </c>
      <c r="M75" s="30">
        <f t="shared" si="29"/>
        <v>121.48698884758365</v>
      </c>
      <c r="N75" s="30">
        <f t="shared" si="29"/>
        <v>118.79626649501127</v>
      </c>
      <c r="O75" s="30">
        <f t="shared" si="29"/>
        <v>118.18545163868906</v>
      </c>
      <c r="P75" s="30">
        <f t="shared" si="29"/>
        <v>141.38775510204081</v>
      </c>
      <c r="Q75" s="30">
        <f t="shared" si="29"/>
        <v>108.15400380617773</v>
      </c>
      <c r="R75" s="30">
        <f t="shared" si="29"/>
        <v>119.30669234472798</v>
      </c>
      <c r="S75" s="30">
        <f t="shared" si="29"/>
        <v>128.40526476890113</v>
      </c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</row>
    <row r="76" spans="1:55" s="26" customFormat="1" ht="15" customHeight="1" x14ac:dyDescent="0.3">
      <c r="A76" s="28" t="s">
        <v>110</v>
      </c>
      <c r="B76" s="30">
        <f t="shared" si="29"/>
        <v>113.19013783926283</v>
      </c>
      <c r="C76" s="30">
        <f t="shared" si="29"/>
        <v>105.6434975799413</v>
      </c>
      <c r="D76" s="30">
        <f t="shared" si="29"/>
        <v>103.72705882352942</v>
      </c>
      <c r="E76" s="30">
        <f t="shared" si="29"/>
        <v>107.03998354022357</v>
      </c>
      <c r="F76" s="30">
        <f t="shared" si="29"/>
        <v>106.38346992958559</v>
      </c>
      <c r="G76" s="30">
        <f t="shared" si="29"/>
        <v>115.34576534576534</v>
      </c>
      <c r="H76" s="30">
        <f t="shared" si="29"/>
        <v>118.62473299095578</v>
      </c>
      <c r="I76" s="30">
        <f t="shared" si="29"/>
        <v>116.14920874152223</v>
      </c>
      <c r="J76" s="30">
        <f t="shared" si="29"/>
        <v>112.15859030837005</v>
      </c>
      <c r="K76" s="30">
        <f t="shared" si="29"/>
        <v>100.33444816053512</v>
      </c>
      <c r="L76" s="30">
        <f t="shared" si="29"/>
        <v>130.69739024177358</v>
      </c>
      <c r="M76" s="30">
        <f t="shared" si="29"/>
        <v>124.27600100730294</v>
      </c>
      <c r="N76" s="30">
        <f t="shared" si="29"/>
        <v>112.62355848434926</v>
      </c>
      <c r="O76" s="30">
        <f t="shared" si="29"/>
        <v>121.99460916442048</v>
      </c>
      <c r="P76" s="30">
        <f t="shared" si="29"/>
        <v>123.2260907888938</v>
      </c>
      <c r="Q76" s="30">
        <f t="shared" si="29"/>
        <v>111.85664241444356</v>
      </c>
      <c r="R76" s="30">
        <f t="shared" si="29"/>
        <v>117.36877298562354</v>
      </c>
      <c r="S76" s="30">
        <f t="shared" si="29"/>
        <v>114.62024027692934</v>
      </c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</row>
    <row r="77" spans="1:55" s="26" customFormat="1" ht="15" customHeight="1" x14ac:dyDescent="0.3">
      <c r="A77" s="28" t="s">
        <v>102</v>
      </c>
      <c r="B77" s="30">
        <f t="shared" si="29"/>
        <v>100.81749561935571</v>
      </c>
      <c r="C77" s="30">
        <f t="shared" si="29"/>
        <v>102.41108221059707</v>
      </c>
      <c r="D77" s="30">
        <f t="shared" si="29"/>
        <v>101.31413894032615</v>
      </c>
      <c r="E77" s="30">
        <f t="shared" si="29"/>
        <v>103.46189059281301</v>
      </c>
      <c r="F77" s="30">
        <f t="shared" si="29"/>
        <v>100.31958762886597</v>
      </c>
      <c r="G77" s="30">
        <f t="shared" si="29"/>
        <v>97.262995254386936</v>
      </c>
      <c r="H77" s="30">
        <f t="shared" si="29"/>
        <v>100.87785157377995</v>
      </c>
      <c r="I77" s="30">
        <f t="shared" si="29"/>
        <v>100.80802925916474</v>
      </c>
      <c r="J77" s="30">
        <f t="shared" si="29"/>
        <v>101.75981434925548</v>
      </c>
      <c r="K77" s="30">
        <f t="shared" si="29"/>
        <v>92.680986475735878</v>
      </c>
      <c r="L77" s="30">
        <f t="shared" si="29"/>
        <v>106.11964873765093</v>
      </c>
      <c r="M77" s="30">
        <f t="shared" si="29"/>
        <v>105.33412651199683</v>
      </c>
      <c r="N77" s="30">
        <f t="shared" si="29"/>
        <v>101.06920106920107</v>
      </c>
      <c r="O77" s="30">
        <f t="shared" si="29"/>
        <v>96.856287425149702</v>
      </c>
      <c r="P77" s="30">
        <f t="shared" si="29"/>
        <v>105.65079365079366</v>
      </c>
      <c r="Q77" s="30">
        <f t="shared" si="29"/>
        <v>96.717557251908389</v>
      </c>
      <c r="R77" s="30">
        <f t="shared" si="29"/>
        <v>99.923234390992832</v>
      </c>
      <c r="S77" s="30">
        <f t="shared" si="29"/>
        <v>93.995451099317663</v>
      </c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</row>
    <row r="78" spans="1:55" s="26" customFormat="1" ht="15" customHeight="1" x14ac:dyDescent="0.3">
      <c r="A78" s="28" t="s">
        <v>103</v>
      </c>
      <c r="B78" s="30">
        <f t="shared" si="29"/>
        <v>84.553769609367464</v>
      </c>
      <c r="C78" s="30">
        <f t="shared" si="29"/>
        <v>83.765454327211614</v>
      </c>
      <c r="D78" s="30">
        <f t="shared" si="29"/>
        <v>85.798607012159138</v>
      </c>
      <c r="E78" s="30">
        <f t="shared" si="29"/>
        <v>81.662800634843123</v>
      </c>
      <c r="F78" s="30">
        <f t="shared" si="29"/>
        <v>85.732920267405831</v>
      </c>
      <c r="G78" s="30">
        <f t="shared" si="29"/>
        <v>82.584179152569675</v>
      </c>
      <c r="H78" s="30">
        <f t="shared" si="29"/>
        <v>80.910977176168359</v>
      </c>
      <c r="I78" s="30">
        <f t="shared" si="29"/>
        <v>89.483618713765679</v>
      </c>
      <c r="J78" s="30">
        <f t="shared" si="29"/>
        <v>82.144370673823985</v>
      </c>
      <c r="K78" s="30">
        <f t="shared" si="29"/>
        <v>85.801928133216478</v>
      </c>
      <c r="L78" s="30">
        <f t="shared" si="29"/>
        <v>89.45800227014756</v>
      </c>
      <c r="M78" s="30">
        <f t="shared" si="29"/>
        <v>85.497012493210207</v>
      </c>
      <c r="N78" s="30">
        <f t="shared" si="29"/>
        <v>83.199214916584879</v>
      </c>
      <c r="O78" s="30">
        <f t="shared" si="29"/>
        <v>82.118451025056942</v>
      </c>
      <c r="P78" s="30">
        <f t="shared" si="29"/>
        <v>87.071129707112974</v>
      </c>
      <c r="Q78" s="30">
        <f t="shared" si="29"/>
        <v>82.726289217454024</v>
      </c>
      <c r="R78" s="30">
        <f t="shared" si="29"/>
        <v>82.465705240942668</v>
      </c>
      <c r="S78" s="30">
        <f t="shared" si="29"/>
        <v>90.905190905190906</v>
      </c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</row>
    <row r="79" spans="1:55" s="26" customFormat="1" ht="15" customHeight="1" x14ac:dyDescent="0.3">
      <c r="A79" s="28" t="s">
        <v>111</v>
      </c>
      <c r="B79" s="30">
        <f t="shared" si="29"/>
        <v>54.114051434960864</v>
      </c>
      <c r="C79" s="30">
        <f t="shared" si="29"/>
        <v>53.0931339225017</v>
      </c>
      <c r="D79" s="30">
        <f t="shared" si="29"/>
        <v>55.071654569142005</v>
      </c>
      <c r="E79" s="30">
        <f t="shared" si="29"/>
        <v>50.934199837530457</v>
      </c>
      <c r="F79" s="30">
        <f t="shared" si="29"/>
        <v>55.020251545512686</v>
      </c>
      <c r="G79" s="30">
        <f t="shared" si="29"/>
        <v>55.260640841702532</v>
      </c>
      <c r="H79" s="30">
        <f t="shared" si="29"/>
        <v>54.752097635392829</v>
      </c>
      <c r="I79" s="30">
        <f t="shared" si="29"/>
        <v>54.537121906507792</v>
      </c>
      <c r="J79" s="30">
        <f t="shared" si="29"/>
        <v>50.625566636446052</v>
      </c>
      <c r="K79" s="30">
        <f t="shared" si="29"/>
        <v>48.627450980392155</v>
      </c>
      <c r="L79" s="30">
        <f t="shared" si="29"/>
        <v>55.369253956292383</v>
      </c>
      <c r="M79" s="30">
        <f t="shared" si="29"/>
        <v>49.514899514899511</v>
      </c>
      <c r="N79" s="30">
        <f t="shared" si="29"/>
        <v>55.470616340181557</v>
      </c>
      <c r="O79" s="30">
        <f t="shared" si="29"/>
        <v>55.780933062880322</v>
      </c>
      <c r="P79" s="30">
        <f t="shared" si="29"/>
        <v>55.289788408463657</v>
      </c>
      <c r="Q79" s="30">
        <f t="shared" si="29"/>
        <v>53.370918487197564</v>
      </c>
      <c r="R79" s="30">
        <f t="shared" si="29"/>
        <v>57.271676300578036</v>
      </c>
      <c r="S79" s="30">
        <f t="shared" si="29"/>
        <v>54.293262879788642</v>
      </c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</row>
    <row r="80" spans="1:55" s="26" customFormat="1" ht="15" customHeight="1" x14ac:dyDescent="0.3">
      <c r="A80" s="28" t="s">
        <v>112</v>
      </c>
      <c r="B80" s="30">
        <f t="shared" si="29"/>
        <v>30.483207676490746</v>
      </c>
      <c r="C80" s="30">
        <f t="shared" si="29"/>
        <v>28.185328185328185</v>
      </c>
      <c r="D80" s="30">
        <f t="shared" si="29"/>
        <v>29.235537190082646</v>
      </c>
      <c r="E80" s="30">
        <f t="shared" si="29"/>
        <v>26.982248520710062</v>
      </c>
      <c r="F80" s="30">
        <f t="shared" si="29"/>
        <v>35.272727272727273</v>
      </c>
      <c r="G80" s="30">
        <f t="shared" si="29"/>
        <v>29.514824797843666</v>
      </c>
      <c r="H80" s="30">
        <f t="shared" si="29"/>
        <v>28.162511542012926</v>
      </c>
      <c r="I80" s="30">
        <f t="shared" si="29"/>
        <v>26.439024390243905</v>
      </c>
      <c r="J80" s="30">
        <f t="shared" si="29"/>
        <v>33.04442036836403</v>
      </c>
      <c r="K80" s="30">
        <f t="shared" si="29"/>
        <v>25.324675324675322</v>
      </c>
      <c r="L80" s="30">
        <f t="shared" si="29"/>
        <v>32.599118942731273</v>
      </c>
      <c r="M80" s="30">
        <f t="shared" si="29"/>
        <v>30.357142857142854</v>
      </c>
      <c r="N80" s="30">
        <f t="shared" si="29"/>
        <v>32.2663252240717</v>
      </c>
      <c r="O80" s="30">
        <f t="shared" si="29"/>
        <v>32.248520710059168</v>
      </c>
      <c r="P80" s="30">
        <f t="shared" si="29"/>
        <v>35.674157303370784</v>
      </c>
      <c r="Q80" s="30">
        <f t="shared" si="29"/>
        <v>32.157968970380821</v>
      </c>
      <c r="R80" s="30">
        <f t="shared" si="29"/>
        <v>30.043541364296082</v>
      </c>
      <c r="S80" s="30">
        <f t="shared" si="29"/>
        <v>28.333333333333332</v>
      </c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</row>
    <row r="81" spans="1:55" s="26" customFormat="1" ht="15" customHeight="1" x14ac:dyDescent="0.3">
      <c r="A81" s="29" t="s">
        <v>93</v>
      </c>
      <c r="B81" s="30">
        <f t="shared" si="29"/>
        <v>21.327014218009481</v>
      </c>
      <c r="C81" s="30">
        <f t="shared" si="29"/>
        <v>27.27272727272727</v>
      </c>
      <c r="D81" s="30">
        <f t="shared" si="29"/>
        <v>30.555555555555557</v>
      </c>
      <c r="E81" s="30">
        <f t="shared" si="29"/>
        <v>23.333333333333332</v>
      </c>
      <c r="F81" s="30">
        <f t="shared" si="29"/>
        <v>26.47058823529412</v>
      </c>
      <c r="G81" s="30">
        <f t="shared" si="29"/>
        <v>21.212121212121211</v>
      </c>
      <c r="H81" s="30">
        <f t="shared" si="29"/>
        <v>26.666666666666668</v>
      </c>
      <c r="I81" s="30">
        <f t="shared" si="29"/>
        <v>5.1282051282051277</v>
      </c>
      <c r="J81" s="30">
        <f t="shared" si="29"/>
        <v>25</v>
      </c>
      <c r="K81" s="30">
        <f t="shared" si="29"/>
        <v>100</v>
      </c>
      <c r="L81" s="30">
        <f t="shared" si="29"/>
        <v>13.888888888888889</v>
      </c>
      <c r="M81" s="30">
        <f t="shared" si="29"/>
        <v>22.222222222222221</v>
      </c>
      <c r="N81" s="30">
        <f t="shared" si="29"/>
        <v>11.76470588235294</v>
      </c>
      <c r="O81" s="30">
        <f t="shared" si="29"/>
        <v>4.5454545454545459</v>
      </c>
      <c r="P81" s="30">
        <f t="shared" si="29"/>
        <v>60</v>
      </c>
      <c r="Q81" s="30">
        <f t="shared" si="29"/>
        <v>16.666666666666664</v>
      </c>
      <c r="R81" s="30">
        <f t="shared" si="29"/>
        <v>23.076923076923077</v>
      </c>
      <c r="S81" s="30">
        <f t="shared" si="29"/>
        <v>58.333333333333336</v>
      </c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</row>
    <row r="82" spans="1:55" s="26" customFormat="1" ht="15" customHeight="1" x14ac:dyDescent="0.3">
      <c r="B82" s="26" t="s">
        <v>113</v>
      </c>
    </row>
  </sheetData>
  <mergeCells count="22">
    <mergeCell ref="A65:I65"/>
    <mergeCell ref="A67:A69"/>
    <mergeCell ref="B67:S67"/>
    <mergeCell ref="B68:S68"/>
    <mergeCell ref="A47:I47"/>
    <mergeCell ref="A49:A51"/>
    <mergeCell ref="B49:BC49"/>
    <mergeCell ref="B50:S50"/>
    <mergeCell ref="T50:AK50"/>
    <mergeCell ref="AL50:BC50"/>
    <mergeCell ref="A29:I29"/>
    <mergeCell ref="A31:A33"/>
    <mergeCell ref="B31:BC31"/>
    <mergeCell ref="B32:S32"/>
    <mergeCell ref="T32:AK32"/>
    <mergeCell ref="AL32:BC32"/>
    <mergeCell ref="A1:I1"/>
    <mergeCell ref="A3:A5"/>
    <mergeCell ref="B4:S4"/>
    <mergeCell ref="T4:AK4"/>
    <mergeCell ref="AL4:BC4"/>
    <mergeCell ref="B3:BC3"/>
  </mergeCells>
  <phoneticPr fontId="1" type="noConversion"/>
  <pageMargins left="0.7" right="0.7" top="0.75" bottom="0.75" header="0.3" footer="0.3"/>
  <pageSetup paperSize="9" orientation="portrait" verticalDpi="0" r:id="rId1"/>
  <ignoredErrors>
    <ignoredError sqref="B35:AG45 AS44 AH35:BC43 AH44:AR44 AT44:BC4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인구+세대(충남 내국인)</vt:lpstr>
      <vt:lpstr>인구+세대(전국 내국인)</vt:lpstr>
      <vt:lpstr>연령대별 성별 시군별(충남 내국인)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2020-03-12T00:52:08Z</dcterms:created>
  <dcterms:modified xsi:type="dcterms:W3CDTF">2021-11-01T10:59:17Z</dcterms:modified>
</cp:coreProperties>
</file>